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30" windowWidth="27795" windowHeight="15135"/>
  </bookViews>
  <sheets>
    <sheet name="Ovarian" sheetId="1" r:id="rId1"/>
  </sheets>
  <externalReferences>
    <externalReference r:id="rId2"/>
    <externalReference r:id="rId3"/>
    <externalReference r:id="rId4"/>
    <externalReference r:id="rId5"/>
    <externalReference r:id="rId6"/>
    <externalReference r:id="rId7"/>
    <externalReference r:id="rId8"/>
  </externalReferences>
  <definedNames>
    <definedName name="_xlnm._FilterDatabase" localSheetId="0" hidden="1">Ovarian!$A$2:$CS$679</definedName>
    <definedName name="AdjustedPvalues">#REF!</definedName>
    <definedName name="APC">#REF!</definedName>
    <definedName name="BRAF">[2]BRAF!$A$1:$I$9</definedName>
    <definedName name="CancerCensus">'[3]Cancer Gene Census'!$A$1:$P$523</definedName>
    <definedName name="CetuximabResponse">#REF!</definedName>
    <definedName name="ClinicalInformation">'[4]# Muts'!#REF!</definedName>
    <definedName name="CompleteCetuximabInformation">[4]!Tabella13[[#All],[Torino ID]:[BRAF]]</definedName>
    <definedName name="CompletePatientInfo">[4]!Tabella13[[#All],[Torino ID]:[BRAF]]</definedName>
    <definedName name="ctnnb1">#REF!</definedName>
    <definedName name="EGFR">[2]EGFR!$A$1:$I$9</definedName>
    <definedName name="ERBB2">[2]ERBB2!$A$1:$I$11</definedName>
    <definedName name="FAM123B">[2]FAM123B!$A$1:$I$7</definedName>
    <definedName name="fbxw">#REF!</definedName>
    <definedName name="FGFR1">[2]FGFR1!$A$1:$I$12</definedName>
    <definedName name="IRS2mutation">[2]IRS2!$A$1:$I$11</definedName>
    <definedName name="JHUNormal">[5]Sheet2!$D$1:$E$27</definedName>
    <definedName name="JHUNormal_1">#REF!</definedName>
    <definedName name="JHUSamples">[6]Master!$A$2:$E$57</definedName>
    <definedName name="JHUTumor">[5]Sheet2!$A$1:$B$30</definedName>
    <definedName name="JHUTumor_2">#REF!</definedName>
    <definedName name="KRAS">'[2]KRAS samples'!$A$1:$G$9</definedName>
    <definedName name="MasterList">[3]CompilationCancerGenes!$D$2:$E$597</definedName>
    <definedName name="MET">[2]MET!$A$1:$I$6</definedName>
    <definedName name="mutations">'[4]pivot tables'!#REF!</definedName>
    <definedName name="Nano1">[7]Nano!$A$1:$J$31</definedName>
    <definedName name="NewMutation">#REF!</definedName>
    <definedName name="NewTable">#REF!</definedName>
    <definedName name="NRAS">[2]NRAS!$A$1:$I$8</definedName>
    <definedName name="NumberSampleAffect">'[4]pivot tables'!$E$4:$F$8712</definedName>
    <definedName name="PDGFRA">[2]PDGFRA!$A$1:$I$6</definedName>
    <definedName name="PGDX">'[4]# Muts'!#REF!</definedName>
    <definedName name="PIK3CA">[2]PIK3CA!$A$1:$I$17</definedName>
    <definedName name="Previous">#REF!</definedName>
    <definedName name="proteinKinase">#REF!</definedName>
    <definedName name="Qubit1">[7]QUBIT!$B$1:$H$30</definedName>
    <definedName name="QubitMay19">#REF!</definedName>
    <definedName name="ResponseCetuximab">#REF!</definedName>
    <definedName name="SMAD4">[2]SMAD4!$A$1:$I$22</definedName>
    <definedName name="SMAD4TABLE">#REF!</definedName>
    <definedName name="SOX9mutation">[2]SOX9!$A$1:$I$11</definedName>
    <definedName name="TABLE">#REF!</definedName>
    <definedName name="TableARID">#REF!</definedName>
    <definedName name="TableMLL3">#REF!</definedName>
    <definedName name="TorinoOriginalID">#REF!</definedName>
    <definedName name="TorinoPGDXID">'[4]# Muts'!$B$3:$D$97</definedName>
    <definedName name="TotalMutations">'[2]# Muts'!$D$3:$F$145</definedName>
    <definedName name="TP53mutation">[2]TP53!$A$1:$I$133</definedName>
    <definedName name="Treatment">[4]!Tabella13[[#All],[Torino ID]:[BRAF]]</definedName>
  </definedNames>
  <calcPr calcId="145621"/>
</workbook>
</file>

<file path=xl/calcChain.xml><?xml version="1.0" encoding="utf-8"?>
<calcChain xmlns="http://schemas.openxmlformats.org/spreadsheetml/2006/main">
  <c r="BS607" i="1" l="1"/>
  <c r="BS606" i="1"/>
  <c r="BT544" i="1"/>
  <c r="BT543" i="1"/>
  <c r="BW542" i="1"/>
  <c r="BT542" i="1"/>
  <c r="BW541" i="1"/>
  <c r="BT541" i="1"/>
  <c r="BW540" i="1"/>
  <c r="BT540" i="1"/>
  <c r="BT539" i="1"/>
  <c r="BW538" i="1"/>
  <c r="BT538" i="1"/>
  <c r="BW537" i="1"/>
  <c r="BT537" i="1"/>
  <c r="BT536" i="1"/>
  <c r="BT535" i="1"/>
  <c r="BT534" i="1"/>
  <c r="BT533" i="1"/>
  <c r="BT532" i="1"/>
  <c r="BT531" i="1"/>
  <c r="BW530" i="1"/>
  <c r="BT530" i="1"/>
  <c r="BW529" i="1"/>
  <c r="BT529" i="1"/>
  <c r="BT528" i="1"/>
  <c r="BT527" i="1"/>
  <c r="BW526" i="1"/>
  <c r="BT526" i="1"/>
  <c r="BW525" i="1"/>
  <c r="BT525" i="1"/>
  <c r="BT524" i="1"/>
  <c r="BT523" i="1"/>
  <c r="BT522" i="1"/>
  <c r="BT521" i="1"/>
  <c r="BT520" i="1"/>
  <c r="BT519" i="1"/>
  <c r="BW518" i="1"/>
  <c r="BT518" i="1"/>
  <c r="BT517" i="1"/>
  <c r="BT516" i="1"/>
  <c r="BW515" i="1"/>
  <c r="BT515" i="1"/>
  <c r="BW514" i="1"/>
  <c r="BT514" i="1"/>
  <c r="BT513" i="1"/>
  <c r="BW512" i="1"/>
  <c r="BT512" i="1"/>
  <c r="BW511" i="1"/>
  <c r="BT511" i="1"/>
  <c r="BW510" i="1"/>
  <c r="BT510" i="1"/>
  <c r="BW509" i="1"/>
  <c r="BT509" i="1"/>
  <c r="BW508" i="1"/>
  <c r="BT508" i="1"/>
  <c r="BW507" i="1"/>
  <c r="BT507" i="1"/>
  <c r="BW506" i="1"/>
  <c r="BT506" i="1"/>
  <c r="BW505" i="1"/>
  <c r="BT505" i="1"/>
  <c r="BW504" i="1"/>
  <c r="BT504" i="1"/>
  <c r="BW503" i="1"/>
  <c r="BT503" i="1"/>
  <c r="BT502" i="1"/>
  <c r="BT501" i="1"/>
  <c r="BT500" i="1"/>
  <c r="BT499" i="1"/>
  <c r="BW498" i="1"/>
  <c r="BT498" i="1"/>
  <c r="BT497" i="1"/>
  <c r="BW496" i="1"/>
  <c r="BT496" i="1"/>
  <c r="BW495" i="1"/>
  <c r="BT495" i="1"/>
  <c r="BW494" i="1"/>
  <c r="BT494" i="1"/>
  <c r="BW493" i="1"/>
  <c r="BT493" i="1"/>
  <c r="BW492" i="1"/>
  <c r="BT492" i="1"/>
  <c r="BT491" i="1"/>
  <c r="BW490" i="1"/>
  <c r="BT490" i="1"/>
  <c r="BW489" i="1"/>
  <c r="BT489" i="1"/>
  <c r="BW488" i="1"/>
  <c r="BT488" i="1"/>
  <c r="BW487" i="1"/>
  <c r="BT487" i="1"/>
  <c r="BW486" i="1"/>
  <c r="BT486" i="1"/>
  <c r="BW485" i="1"/>
  <c r="BT485" i="1"/>
  <c r="BW484" i="1"/>
  <c r="BT484" i="1"/>
  <c r="BT483" i="1"/>
  <c r="BW482" i="1"/>
  <c r="BT482" i="1"/>
  <c r="BW481" i="1"/>
  <c r="BT481" i="1"/>
  <c r="BT480" i="1"/>
  <c r="BW479" i="1"/>
  <c r="BT479" i="1"/>
  <c r="BW478" i="1"/>
  <c r="BT478" i="1"/>
  <c r="BW477" i="1"/>
  <c r="BT477" i="1"/>
  <c r="BW476" i="1"/>
  <c r="BT476" i="1"/>
  <c r="BT475" i="1"/>
  <c r="BT474" i="1"/>
  <c r="BW473" i="1"/>
  <c r="BT473" i="1"/>
  <c r="BW472" i="1"/>
  <c r="BT472" i="1"/>
  <c r="BW471" i="1"/>
  <c r="BT471" i="1"/>
  <c r="BW470" i="1"/>
  <c r="BT470" i="1"/>
  <c r="BW469" i="1"/>
  <c r="BT469" i="1"/>
  <c r="BW468" i="1"/>
  <c r="BT468" i="1"/>
  <c r="BT467" i="1"/>
  <c r="BT466" i="1"/>
  <c r="BW465" i="1"/>
  <c r="BT465" i="1"/>
  <c r="BW464" i="1"/>
  <c r="BT464" i="1"/>
  <c r="BT463" i="1"/>
  <c r="BT462" i="1"/>
  <c r="BT461" i="1"/>
  <c r="BT460" i="1"/>
  <c r="BT459" i="1"/>
  <c r="BT458" i="1"/>
  <c r="BT457" i="1"/>
  <c r="BT456" i="1"/>
  <c r="BT455" i="1"/>
  <c r="BW453" i="1"/>
  <c r="BT453" i="1"/>
  <c r="BT451" i="1"/>
  <c r="BW450" i="1"/>
  <c r="BT450" i="1"/>
  <c r="BT449" i="1"/>
  <c r="BT448" i="1"/>
  <c r="BW447" i="1"/>
  <c r="BT447" i="1"/>
  <c r="BT446" i="1"/>
  <c r="BT445" i="1"/>
  <c r="BW444" i="1"/>
  <c r="BT444" i="1"/>
  <c r="BT443" i="1"/>
  <c r="BT442" i="1"/>
  <c r="BT441" i="1"/>
  <c r="BT440" i="1"/>
  <c r="BT439" i="1"/>
  <c r="BT438" i="1"/>
  <c r="BW437" i="1"/>
  <c r="BT437" i="1"/>
  <c r="BT436" i="1"/>
  <c r="BT435" i="1"/>
  <c r="BT434" i="1"/>
  <c r="BT433" i="1"/>
  <c r="BT432" i="1"/>
  <c r="BT431" i="1"/>
  <c r="BT430" i="1"/>
  <c r="BT429" i="1"/>
  <c r="BW428" i="1"/>
  <c r="BT428" i="1"/>
  <c r="BT427" i="1"/>
  <c r="BT426" i="1"/>
  <c r="BW425" i="1"/>
  <c r="BT425" i="1"/>
  <c r="BT424" i="1"/>
  <c r="BT423" i="1"/>
  <c r="BT422" i="1"/>
  <c r="BW421" i="1"/>
  <c r="BT421" i="1"/>
  <c r="BT420" i="1"/>
  <c r="BT419" i="1"/>
  <c r="BW418" i="1"/>
  <c r="BT418" i="1"/>
  <c r="BT417" i="1"/>
  <c r="BT416" i="1"/>
  <c r="BT415" i="1"/>
  <c r="BT414" i="1"/>
  <c r="BW413" i="1"/>
  <c r="BT413" i="1"/>
  <c r="BT411" i="1"/>
  <c r="BT410" i="1"/>
  <c r="BT409" i="1"/>
  <c r="BW408" i="1"/>
  <c r="BT408" i="1"/>
  <c r="BT407" i="1"/>
  <c r="BT406" i="1"/>
  <c r="BW404" i="1"/>
  <c r="BT404" i="1"/>
  <c r="BT403" i="1"/>
  <c r="BT402" i="1"/>
  <c r="BW401" i="1"/>
  <c r="BT401" i="1"/>
  <c r="BT400" i="1"/>
  <c r="BT399" i="1"/>
  <c r="BT398" i="1"/>
  <c r="BT397" i="1"/>
  <c r="BW396" i="1"/>
  <c r="BT396" i="1"/>
  <c r="BT395" i="1"/>
  <c r="BT394" i="1"/>
  <c r="BW393" i="1"/>
  <c r="BT393" i="1"/>
  <c r="BW391" i="1"/>
  <c r="BT391" i="1"/>
  <c r="BT390" i="1"/>
  <c r="BT389" i="1"/>
  <c r="BW388" i="1"/>
  <c r="BT388" i="1"/>
  <c r="BT387" i="1"/>
  <c r="BT386" i="1"/>
  <c r="BW385" i="1"/>
  <c r="BT385" i="1"/>
  <c r="BW383" i="1"/>
  <c r="BT383" i="1"/>
  <c r="BT382" i="1"/>
  <c r="BT381" i="1"/>
  <c r="BT380" i="1"/>
  <c r="BT379" i="1"/>
  <c r="BW378" i="1"/>
  <c r="BT378" i="1"/>
  <c r="BT377" i="1"/>
  <c r="BT376" i="1"/>
  <c r="BW375" i="1"/>
  <c r="BT375" i="1"/>
  <c r="BT372" i="1"/>
  <c r="BW371" i="1"/>
  <c r="BT371" i="1"/>
  <c r="BW370" i="1"/>
  <c r="BT368" i="1"/>
  <c r="BT367" i="1"/>
  <c r="BW366" i="1"/>
  <c r="BT365" i="1"/>
  <c r="BW364" i="1"/>
  <c r="BT364" i="1"/>
  <c r="BW362" i="1"/>
  <c r="BT362" i="1"/>
  <c r="BT361" i="1"/>
  <c r="BW360" i="1"/>
  <c r="BT360" i="1"/>
  <c r="BW359" i="1"/>
  <c r="BT359" i="1"/>
  <c r="BT358" i="1"/>
  <c r="BW357" i="1"/>
  <c r="BT357" i="1"/>
  <c r="BT356" i="1"/>
  <c r="BT355" i="1"/>
  <c r="BT353" i="1"/>
  <c r="BT352" i="1"/>
  <c r="BT351" i="1"/>
  <c r="BT350" i="1"/>
  <c r="BT349" i="1"/>
  <c r="BT348" i="1"/>
  <c r="BT347" i="1"/>
  <c r="BT346" i="1"/>
  <c r="BT345" i="1"/>
  <c r="BT344" i="1"/>
  <c r="BT343" i="1"/>
  <c r="BW342" i="1"/>
  <c r="BT342" i="1"/>
  <c r="BT341" i="1"/>
  <c r="BW340" i="1"/>
  <c r="BT340" i="1"/>
  <c r="BT339" i="1"/>
  <c r="BT338" i="1"/>
  <c r="BT337" i="1"/>
  <c r="BT336" i="1"/>
  <c r="BW335" i="1"/>
  <c r="BW334" i="1"/>
  <c r="BT334" i="1"/>
  <c r="BT333" i="1"/>
  <c r="BT332" i="1"/>
  <c r="BW331" i="1"/>
  <c r="BT331" i="1"/>
  <c r="BT330" i="1"/>
  <c r="BT329" i="1"/>
  <c r="BT328" i="1"/>
  <c r="BW327" i="1"/>
  <c r="BT327" i="1"/>
  <c r="BT326" i="1"/>
  <c r="BT325" i="1"/>
  <c r="BT324" i="1"/>
  <c r="BT323" i="1"/>
  <c r="BT322" i="1"/>
  <c r="BT321" i="1"/>
  <c r="BT320" i="1"/>
  <c r="BT319" i="1"/>
  <c r="BT318" i="1"/>
  <c r="BT317" i="1"/>
  <c r="BT316" i="1"/>
  <c r="BT315" i="1"/>
  <c r="BT314" i="1"/>
  <c r="BS312" i="1"/>
  <c r="BS311" i="1"/>
  <c r="BS310" i="1"/>
  <c r="BS309" i="1"/>
  <c r="BS308" i="1"/>
  <c r="BS307" i="1"/>
  <c r="BS306" i="1"/>
  <c r="BR304" i="1"/>
  <c r="BS303" i="1"/>
  <c r="BR296" i="1"/>
  <c r="BT295" i="1"/>
  <c r="BS295" i="1"/>
  <c r="BV294" i="1"/>
  <c r="BT294" i="1"/>
  <c r="BS294" i="1"/>
  <c r="BV293" i="1"/>
  <c r="BT293" i="1"/>
  <c r="BS293" i="1"/>
  <c r="BV292" i="1"/>
  <c r="BT292" i="1"/>
  <c r="BS292" i="1"/>
  <c r="BV290" i="1"/>
  <c r="BT290" i="1"/>
  <c r="BS290" i="1"/>
  <c r="BT288" i="1"/>
  <c r="BS288" i="1"/>
  <c r="BV287" i="1"/>
  <c r="BT287" i="1"/>
  <c r="BS287" i="1"/>
  <c r="BT286" i="1"/>
  <c r="BS286" i="1"/>
  <c r="BT285" i="1"/>
  <c r="BS285" i="1"/>
  <c r="BV284" i="1"/>
  <c r="BT284" i="1"/>
  <c r="BS284" i="1"/>
  <c r="BT283" i="1"/>
  <c r="BS283" i="1"/>
  <c r="BR281" i="1"/>
  <c r="BS280" i="1"/>
  <c r="BT278" i="1"/>
  <c r="BT277" i="1"/>
  <c r="BS277" i="1"/>
  <c r="BV276" i="1"/>
  <c r="BT276" i="1"/>
  <c r="BS276" i="1"/>
  <c r="BT275" i="1"/>
  <c r="BS275" i="1"/>
  <c r="BT274" i="1"/>
  <c r="BS274" i="1"/>
  <c r="BV267" i="1"/>
  <c r="BW267" i="1" s="1"/>
  <c r="BT266" i="1"/>
  <c r="BS266" i="1"/>
  <c r="BT263" i="1"/>
  <c r="BS263" i="1"/>
  <c r="BT262" i="1"/>
  <c r="BS262" i="1"/>
  <c r="BT261" i="1"/>
  <c r="BT258" i="1"/>
  <c r="BS258" i="1"/>
  <c r="BT257" i="1"/>
  <c r="BS257" i="1"/>
  <c r="BT256" i="1"/>
  <c r="BT252" i="1"/>
  <c r="BS252" i="1"/>
  <c r="BT251" i="1"/>
  <c r="BS251" i="1"/>
  <c r="BT250" i="1"/>
  <c r="BT247" i="1"/>
  <c r="BS247" i="1"/>
  <c r="BT246" i="1"/>
  <c r="BS246" i="1"/>
  <c r="BT245" i="1"/>
  <c r="BT226" i="1"/>
  <c r="BT225" i="1"/>
  <c r="BT224" i="1"/>
  <c r="BT223" i="1"/>
  <c r="BT222" i="1"/>
  <c r="BT221" i="1"/>
  <c r="BT220" i="1"/>
  <c r="BT219" i="1"/>
  <c r="BT218" i="1"/>
  <c r="BT217" i="1"/>
  <c r="BT216" i="1"/>
  <c r="BT215" i="1"/>
  <c r="BT214" i="1"/>
  <c r="BT213" i="1"/>
  <c r="BT212" i="1"/>
  <c r="BT211" i="1"/>
  <c r="BT210" i="1"/>
  <c r="BT209" i="1"/>
  <c r="BT208" i="1"/>
  <c r="BT207" i="1"/>
  <c r="BT206" i="1"/>
  <c r="BT205" i="1"/>
  <c r="BT204" i="1"/>
  <c r="BT203" i="1"/>
  <c r="BT202" i="1"/>
  <c r="BT201" i="1"/>
  <c r="BS200" i="1"/>
  <c r="BT199" i="1"/>
  <c r="BT198" i="1"/>
  <c r="BT197" i="1"/>
  <c r="BT196" i="1"/>
  <c r="BT195" i="1"/>
  <c r="BT192" i="1"/>
  <c r="BS192" i="1"/>
  <c r="BT191" i="1"/>
  <c r="BS191" i="1"/>
  <c r="BT189" i="1"/>
  <c r="BS189" i="1"/>
  <c r="BT188" i="1"/>
  <c r="BS188" i="1"/>
  <c r="BT187" i="1"/>
  <c r="BS187" i="1"/>
  <c r="BT186" i="1"/>
  <c r="BS186" i="1"/>
  <c r="BT182" i="1"/>
  <c r="BS182" i="1"/>
  <c r="BT180" i="1"/>
  <c r="BS180" i="1"/>
  <c r="BT179" i="1"/>
  <c r="BS179" i="1"/>
  <c r="BS178" i="1"/>
  <c r="BT176" i="1"/>
  <c r="BS176" i="1"/>
  <c r="BT175" i="1"/>
  <c r="BS175" i="1"/>
  <c r="BT173" i="1"/>
  <c r="BS173" i="1"/>
  <c r="BT171" i="1"/>
  <c r="BS171" i="1"/>
  <c r="BT168" i="1"/>
  <c r="BS168" i="1"/>
  <c r="BT167" i="1"/>
  <c r="BS167" i="1"/>
  <c r="BT166" i="1"/>
  <c r="BS166" i="1"/>
  <c r="BT164" i="1"/>
  <c r="BS164" i="1"/>
  <c r="BT162" i="1"/>
  <c r="BS162" i="1"/>
  <c r="BT161" i="1"/>
  <c r="BS161" i="1"/>
  <c r="BT158" i="1"/>
  <c r="BS158" i="1"/>
  <c r="BT157" i="1"/>
  <c r="BS157" i="1"/>
  <c r="BT156" i="1"/>
  <c r="BS156" i="1"/>
  <c r="BT155" i="1"/>
  <c r="BS155" i="1"/>
  <c r="BT154" i="1"/>
  <c r="BS154" i="1"/>
  <c r="BT153" i="1"/>
  <c r="BS153" i="1"/>
  <c r="BT152" i="1"/>
  <c r="BS152" i="1"/>
  <c r="BT151" i="1"/>
  <c r="BS151" i="1"/>
  <c r="BT149" i="1"/>
  <c r="BS149" i="1"/>
  <c r="BT147" i="1"/>
  <c r="BS147" i="1"/>
  <c r="BT146" i="1"/>
  <c r="BS146" i="1"/>
  <c r="BT145" i="1"/>
  <c r="BS145" i="1"/>
  <c r="BT144" i="1"/>
  <c r="BS144" i="1"/>
  <c r="BT143" i="1"/>
  <c r="BS143" i="1"/>
  <c r="BS142" i="1"/>
  <c r="BS141" i="1"/>
  <c r="BS139" i="1"/>
  <c r="BS137" i="1"/>
  <c r="BS135" i="1"/>
  <c r="BS133" i="1"/>
  <c r="BS131" i="1"/>
  <c r="BS129" i="1"/>
  <c r="BS128" i="1"/>
  <c r="BW127" i="1"/>
  <c r="BV127" i="1"/>
  <c r="BS127" i="1"/>
  <c r="BS126" i="1"/>
  <c r="BW125" i="1"/>
  <c r="BV125" i="1"/>
  <c r="BS125" i="1"/>
  <c r="BS124" i="1"/>
  <c r="BW123" i="1"/>
  <c r="BV123" i="1"/>
  <c r="BS123" i="1"/>
  <c r="BS122" i="1"/>
  <c r="BW121" i="1"/>
  <c r="BV121" i="1"/>
  <c r="BS121" i="1"/>
  <c r="BS120" i="1"/>
  <c r="BW119" i="1"/>
  <c r="BV119" i="1"/>
  <c r="BS119" i="1"/>
  <c r="BS118" i="1"/>
  <c r="BW117" i="1"/>
  <c r="BV117" i="1"/>
  <c r="BS117" i="1"/>
  <c r="BS116" i="1"/>
  <c r="BW115" i="1"/>
  <c r="BV115" i="1"/>
  <c r="BS115" i="1"/>
  <c r="BS114" i="1"/>
  <c r="BW113" i="1"/>
  <c r="BV113" i="1"/>
  <c r="BS113" i="1"/>
  <c r="BV111" i="1"/>
  <c r="BW111" i="1" s="1"/>
  <c r="BS111" i="1"/>
  <c r="BS108" i="1"/>
  <c r="BW106" i="1"/>
  <c r="BS106" i="1"/>
  <c r="BS103" i="1"/>
  <c r="BW102" i="1"/>
  <c r="BS102" i="1"/>
  <c r="BS101" i="1"/>
  <c r="BW100" i="1"/>
  <c r="BV100" i="1"/>
  <c r="BS100" i="1"/>
  <c r="BS99" i="1"/>
  <c r="BW98" i="1"/>
  <c r="BV98" i="1"/>
  <c r="BS98" i="1"/>
  <c r="BS95" i="1"/>
  <c r="BS92" i="1"/>
  <c r="BS89" i="1"/>
  <c r="BV86" i="1"/>
  <c r="BW86" i="1" s="1"/>
  <c r="BS83" i="1"/>
  <c r="BW82" i="1"/>
  <c r="BS82" i="1"/>
  <c r="BS78" i="1"/>
  <c r="BS74" i="1"/>
  <c r="BS71" i="1"/>
  <c r="BS68" i="1"/>
  <c r="BS65" i="1"/>
  <c r="BS62" i="1"/>
  <c r="BW61" i="1"/>
  <c r="BS61" i="1"/>
  <c r="BW58" i="1"/>
  <c r="BS58" i="1"/>
  <c r="BS57" i="1"/>
  <c r="BS54" i="1"/>
  <c r="BS51" i="1"/>
  <c r="BS48" i="1"/>
  <c r="BS45" i="1"/>
  <c r="BW44" i="1"/>
  <c r="BS44" i="1"/>
  <c r="BW43" i="1"/>
  <c r="BS43" i="1"/>
  <c r="BS42" i="1"/>
  <c r="BW41" i="1"/>
  <c r="BV41" i="1"/>
  <c r="BS41" i="1"/>
  <c r="BW39" i="1"/>
  <c r="BS39" i="1"/>
  <c r="BS36" i="1"/>
  <c r="BW35" i="1"/>
  <c r="BS35" i="1"/>
  <c r="BW34" i="1"/>
  <c r="BS34" i="1"/>
  <c r="BW33" i="1"/>
  <c r="BS33" i="1"/>
  <c r="BW32" i="1"/>
  <c r="BS32" i="1"/>
  <c r="BW31" i="1"/>
  <c r="BS31" i="1"/>
  <c r="BW29" i="1"/>
  <c r="BS29" i="1"/>
  <c r="BW28" i="1"/>
  <c r="BS28" i="1"/>
  <c r="BW27" i="1"/>
  <c r="BS27" i="1"/>
  <c r="BS24" i="1"/>
  <c r="BS23" i="1"/>
  <c r="BW22" i="1"/>
  <c r="BV22" i="1"/>
  <c r="BS22" i="1"/>
  <c r="BS21" i="1"/>
  <c r="BW20" i="1"/>
  <c r="BV20" i="1"/>
  <c r="BS20" i="1"/>
  <c r="BW19" i="1"/>
  <c r="BS19" i="1"/>
  <c r="BW18" i="1"/>
  <c r="BS18" i="1"/>
  <c r="BS15" i="1"/>
  <c r="BS12" i="1"/>
  <c r="BW9" i="1"/>
  <c r="BS9" i="1"/>
  <c r="BW8" i="1"/>
  <c r="BS8" i="1"/>
  <c r="BW7" i="1"/>
  <c r="BV7" i="1"/>
  <c r="BS7" i="1"/>
  <c r="BS5" i="1"/>
  <c r="BW3" i="1"/>
  <c r="BS3" i="1"/>
</calcChain>
</file>

<file path=xl/comments1.xml><?xml version="1.0" encoding="utf-8"?>
<comments xmlns="http://schemas.openxmlformats.org/spreadsheetml/2006/main">
  <authors>
    <author>Vilmos</author>
    <author>Vilmos Adleff</author>
  </authors>
  <commentList>
    <comment ref="BH6" authorId="0">
      <text>
        <r>
          <rPr>
            <b/>
            <sz val="9"/>
            <color indexed="81"/>
            <rFont val="Tahoma"/>
            <family val="2"/>
          </rPr>
          <t>Vilmos:</t>
        </r>
        <r>
          <rPr>
            <sz val="9"/>
            <color indexed="81"/>
            <rFont val="Tahoma"/>
            <family val="2"/>
          </rPr>
          <t xml:space="preserve">
From 1 tube pellet</t>
        </r>
      </text>
    </comment>
    <comment ref="K8" authorId="0">
      <text>
        <r>
          <rPr>
            <b/>
            <sz val="9"/>
            <color indexed="81"/>
            <rFont val="Tahoma"/>
            <family val="2"/>
          </rPr>
          <t>Vilmos:</t>
        </r>
        <r>
          <rPr>
            <sz val="9"/>
            <color indexed="81"/>
            <rFont val="Tahoma"/>
            <family val="2"/>
          </rPr>
          <t xml:space="preserve">
 ascites fluid stemming from the colon metastasis</t>
        </r>
      </text>
    </comment>
    <comment ref="BH11" authorId="0">
      <text>
        <r>
          <rPr>
            <b/>
            <sz val="9"/>
            <color indexed="81"/>
            <rFont val="Tahoma"/>
            <family val="2"/>
          </rPr>
          <t>Vilmos:</t>
        </r>
        <r>
          <rPr>
            <sz val="9"/>
            <color indexed="81"/>
            <rFont val="Tahoma"/>
            <family val="2"/>
          </rPr>
          <t xml:space="preserve">
From 1 tube pellet</t>
        </r>
      </text>
    </comment>
    <comment ref="F12" authorId="0">
      <text>
        <r>
          <rPr>
            <b/>
            <sz val="9"/>
            <color indexed="81"/>
            <rFont val="Tahoma"/>
            <family val="2"/>
          </rPr>
          <t>Vilmos:</t>
        </r>
        <r>
          <rPr>
            <sz val="9"/>
            <color indexed="81"/>
            <rFont val="Tahoma"/>
            <family val="2"/>
          </rPr>
          <t xml:space="preserve">
ON THE LIST EF021</t>
        </r>
      </text>
    </comment>
    <comment ref="F13" authorId="0">
      <text>
        <r>
          <rPr>
            <b/>
            <sz val="9"/>
            <color indexed="81"/>
            <rFont val="Tahoma"/>
            <family val="2"/>
          </rPr>
          <t>Vilmos:</t>
        </r>
        <r>
          <rPr>
            <sz val="9"/>
            <color indexed="81"/>
            <rFont val="Tahoma"/>
            <family val="2"/>
          </rPr>
          <t xml:space="preserve">
ON THE LIST EF021</t>
        </r>
      </text>
    </comment>
    <comment ref="BH14" authorId="0">
      <text>
        <r>
          <rPr>
            <b/>
            <sz val="9"/>
            <color indexed="81"/>
            <rFont val="Tahoma"/>
            <family val="2"/>
          </rPr>
          <t>Vilmos:</t>
        </r>
        <r>
          <rPr>
            <sz val="9"/>
            <color indexed="81"/>
            <rFont val="Tahoma"/>
            <family val="2"/>
          </rPr>
          <t xml:space="preserve">
From 1 tube pellet</t>
        </r>
      </text>
    </comment>
    <comment ref="F15" authorId="0">
      <text>
        <r>
          <rPr>
            <b/>
            <sz val="9"/>
            <color indexed="81"/>
            <rFont val="Tahoma"/>
            <family val="2"/>
          </rPr>
          <t>Vilmos:</t>
        </r>
        <r>
          <rPr>
            <sz val="9"/>
            <color indexed="81"/>
            <rFont val="Tahoma"/>
            <family val="2"/>
          </rPr>
          <t xml:space="preserve">
ON THE LIST EF027</t>
        </r>
      </text>
    </comment>
    <comment ref="F16" authorId="0">
      <text>
        <r>
          <rPr>
            <b/>
            <sz val="9"/>
            <color indexed="81"/>
            <rFont val="Tahoma"/>
            <family val="2"/>
          </rPr>
          <t>Vilmos:</t>
        </r>
        <r>
          <rPr>
            <sz val="9"/>
            <color indexed="81"/>
            <rFont val="Tahoma"/>
            <family val="2"/>
          </rPr>
          <t xml:space="preserve">
ON THE LIST EF027</t>
        </r>
      </text>
    </comment>
    <comment ref="F17" authorId="0">
      <text>
        <r>
          <rPr>
            <b/>
            <sz val="9"/>
            <color indexed="81"/>
            <rFont val="Tahoma"/>
            <family val="2"/>
          </rPr>
          <t>Vilmos:</t>
        </r>
        <r>
          <rPr>
            <sz val="9"/>
            <color indexed="81"/>
            <rFont val="Tahoma"/>
            <family val="2"/>
          </rPr>
          <t xml:space="preserve">
ON THE LIST EF027</t>
        </r>
      </text>
    </comment>
    <comment ref="BH17" authorId="0">
      <text>
        <r>
          <rPr>
            <b/>
            <sz val="9"/>
            <color indexed="81"/>
            <rFont val="Tahoma"/>
            <family val="2"/>
          </rPr>
          <t>Vilmos:</t>
        </r>
        <r>
          <rPr>
            <sz val="9"/>
            <color indexed="81"/>
            <rFont val="Tahoma"/>
            <family val="2"/>
          </rPr>
          <t xml:space="preserve">
From 1 tube pellet</t>
        </r>
      </text>
    </comment>
    <comment ref="F22" authorId="0">
      <text>
        <r>
          <rPr>
            <b/>
            <sz val="9"/>
            <color indexed="81"/>
            <rFont val="Tahoma"/>
            <family val="2"/>
          </rPr>
          <t>Vilmos:</t>
        </r>
        <r>
          <rPr>
            <sz val="9"/>
            <color indexed="81"/>
            <rFont val="Tahoma"/>
            <family val="2"/>
          </rPr>
          <t xml:space="preserve">
Or IGROV-1?</t>
        </r>
      </text>
    </comment>
    <comment ref="F23" authorId="0">
      <text>
        <r>
          <rPr>
            <b/>
            <sz val="9"/>
            <color indexed="81"/>
            <rFont val="Tahoma"/>
            <family val="2"/>
          </rPr>
          <t>Vilmos:</t>
        </r>
        <r>
          <rPr>
            <sz val="9"/>
            <color indexed="81"/>
            <rFont val="Tahoma"/>
            <family val="2"/>
          </rPr>
          <t xml:space="preserve">
Or IGROV-1?</t>
        </r>
      </text>
    </comment>
    <comment ref="BH38" authorId="0">
      <text>
        <r>
          <rPr>
            <b/>
            <sz val="9"/>
            <color indexed="81"/>
            <rFont val="Tahoma"/>
            <family val="2"/>
          </rPr>
          <t>Vilmos:</t>
        </r>
        <r>
          <rPr>
            <sz val="9"/>
            <color indexed="81"/>
            <rFont val="Tahoma"/>
            <family val="2"/>
          </rPr>
          <t xml:space="preserve">
From 1 tube pellet</t>
        </r>
      </text>
    </comment>
    <comment ref="F45" authorId="0">
      <text>
        <r>
          <rPr>
            <b/>
            <sz val="9"/>
            <color indexed="81"/>
            <rFont val="Tahoma"/>
            <family val="2"/>
          </rPr>
          <t>Vilmos:</t>
        </r>
        <r>
          <rPr>
            <sz val="9"/>
            <color indexed="81"/>
            <rFont val="Tahoma"/>
            <family val="2"/>
          </rPr>
          <t xml:space="preserve">
NIH:OVCAR-3, most generally</t>
        </r>
      </text>
    </comment>
    <comment ref="F46" authorId="0">
      <text>
        <r>
          <rPr>
            <b/>
            <sz val="9"/>
            <color indexed="81"/>
            <rFont val="Tahoma"/>
            <family val="2"/>
          </rPr>
          <t>Vilmos:</t>
        </r>
        <r>
          <rPr>
            <sz val="9"/>
            <color indexed="81"/>
            <rFont val="Tahoma"/>
            <family val="2"/>
          </rPr>
          <t xml:space="preserve">
NIH:OVCAR-3, most generally</t>
        </r>
      </text>
    </comment>
    <comment ref="F47" authorId="0">
      <text>
        <r>
          <rPr>
            <b/>
            <sz val="9"/>
            <color indexed="81"/>
            <rFont val="Tahoma"/>
            <family val="2"/>
          </rPr>
          <t>Vilmos:</t>
        </r>
        <r>
          <rPr>
            <sz val="9"/>
            <color indexed="81"/>
            <rFont val="Tahoma"/>
            <family val="2"/>
          </rPr>
          <t xml:space="preserve">
NIH:OVCAR-3, most generally</t>
        </r>
      </text>
    </comment>
    <comment ref="BH47" authorId="0">
      <text>
        <r>
          <rPr>
            <b/>
            <sz val="9"/>
            <color indexed="81"/>
            <rFont val="Tahoma"/>
            <family val="2"/>
          </rPr>
          <t>Vilmos:</t>
        </r>
        <r>
          <rPr>
            <sz val="9"/>
            <color indexed="81"/>
            <rFont val="Tahoma"/>
            <family val="2"/>
          </rPr>
          <t xml:space="preserve">
From 1 tube pellet</t>
        </r>
      </text>
    </comment>
    <comment ref="BH50" authorId="0">
      <text>
        <r>
          <rPr>
            <b/>
            <sz val="9"/>
            <color indexed="81"/>
            <rFont val="Tahoma"/>
            <family val="2"/>
          </rPr>
          <t>Vilmos:</t>
        </r>
        <r>
          <rPr>
            <sz val="9"/>
            <color indexed="81"/>
            <rFont val="Tahoma"/>
            <family val="2"/>
          </rPr>
          <t xml:space="preserve">
From 1 tube pellet</t>
        </r>
      </text>
    </comment>
    <comment ref="BH53" authorId="0">
      <text>
        <r>
          <rPr>
            <b/>
            <sz val="9"/>
            <color indexed="81"/>
            <rFont val="Tahoma"/>
            <family val="2"/>
          </rPr>
          <t>Vilmos:</t>
        </r>
        <r>
          <rPr>
            <sz val="9"/>
            <color indexed="81"/>
            <rFont val="Tahoma"/>
            <family val="2"/>
          </rPr>
          <t xml:space="preserve">
From 1 tube pellet</t>
        </r>
      </text>
    </comment>
    <comment ref="BH56" authorId="0">
      <text>
        <r>
          <rPr>
            <b/>
            <sz val="9"/>
            <color indexed="81"/>
            <rFont val="Tahoma"/>
            <family val="2"/>
          </rPr>
          <t>Vilmos:</t>
        </r>
        <r>
          <rPr>
            <sz val="9"/>
            <color indexed="81"/>
            <rFont val="Tahoma"/>
            <family val="2"/>
          </rPr>
          <t xml:space="preserve">
From 1 tube pellet</t>
        </r>
      </text>
    </comment>
    <comment ref="BH58" authorId="0">
      <text>
        <r>
          <rPr>
            <b/>
            <sz val="9"/>
            <color indexed="81"/>
            <rFont val="Tahoma"/>
            <family val="2"/>
          </rPr>
          <t>Vilmos:</t>
        </r>
        <r>
          <rPr>
            <sz val="9"/>
            <color indexed="81"/>
            <rFont val="Tahoma"/>
            <family val="2"/>
          </rPr>
          <t xml:space="preserve">
Repurified w Qiagen kit</t>
        </r>
      </text>
    </comment>
    <comment ref="BH59" authorId="0">
      <text>
        <r>
          <rPr>
            <b/>
            <sz val="9"/>
            <color indexed="81"/>
            <rFont val="Tahoma"/>
            <family val="2"/>
          </rPr>
          <t>Vilmos:</t>
        </r>
        <r>
          <rPr>
            <sz val="9"/>
            <color indexed="81"/>
            <rFont val="Tahoma"/>
            <family val="2"/>
          </rPr>
          <t xml:space="preserve">
From 1 tube pellet</t>
        </r>
      </text>
    </comment>
    <comment ref="BH64" authorId="0">
      <text>
        <r>
          <rPr>
            <b/>
            <sz val="9"/>
            <color indexed="81"/>
            <rFont val="Tahoma"/>
            <family val="2"/>
          </rPr>
          <t>Vilmos:</t>
        </r>
        <r>
          <rPr>
            <sz val="9"/>
            <color indexed="81"/>
            <rFont val="Tahoma"/>
            <family val="2"/>
          </rPr>
          <t xml:space="preserve">
From 1 tube pellet</t>
        </r>
      </text>
    </comment>
    <comment ref="BH67" authorId="0">
      <text>
        <r>
          <rPr>
            <b/>
            <sz val="9"/>
            <color indexed="81"/>
            <rFont val="Tahoma"/>
            <family val="2"/>
          </rPr>
          <t>Vilmos:</t>
        </r>
        <r>
          <rPr>
            <sz val="9"/>
            <color indexed="81"/>
            <rFont val="Tahoma"/>
            <family val="2"/>
          </rPr>
          <t xml:space="preserve">
From 1 tube pellet</t>
        </r>
      </text>
    </comment>
    <comment ref="BH70" authorId="0">
      <text>
        <r>
          <rPr>
            <b/>
            <sz val="9"/>
            <color indexed="81"/>
            <rFont val="Tahoma"/>
            <family val="2"/>
          </rPr>
          <t>Vilmos:</t>
        </r>
        <r>
          <rPr>
            <sz val="9"/>
            <color indexed="81"/>
            <rFont val="Tahoma"/>
            <family val="2"/>
          </rPr>
          <t xml:space="preserve">
From 1 tube pellet</t>
        </r>
      </text>
    </comment>
    <comment ref="BH73" authorId="0">
      <text>
        <r>
          <rPr>
            <b/>
            <sz val="9"/>
            <color indexed="81"/>
            <rFont val="Tahoma"/>
            <family val="2"/>
          </rPr>
          <t>Vilmos:</t>
        </r>
        <r>
          <rPr>
            <sz val="9"/>
            <color indexed="81"/>
            <rFont val="Tahoma"/>
            <family val="2"/>
          </rPr>
          <t xml:space="preserve">
From 1 tube pellet</t>
        </r>
      </text>
    </comment>
    <comment ref="BH76" authorId="0">
      <text>
        <r>
          <rPr>
            <b/>
            <sz val="9"/>
            <color indexed="81"/>
            <rFont val="Tahoma"/>
            <family val="2"/>
          </rPr>
          <t>Vilmos:</t>
        </r>
        <r>
          <rPr>
            <sz val="9"/>
            <color indexed="81"/>
            <rFont val="Tahoma"/>
            <family val="2"/>
          </rPr>
          <t xml:space="preserve">
From 1 tube pellet</t>
        </r>
      </text>
    </comment>
    <comment ref="BH80" authorId="0">
      <text>
        <r>
          <rPr>
            <b/>
            <sz val="9"/>
            <color indexed="81"/>
            <rFont val="Tahoma"/>
            <family val="2"/>
          </rPr>
          <t>Vilmos:</t>
        </r>
        <r>
          <rPr>
            <sz val="9"/>
            <color indexed="81"/>
            <rFont val="Tahoma"/>
            <family val="2"/>
          </rPr>
          <t xml:space="preserve">
From 1 tube pellet</t>
        </r>
      </text>
    </comment>
    <comment ref="BH91" authorId="0">
      <text>
        <r>
          <rPr>
            <b/>
            <sz val="9"/>
            <color indexed="81"/>
            <rFont val="Tahoma"/>
            <family val="2"/>
          </rPr>
          <t>Vilmos:</t>
        </r>
        <r>
          <rPr>
            <sz val="9"/>
            <color indexed="81"/>
            <rFont val="Tahoma"/>
            <family val="2"/>
          </rPr>
          <t xml:space="preserve">
From 1 tube pellet</t>
        </r>
      </text>
    </comment>
    <comment ref="BH97" authorId="0">
      <text>
        <r>
          <rPr>
            <b/>
            <sz val="9"/>
            <color indexed="81"/>
            <rFont val="Tahoma"/>
            <family val="2"/>
          </rPr>
          <t>Vilmos:</t>
        </r>
        <r>
          <rPr>
            <sz val="9"/>
            <color indexed="81"/>
            <rFont val="Tahoma"/>
            <family val="2"/>
          </rPr>
          <t xml:space="preserve">
From 1 tube pellet</t>
        </r>
      </text>
    </comment>
    <comment ref="BH109" authorId="0">
      <text>
        <r>
          <rPr>
            <b/>
            <sz val="9"/>
            <color indexed="81"/>
            <rFont val="Tahoma"/>
            <family val="2"/>
          </rPr>
          <t>Vilmos:</t>
        </r>
        <r>
          <rPr>
            <sz val="9"/>
            <color indexed="81"/>
            <rFont val="Tahoma"/>
            <family val="2"/>
          </rPr>
          <t xml:space="preserve">
From 1 tube pellet</t>
        </r>
      </text>
    </comment>
    <comment ref="BO143" authorId="0">
      <text>
        <r>
          <rPr>
            <b/>
            <sz val="9"/>
            <color indexed="81"/>
            <rFont val="Tahoma"/>
            <family val="2"/>
          </rPr>
          <t>Vilmos:</t>
        </r>
        <r>
          <rPr>
            <sz val="9"/>
            <color indexed="81"/>
            <rFont val="Tahoma"/>
            <family val="2"/>
          </rPr>
          <t xml:space="preserve">
</t>
        </r>
        <r>
          <rPr>
            <sz val="11"/>
            <color indexed="81"/>
            <rFont val="Tahoma"/>
            <family val="2"/>
          </rPr>
          <t>Picogreen(ng/ul)</t>
        </r>
      </text>
    </comment>
    <comment ref="BO144" authorId="0">
      <text>
        <r>
          <rPr>
            <b/>
            <sz val="9"/>
            <color indexed="81"/>
            <rFont val="Tahoma"/>
            <family val="2"/>
          </rPr>
          <t>Vilmos:</t>
        </r>
        <r>
          <rPr>
            <sz val="9"/>
            <color indexed="81"/>
            <rFont val="Tahoma"/>
            <family val="2"/>
          </rPr>
          <t xml:space="preserve">
</t>
        </r>
        <r>
          <rPr>
            <sz val="11"/>
            <color indexed="81"/>
            <rFont val="Tahoma"/>
            <family val="2"/>
          </rPr>
          <t>Picogreen(ng/ul)</t>
        </r>
      </text>
    </comment>
    <comment ref="BO145" authorId="0">
      <text>
        <r>
          <rPr>
            <b/>
            <sz val="9"/>
            <color indexed="81"/>
            <rFont val="Tahoma"/>
            <family val="2"/>
          </rPr>
          <t>Vilmos:</t>
        </r>
        <r>
          <rPr>
            <sz val="9"/>
            <color indexed="81"/>
            <rFont val="Tahoma"/>
            <family val="2"/>
          </rPr>
          <t xml:space="preserve">
</t>
        </r>
        <r>
          <rPr>
            <sz val="11"/>
            <color indexed="81"/>
            <rFont val="Tahoma"/>
            <family val="2"/>
          </rPr>
          <t>Picogreen(ng/ul)</t>
        </r>
      </text>
    </comment>
    <comment ref="BO146" authorId="0">
      <text>
        <r>
          <rPr>
            <b/>
            <sz val="9"/>
            <color indexed="81"/>
            <rFont val="Tahoma"/>
            <family val="2"/>
          </rPr>
          <t>Vilmos:</t>
        </r>
        <r>
          <rPr>
            <sz val="9"/>
            <color indexed="81"/>
            <rFont val="Tahoma"/>
            <family val="2"/>
          </rPr>
          <t xml:space="preserve">
</t>
        </r>
        <r>
          <rPr>
            <sz val="11"/>
            <color indexed="81"/>
            <rFont val="Tahoma"/>
            <family val="2"/>
          </rPr>
          <t>Picogreen(ng/ul)</t>
        </r>
      </text>
    </comment>
    <comment ref="BO147" authorId="0">
      <text>
        <r>
          <rPr>
            <b/>
            <sz val="9"/>
            <color indexed="81"/>
            <rFont val="Tahoma"/>
            <family val="2"/>
          </rPr>
          <t>Vilmos:</t>
        </r>
        <r>
          <rPr>
            <sz val="9"/>
            <color indexed="81"/>
            <rFont val="Tahoma"/>
            <family val="2"/>
          </rPr>
          <t xml:space="preserve">
</t>
        </r>
        <r>
          <rPr>
            <sz val="11"/>
            <color indexed="81"/>
            <rFont val="Tahoma"/>
            <family val="2"/>
          </rPr>
          <t>Picogreen(ng/ul)</t>
        </r>
      </text>
    </comment>
    <comment ref="BO149" authorId="0">
      <text>
        <r>
          <rPr>
            <b/>
            <sz val="9"/>
            <color indexed="81"/>
            <rFont val="Tahoma"/>
            <family val="2"/>
          </rPr>
          <t>Vilmos:</t>
        </r>
        <r>
          <rPr>
            <sz val="9"/>
            <color indexed="81"/>
            <rFont val="Tahoma"/>
            <family val="2"/>
          </rPr>
          <t xml:space="preserve">
</t>
        </r>
        <r>
          <rPr>
            <sz val="11"/>
            <color indexed="81"/>
            <rFont val="Tahoma"/>
            <family val="2"/>
          </rPr>
          <t>Picogreen(ng/ul)</t>
        </r>
      </text>
    </comment>
    <comment ref="BO151" authorId="0">
      <text>
        <r>
          <rPr>
            <b/>
            <sz val="9"/>
            <color indexed="81"/>
            <rFont val="Tahoma"/>
            <family val="2"/>
          </rPr>
          <t>Vilmos:</t>
        </r>
        <r>
          <rPr>
            <sz val="9"/>
            <color indexed="81"/>
            <rFont val="Tahoma"/>
            <family val="2"/>
          </rPr>
          <t xml:space="preserve">
</t>
        </r>
        <r>
          <rPr>
            <sz val="11"/>
            <color indexed="81"/>
            <rFont val="Tahoma"/>
            <family val="2"/>
          </rPr>
          <t>Picogreen(ng/ul)</t>
        </r>
      </text>
    </comment>
    <comment ref="BO152" authorId="0">
      <text>
        <r>
          <rPr>
            <b/>
            <sz val="9"/>
            <color indexed="81"/>
            <rFont val="Tahoma"/>
            <family val="2"/>
          </rPr>
          <t>Vilmos:</t>
        </r>
        <r>
          <rPr>
            <sz val="9"/>
            <color indexed="81"/>
            <rFont val="Tahoma"/>
            <family val="2"/>
          </rPr>
          <t xml:space="preserve">
</t>
        </r>
        <r>
          <rPr>
            <sz val="11"/>
            <color indexed="81"/>
            <rFont val="Tahoma"/>
            <family val="2"/>
          </rPr>
          <t>Picogreen(ng/ul)</t>
        </r>
      </text>
    </comment>
    <comment ref="BO153" authorId="0">
      <text>
        <r>
          <rPr>
            <b/>
            <sz val="9"/>
            <color indexed="81"/>
            <rFont val="Tahoma"/>
            <family val="2"/>
          </rPr>
          <t>Vilmos:</t>
        </r>
        <r>
          <rPr>
            <sz val="9"/>
            <color indexed="81"/>
            <rFont val="Tahoma"/>
            <family val="2"/>
          </rPr>
          <t xml:space="preserve">
</t>
        </r>
        <r>
          <rPr>
            <sz val="11"/>
            <color indexed="81"/>
            <rFont val="Tahoma"/>
            <family val="2"/>
          </rPr>
          <t>Picogreen(ng/ul)</t>
        </r>
      </text>
    </comment>
    <comment ref="BO154" authorId="0">
      <text>
        <r>
          <rPr>
            <b/>
            <sz val="9"/>
            <color indexed="81"/>
            <rFont val="Tahoma"/>
            <family val="2"/>
          </rPr>
          <t>Vilmos:</t>
        </r>
        <r>
          <rPr>
            <sz val="9"/>
            <color indexed="81"/>
            <rFont val="Tahoma"/>
            <family val="2"/>
          </rPr>
          <t xml:space="preserve">
</t>
        </r>
        <r>
          <rPr>
            <sz val="11"/>
            <color indexed="81"/>
            <rFont val="Tahoma"/>
            <family val="2"/>
          </rPr>
          <t>Picogreen(ng/ul)</t>
        </r>
      </text>
    </comment>
    <comment ref="BO155" authorId="0">
      <text>
        <r>
          <rPr>
            <b/>
            <sz val="9"/>
            <color indexed="81"/>
            <rFont val="Tahoma"/>
            <family val="2"/>
          </rPr>
          <t>Vilmos:</t>
        </r>
        <r>
          <rPr>
            <sz val="9"/>
            <color indexed="81"/>
            <rFont val="Tahoma"/>
            <family val="2"/>
          </rPr>
          <t xml:space="preserve">
</t>
        </r>
        <r>
          <rPr>
            <sz val="11"/>
            <color indexed="81"/>
            <rFont val="Tahoma"/>
            <family val="2"/>
          </rPr>
          <t>Picogreen(ng/ul)</t>
        </r>
      </text>
    </comment>
    <comment ref="BO156" authorId="0">
      <text>
        <r>
          <rPr>
            <b/>
            <sz val="9"/>
            <color indexed="81"/>
            <rFont val="Tahoma"/>
            <family val="2"/>
          </rPr>
          <t>Vilmos:</t>
        </r>
        <r>
          <rPr>
            <sz val="9"/>
            <color indexed="81"/>
            <rFont val="Tahoma"/>
            <family val="2"/>
          </rPr>
          <t xml:space="preserve">
</t>
        </r>
        <r>
          <rPr>
            <sz val="11"/>
            <color indexed="81"/>
            <rFont val="Tahoma"/>
            <family val="2"/>
          </rPr>
          <t>Picogreen(ng/ul)</t>
        </r>
      </text>
    </comment>
    <comment ref="BO157" authorId="0">
      <text>
        <r>
          <rPr>
            <b/>
            <sz val="9"/>
            <color indexed="81"/>
            <rFont val="Tahoma"/>
            <family val="2"/>
          </rPr>
          <t>Vilmos:</t>
        </r>
        <r>
          <rPr>
            <sz val="9"/>
            <color indexed="81"/>
            <rFont val="Tahoma"/>
            <family val="2"/>
          </rPr>
          <t xml:space="preserve">
</t>
        </r>
        <r>
          <rPr>
            <sz val="11"/>
            <color indexed="81"/>
            <rFont val="Tahoma"/>
            <family val="2"/>
          </rPr>
          <t>Picogreen(ng/ul)</t>
        </r>
      </text>
    </comment>
    <comment ref="BO158" authorId="0">
      <text>
        <r>
          <rPr>
            <b/>
            <sz val="9"/>
            <color indexed="81"/>
            <rFont val="Tahoma"/>
            <family val="2"/>
          </rPr>
          <t>Vilmos:</t>
        </r>
        <r>
          <rPr>
            <sz val="9"/>
            <color indexed="81"/>
            <rFont val="Tahoma"/>
            <family val="2"/>
          </rPr>
          <t xml:space="preserve">
</t>
        </r>
        <r>
          <rPr>
            <sz val="11"/>
            <color indexed="81"/>
            <rFont val="Tahoma"/>
            <family val="2"/>
          </rPr>
          <t>Picogreen(ng/ul)</t>
        </r>
      </text>
    </comment>
    <comment ref="BO159" authorId="0">
      <text>
        <r>
          <rPr>
            <b/>
            <sz val="9"/>
            <color indexed="81"/>
            <rFont val="Tahoma"/>
            <family val="2"/>
          </rPr>
          <t>Vilmos:</t>
        </r>
        <r>
          <rPr>
            <sz val="9"/>
            <color indexed="81"/>
            <rFont val="Tahoma"/>
            <family val="2"/>
          </rPr>
          <t xml:space="preserve">
</t>
        </r>
        <r>
          <rPr>
            <sz val="11"/>
            <color indexed="81"/>
            <rFont val="Tahoma"/>
            <family val="2"/>
          </rPr>
          <t>Picogreen(ng/ul)</t>
        </r>
      </text>
    </comment>
    <comment ref="BO161" authorId="0">
      <text>
        <r>
          <rPr>
            <b/>
            <sz val="9"/>
            <color indexed="81"/>
            <rFont val="Tahoma"/>
            <family val="2"/>
          </rPr>
          <t>Vilmos:</t>
        </r>
        <r>
          <rPr>
            <sz val="9"/>
            <color indexed="81"/>
            <rFont val="Tahoma"/>
            <family val="2"/>
          </rPr>
          <t xml:space="preserve">
</t>
        </r>
        <r>
          <rPr>
            <sz val="11"/>
            <color indexed="81"/>
            <rFont val="Tahoma"/>
            <family val="2"/>
          </rPr>
          <t>Picogreen(ng/ul)</t>
        </r>
      </text>
    </comment>
    <comment ref="BO162" authorId="0">
      <text>
        <r>
          <rPr>
            <b/>
            <sz val="9"/>
            <color indexed="81"/>
            <rFont val="Tahoma"/>
            <family val="2"/>
          </rPr>
          <t>Vilmos:</t>
        </r>
        <r>
          <rPr>
            <sz val="9"/>
            <color indexed="81"/>
            <rFont val="Tahoma"/>
            <family val="2"/>
          </rPr>
          <t xml:space="preserve">
</t>
        </r>
        <r>
          <rPr>
            <sz val="11"/>
            <color indexed="81"/>
            <rFont val="Tahoma"/>
            <family val="2"/>
          </rPr>
          <t>Picogreen(ng/ul)</t>
        </r>
      </text>
    </comment>
    <comment ref="BO164" authorId="0">
      <text>
        <r>
          <rPr>
            <b/>
            <sz val="9"/>
            <color indexed="81"/>
            <rFont val="Tahoma"/>
            <family val="2"/>
          </rPr>
          <t>Vilmos:</t>
        </r>
        <r>
          <rPr>
            <sz val="9"/>
            <color indexed="81"/>
            <rFont val="Tahoma"/>
            <family val="2"/>
          </rPr>
          <t xml:space="preserve">
</t>
        </r>
        <r>
          <rPr>
            <sz val="11"/>
            <color indexed="81"/>
            <rFont val="Tahoma"/>
            <family val="2"/>
          </rPr>
          <t>Picogreen(ng/ul)</t>
        </r>
      </text>
    </comment>
    <comment ref="BO166" authorId="0">
      <text>
        <r>
          <rPr>
            <b/>
            <sz val="9"/>
            <color indexed="81"/>
            <rFont val="Tahoma"/>
            <family val="2"/>
          </rPr>
          <t>Vilmos:</t>
        </r>
        <r>
          <rPr>
            <sz val="9"/>
            <color indexed="81"/>
            <rFont val="Tahoma"/>
            <family val="2"/>
          </rPr>
          <t xml:space="preserve">
</t>
        </r>
        <r>
          <rPr>
            <sz val="11"/>
            <color indexed="81"/>
            <rFont val="Tahoma"/>
            <family val="2"/>
          </rPr>
          <t>Picogreen(ng/ul)</t>
        </r>
      </text>
    </comment>
    <comment ref="BO167" authorId="0">
      <text>
        <r>
          <rPr>
            <b/>
            <sz val="9"/>
            <color indexed="81"/>
            <rFont val="Tahoma"/>
            <family val="2"/>
          </rPr>
          <t>Vilmos:</t>
        </r>
        <r>
          <rPr>
            <sz val="9"/>
            <color indexed="81"/>
            <rFont val="Tahoma"/>
            <family val="2"/>
          </rPr>
          <t xml:space="preserve">
</t>
        </r>
        <r>
          <rPr>
            <sz val="11"/>
            <color indexed="81"/>
            <rFont val="Tahoma"/>
            <family val="2"/>
          </rPr>
          <t>Picogreen(ng/ul)</t>
        </r>
      </text>
    </comment>
    <comment ref="BO168" authorId="0">
      <text>
        <r>
          <rPr>
            <b/>
            <sz val="9"/>
            <color indexed="81"/>
            <rFont val="Tahoma"/>
            <family val="2"/>
          </rPr>
          <t>Vilmos:</t>
        </r>
        <r>
          <rPr>
            <sz val="9"/>
            <color indexed="81"/>
            <rFont val="Tahoma"/>
            <family val="2"/>
          </rPr>
          <t xml:space="preserve">
</t>
        </r>
        <r>
          <rPr>
            <sz val="11"/>
            <color indexed="81"/>
            <rFont val="Tahoma"/>
            <family val="2"/>
          </rPr>
          <t>Picogreen(ng/ul)</t>
        </r>
      </text>
    </comment>
    <comment ref="BO171" authorId="0">
      <text>
        <r>
          <rPr>
            <b/>
            <sz val="9"/>
            <color indexed="81"/>
            <rFont val="Tahoma"/>
            <family val="2"/>
          </rPr>
          <t>Vilmos:</t>
        </r>
        <r>
          <rPr>
            <sz val="9"/>
            <color indexed="81"/>
            <rFont val="Tahoma"/>
            <family val="2"/>
          </rPr>
          <t xml:space="preserve">
</t>
        </r>
        <r>
          <rPr>
            <sz val="11"/>
            <color indexed="81"/>
            <rFont val="Tahoma"/>
            <family val="2"/>
          </rPr>
          <t>Picogreen(ng/ul)</t>
        </r>
      </text>
    </comment>
    <comment ref="BO173" authorId="0">
      <text>
        <r>
          <rPr>
            <b/>
            <sz val="9"/>
            <color indexed="81"/>
            <rFont val="Tahoma"/>
            <family val="2"/>
          </rPr>
          <t>Vilmos:</t>
        </r>
        <r>
          <rPr>
            <sz val="9"/>
            <color indexed="81"/>
            <rFont val="Tahoma"/>
            <family val="2"/>
          </rPr>
          <t xml:space="preserve">
</t>
        </r>
        <r>
          <rPr>
            <sz val="11"/>
            <color indexed="81"/>
            <rFont val="Tahoma"/>
            <family val="2"/>
          </rPr>
          <t>Picogreen(ng/ul)</t>
        </r>
      </text>
    </comment>
    <comment ref="BO175" authorId="0">
      <text>
        <r>
          <rPr>
            <b/>
            <sz val="9"/>
            <color indexed="81"/>
            <rFont val="Tahoma"/>
            <family val="2"/>
          </rPr>
          <t>Vilmos:</t>
        </r>
        <r>
          <rPr>
            <sz val="9"/>
            <color indexed="81"/>
            <rFont val="Tahoma"/>
            <family val="2"/>
          </rPr>
          <t xml:space="preserve">
</t>
        </r>
        <r>
          <rPr>
            <sz val="11"/>
            <color indexed="81"/>
            <rFont val="Tahoma"/>
            <family val="2"/>
          </rPr>
          <t>Picogreen(ng/ul)</t>
        </r>
      </text>
    </comment>
    <comment ref="BO176" authorId="0">
      <text>
        <r>
          <rPr>
            <b/>
            <sz val="9"/>
            <color indexed="81"/>
            <rFont val="Tahoma"/>
            <family val="2"/>
          </rPr>
          <t>Vilmos:</t>
        </r>
        <r>
          <rPr>
            <sz val="9"/>
            <color indexed="81"/>
            <rFont val="Tahoma"/>
            <family val="2"/>
          </rPr>
          <t xml:space="preserve">
</t>
        </r>
        <r>
          <rPr>
            <sz val="11"/>
            <color indexed="81"/>
            <rFont val="Tahoma"/>
            <family val="2"/>
          </rPr>
          <t>Picogreen(ng/ul)</t>
        </r>
      </text>
    </comment>
    <comment ref="BO178" authorId="0">
      <text>
        <r>
          <rPr>
            <b/>
            <sz val="9"/>
            <color indexed="81"/>
            <rFont val="Tahoma"/>
            <family val="2"/>
          </rPr>
          <t>Vilmos:</t>
        </r>
        <r>
          <rPr>
            <sz val="9"/>
            <color indexed="81"/>
            <rFont val="Tahoma"/>
            <family val="2"/>
          </rPr>
          <t xml:space="preserve">
</t>
        </r>
        <r>
          <rPr>
            <sz val="11"/>
            <color indexed="81"/>
            <rFont val="Tahoma"/>
            <family val="2"/>
          </rPr>
          <t>Picogreen(ng/ul)</t>
        </r>
      </text>
    </comment>
    <comment ref="BO179" authorId="0">
      <text>
        <r>
          <rPr>
            <b/>
            <sz val="9"/>
            <color indexed="81"/>
            <rFont val="Tahoma"/>
            <family val="2"/>
          </rPr>
          <t>Vilmos:</t>
        </r>
        <r>
          <rPr>
            <sz val="9"/>
            <color indexed="81"/>
            <rFont val="Tahoma"/>
            <family val="2"/>
          </rPr>
          <t xml:space="preserve">
</t>
        </r>
        <r>
          <rPr>
            <sz val="11"/>
            <color indexed="81"/>
            <rFont val="Tahoma"/>
            <family val="2"/>
          </rPr>
          <t>Picogreen(ng/ul)</t>
        </r>
      </text>
    </comment>
    <comment ref="BO180" authorId="0">
      <text>
        <r>
          <rPr>
            <b/>
            <sz val="9"/>
            <color indexed="81"/>
            <rFont val="Tahoma"/>
            <family val="2"/>
          </rPr>
          <t>Vilmos:</t>
        </r>
        <r>
          <rPr>
            <sz val="9"/>
            <color indexed="81"/>
            <rFont val="Tahoma"/>
            <family val="2"/>
          </rPr>
          <t xml:space="preserve">
</t>
        </r>
        <r>
          <rPr>
            <sz val="11"/>
            <color indexed="81"/>
            <rFont val="Tahoma"/>
            <family val="2"/>
          </rPr>
          <t>Picogreen(ng/ul)</t>
        </r>
      </text>
    </comment>
    <comment ref="BO182" authorId="0">
      <text>
        <r>
          <rPr>
            <b/>
            <sz val="9"/>
            <color indexed="81"/>
            <rFont val="Tahoma"/>
            <family val="2"/>
          </rPr>
          <t>Vilmos:</t>
        </r>
        <r>
          <rPr>
            <sz val="9"/>
            <color indexed="81"/>
            <rFont val="Tahoma"/>
            <family val="2"/>
          </rPr>
          <t xml:space="preserve">
</t>
        </r>
        <r>
          <rPr>
            <sz val="11"/>
            <color indexed="81"/>
            <rFont val="Tahoma"/>
            <family val="2"/>
          </rPr>
          <t>Picogreen(ng/ul)</t>
        </r>
      </text>
    </comment>
    <comment ref="BO183" authorId="0">
      <text>
        <r>
          <rPr>
            <b/>
            <sz val="9"/>
            <color indexed="81"/>
            <rFont val="Tahoma"/>
            <family val="2"/>
          </rPr>
          <t>Vilmos:</t>
        </r>
        <r>
          <rPr>
            <sz val="9"/>
            <color indexed="81"/>
            <rFont val="Tahoma"/>
            <family val="2"/>
          </rPr>
          <t xml:space="preserve">
</t>
        </r>
        <r>
          <rPr>
            <sz val="11"/>
            <color indexed="81"/>
            <rFont val="Tahoma"/>
            <family val="2"/>
          </rPr>
          <t>Picogreen(ng/ul)</t>
        </r>
      </text>
    </comment>
    <comment ref="BO186" authorId="0">
      <text>
        <r>
          <rPr>
            <b/>
            <sz val="9"/>
            <color indexed="81"/>
            <rFont val="Tahoma"/>
            <family val="2"/>
          </rPr>
          <t>Vilmos:</t>
        </r>
        <r>
          <rPr>
            <sz val="9"/>
            <color indexed="81"/>
            <rFont val="Tahoma"/>
            <family val="2"/>
          </rPr>
          <t xml:space="preserve">
</t>
        </r>
        <r>
          <rPr>
            <sz val="11"/>
            <color indexed="81"/>
            <rFont val="Tahoma"/>
            <family val="2"/>
          </rPr>
          <t>Picogreen(ng/ul)</t>
        </r>
      </text>
    </comment>
    <comment ref="BO187" authorId="0">
      <text>
        <r>
          <rPr>
            <b/>
            <sz val="9"/>
            <color indexed="81"/>
            <rFont val="Tahoma"/>
            <family val="2"/>
          </rPr>
          <t>Vilmos:</t>
        </r>
        <r>
          <rPr>
            <sz val="9"/>
            <color indexed="81"/>
            <rFont val="Tahoma"/>
            <family val="2"/>
          </rPr>
          <t xml:space="preserve">
</t>
        </r>
        <r>
          <rPr>
            <sz val="11"/>
            <color indexed="81"/>
            <rFont val="Tahoma"/>
            <family val="2"/>
          </rPr>
          <t>Picogreen(ng/ul)</t>
        </r>
      </text>
    </comment>
    <comment ref="BO188" authorId="0">
      <text>
        <r>
          <rPr>
            <b/>
            <sz val="9"/>
            <color indexed="81"/>
            <rFont val="Tahoma"/>
            <family val="2"/>
          </rPr>
          <t>Vilmos:</t>
        </r>
        <r>
          <rPr>
            <sz val="9"/>
            <color indexed="81"/>
            <rFont val="Tahoma"/>
            <family val="2"/>
          </rPr>
          <t xml:space="preserve">
</t>
        </r>
        <r>
          <rPr>
            <sz val="11"/>
            <color indexed="81"/>
            <rFont val="Tahoma"/>
            <family val="2"/>
          </rPr>
          <t>Picogreen(ng/ul)</t>
        </r>
      </text>
    </comment>
    <comment ref="BO189" authorId="0">
      <text>
        <r>
          <rPr>
            <b/>
            <sz val="9"/>
            <color indexed="81"/>
            <rFont val="Tahoma"/>
            <family val="2"/>
          </rPr>
          <t>Vilmos:</t>
        </r>
        <r>
          <rPr>
            <sz val="9"/>
            <color indexed="81"/>
            <rFont val="Tahoma"/>
            <family val="2"/>
          </rPr>
          <t xml:space="preserve">
</t>
        </r>
        <r>
          <rPr>
            <sz val="11"/>
            <color indexed="81"/>
            <rFont val="Tahoma"/>
            <family val="2"/>
          </rPr>
          <t>Picogreen(ng/ul)</t>
        </r>
      </text>
    </comment>
    <comment ref="BO191" authorId="0">
      <text>
        <r>
          <rPr>
            <b/>
            <sz val="9"/>
            <color indexed="81"/>
            <rFont val="Tahoma"/>
            <family val="2"/>
          </rPr>
          <t>Vilmos:</t>
        </r>
        <r>
          <rPr>
            <sz val="9"/>
            <color indexed="81"/>
            <rFont val="Tahoma"/>
            <family val="2"/>
          </rPr>
          <t xml:space="preserve">
</t>
        </r>
        <r>
          <rPr>
            <sz val="11"/>
            <color indexed="81"/>
            <rFont val="Tahoma"/>
            <family val="2"/>
          </rPr>
          <t>Picogreen(ng/ul)</t>
        </r>
      </text>
    </comment>
    <comment ref="BO192" authorId="0">
      <text>
        <r>
          <rPr>
            <b/>
            <sz val="9"/>
            <color indexed="81"/>
            <rFont val="Tahoma"/>
            <family val="2"/>
          </rPr>
          <t>Vilmos:</t>
        </r>
        <r>
          <rPr>
            <sz val="9"/>
            <color indexed="81"/>
            <rFont val="Tahoma"/>
            <family val="2"/>
          </rPr>
          <t xml:space="preserve">
</t>
        </r>
        <r>
          <rPr>
            <sz val="11"/>
            <color indexed="81"/>
            <rFont val="Tahoma"/>
            <family val="2"/>
          </rPr>
          <t>Picogreen(ng/ul)</t>
        </r>
      </text>
    </comment>
    <comment ref="U195" authorId="0">
      <text>
        <r>
          <rPr>
            <b/>
            <sz val="9"/>
            <color indexed="81"/>
            <rFont val="Tahoma"/>
            <family val="2"/>
          </rPr>
          <t>Vilmos:</t>
        </r>
        <r>
          <rPr>
            <sz val="9"/>
            <color indexed="81"/>
            <rFont val="Tahoma"/>
            <family val="2"/>
          </rPr>
          <t xml:space="preserve">
SurgPath Block ID</t>
        </r>
      </text>
    </comment>
    <comment ref="BT267" authorId="1">
      <text>
        <r>
          <rPr>
            <b/>
            <sz val="9"/>
            <color indexed="81"/>
            <rFont val="Tahoma"/>
            <family val="2"/>
          </rPr>
          <t>Vilmos Adleff:</t>
        </r>
        <r>
          <rPr>
            <sz val="9"/>
            <color indexed="81"/>
            <rFont val="Tahoma"/>
            <family val="2"/>
          </rPr>
          <t xml:space="preserve">
2nd extr</t>
        </r>
      </text>
    </comment>
    <comment ref="BT269" authorId="1">
      <text>
        <r>
          <rPr>
            <b/>
            <sz val="9"/>
            <color indexed="81"/>
            <rFont val="Tahoma"/>
            <family val="2"/>
          </rPr>
          <t>Vilmos Adleff:</t>
        </r>
        <r>
          <rPr>
            <sz val="9"/>
            <color indexed="81"/>
            <rFont val="Tahoma"/>
            <family val="2"/>
          </rPr>
          <t xml:space="preserve">
2nd extr</t>
        </r>
      </text>
    </comment>
    <comment ref="BT270" authorId="1">
      <text>
        <r>
          <rPr>
            <b/>
            <sz val="9"/>
            <color indexed="81"/>
            <rFont val="Tahoma"/>
            <family val="2"/>
          </rPr>
          <t>Vilmos Adleff:</t>
        </r>
        <r>
          <rPr>
            <sz val="9"/>
            <color indexed="81"/>
            <rFont val="Tahoma"/>
            <family val="2"/>
          </rPr>
          <t xml:space="preserve">
2nd extr</t>
        </r>
      </text>
    </comment>
    <comment ref="BT271" authorId="1">
      <text>
        <r>
          <rPr>
            <b/>
            <sz val="9"/>
            <color indexed="81"/>
            <rFont val="Tahoma"/>
            <family val="2"/>
          </rPr>
          <t>Vilmos Adleff:</t>
        </r>
        <r>
          <rPr>
            <sz val="9"/>
            <color indexed="81"/>
            <rFont val="Tahoma"/>
            <family val="2"/>
          </rPr>
          <t xml:space="preserve">
2nd extr</t>
        </r>
      </text>
    </comment>
    <comment ref="BT272" authorId="1">
      <text>
        <r>
          <rPr>
            <b/>
            <sz val="9"/>
            <color indexed="81"/>
            <rFont val="Tahoma"/>
            <family val="2"/>
          </rPr>
          <t>Vilmos Adleff:</t>
        </r>
        <r>
          <rPr>
            <sz val="9"/>
            <color indexed="81"/>
            <rFont val="Tahoma"/>
            <family val="2"/>
          </rPr>
          <t xml:space="preserve">
2nd extr</t>
        </r>
      </text>
    </comment>
  </commentList>
</comments>
</file>

<file path=xl/sharedStrings.xml><?xml version="1.0" encoding="utf-8"?>
<sst xmlns="http://schemas.openxmlformats.org/spreadsheetml/2006/main" count="6989" uniqueCount="2793">
  <si>
    <t>I D</t>
  </si>
  <si>
    <t>Tumor Data</t>
  </si>
  <si>
    <t>Clinical Data</t>
  </si>
  <si>
    <t xml:space="preserve">S A M P L E   D A T A </t>
  </si>
  <si>
    <t>To Third Party</t>
  </si>
  <si>
    <t>Sequence Data</t>
  </si>
  <si>
    <t>Bioinformatic Analysis request</t>
  </si>
  <si>
    <t>Index</t>
  </si>
  <si>
    <t>Lab ID</t>
  </si>
  <si>
    <t>PGDx ID</t>
  </si>
  <si>
    <t>Cell Line / Name</t>
  </si>
  <si>
    <t>Patient/ sample ID / Obs.</t>
  </si>
  <si>
    <t>Specimen Number</t>
  </si>
  <si>
    <t>Additional name</t>
  </si>
  <si>
    <t>Tumor Type</t>
  </si>
  <si>
    <t>Tumor Specimen Location</t>
  </si>
  <si>
    <t>Tumor Specimen Extraction</t>
  </si>
  <si>
    <t>Histopathologic Diagnosis</t>
  </si>
  <si>
    <t>Degree of Differentiation</t>
  </si>
  <si>
    <t>Tumor Stage 1: Tumour is confined to the ovary / ovaries or fallopian tube(s) 2: Tumour involves one or both ovaries or fallopian tubes with pelvic extension (below pelvic brim) or primary peritoneal cancer 3: The tumour involves one or both ovaries or fallopian tubes, or primary peritoneal cancer, with confirmed (cytologically or histologically) spread to the peritoneal surfaces involving both pelvic and abdominal peritoneum and/or metastasis to the retroperitoneal lymph nodes</t>
  </si>
  <si>
    <t>Tumor Size (cm)</t>
  </si>
  <si>
    <t>Metastases   to Organ</t>
  </si>
  <si>
    <t>Lymph Node Positive</t>
  </si>
  <si>
    <t>% Tumor Content (on FFPE slide or Top of OCT block)</t>
  </si>
  <si>
    <t>Public Repository ID</t>
  </si>
  <si>
    <t>Alternate ID /Operation methods/ Obs.</t>
  </si>
  <si>
    <t>Gender</t>
  </si>
  <si>
    <t>Ethnicity / Race</t>
  </si>
  <si>
    <t>Published DNA Profile:</t>
  </si>
  <si>
    <t>Mutations / Cytogenetics</t>
  </si>
  <si>
    <t>Mutations / Kras</t>
  </si>
  <si>
    <t>Mutations / PIK3CA</t>
  </si>
  <si>
    <t>Mutations / PPP2R1A</t>
  </si>
  <si>
    <t>Germline Mutation</t>
  </si>
  <si>
    <t>Date patient first diagnosed</t>
  </si>
  <si>
    <t>Surgical outcome/date</t>
  </si>
  <si>
    <t>Neoadjuvant Therapy</t>
  </si>
  <si>
    <t>Adjuvant Therapy</t>
  </si>
  <si>
    <t>Treatment types</t>
  </si>
  <si>
    <t>Treatment dates</t>
  </si>
  <si>
    <t>Treatment response</t>
  </si>
  <si>
    <t>Event Free Survival (0 - No Event, 1 - Disease Recurrence)</t>
  </si>
  <si>
    <t>Event Free Survival (Days from Diagnosis)</t>
  </si>
  <si>
    <t>Overall Survival (0 - Alive, 1 - Dead)</t>
  </si>
  <si>
    <t>Overall Survival (Days from Diagnosis)</t>
  </si>
  <si>
    <t>Date of recurrence</t>
  </si>
  <si>
    <t>Family history of cancer</t>
  </si>
  <si>
    <t xml:space="preserve"> Cigarette smoker (current, ex-smoker, never, unknown)  </t>
  </si>
  <si>
    <t>Cigarette Pack-years</t>
  </si>
  <si>
    <t>Age at diagnosis</t>
  </si>
  <si>
    <t>Date of Birth</t>
  </si>
  <si>
    <t>Date of death</t>
  </si>
  <si>
    <t>Age at Surgery</t>
  </si>
  <si>
    <t>Cause of Death</t>
  </si>
  <si>
    <t>Additional Comments</t>
  </si>
  <si>
    <t>Sample Provider</t>
  </si>
  <si>
    <t>Sample Type</t>
  </si>
  <si>
    <t>OCT embedding</t>
  </si>
  <si>
    <t>OCT H&amp;E Cut</t>
  </si>
  <si>
    <t>Fraction</t>
  </si>
  <si>
    <t>Preservation</t>
  </si>
  <si>
    <t>Extraction</t>
  </si>
  <si>
    <t>Amount Sent</t>
  </si>
  <si>
    <t>Arrival Date</t>
  </si>
  <si>
    <t>Original Provider</t>
  </si>
  <si>
    <t>% Neoplastic Cells in sample used for DNA purification (based on H&amp;E) (on FFPE slide or Top of OCT block)</t>
  </si>
  <si>
    <t>% Neoplastic Cells in sample used for DNA purification (based on H&amp;E) (bottom of OCT block)</t>
  </si>
  <si>
    <t>Side used for DNA when using OCT cores</t>
  </si>
  <si>
    <t>Nanodrop Conc (ng/ul)</t>
  </si>
  <si>
    <t>NanoDrop 260/280</t>
  </si>
  <si>
    <t>Received Conc (ng/ul)</t>
  </si>
  <si>
    <t>Vol Received (ul)</t>
  </si>
  <si>
    <t>Our Qubit Conc (ng/ul)</t>
  </si>
  <si>
    <t>Vol factual /adjusted (ul)</t>
  </si>
  <si>
    <t>Total Tumor DNA received  (ug) as per sender</t>
  </si>
  <si>
    <t>Total Tumor DNA Factual Qubit (ug)</t>
  </si>
  <si>
    <t>Amount used (ug)</t>
  </si>
  <si>
    <t>Vol Used (ul)</t>
  </si>
  <si>
    <t>Vol Left (ul)</t>
  </si>
  <si>
    <t>Freezer</t>
  </si>
  <si>
    <t>Rack</t>
  </si>
  <si>
    <t>Box</t>
  </si>
  <si>
    <t>Position</t>
  </si>
  <si>
    <t>DNA Sendout Date</t>
  </si>
  <si>
    <t>Sendout To</t>
  </si>
  <si>
    <t>Plate barcode</t>
  </si>
  <si>
    <t>Illumina Drive Name</t>
  </si>
  <si>
    <t>Illumina Drive Date Received</t>
  </si>
  <si>
    <t>Sample position</t>
  </si>
  <si>
    <t>Plate sent back to VV Lab from Illumina</t>
  </si>
  <si>
    <t>Vol</t>
  </si>
  <si>
    <t>ug  DNA</t>
  </si>
  <si>
    <t xml:space="preserve">PGDx Targeted </t>
  </si>
  <si>
    <t>PGDx Whole exome</t>
  </si>
  <si>
    <t>PGDx re-alignment and exome analysis using WGS data</t>
  </si>
  <si>
    <t>CGOV1T</t>
  </si>
  <si>
    <t>PGDX607T</t>
  </si>
  <si>
    <t>A2780</t>
  </si>
  <si>
    <t xml:space="preserve">ovarian </t>
  </si>
  <si>
    <t>ECACC-A2780</t>
  </si>
  <si>
    <t>F</t>
  </si>
  <si>
    <t>Amelogenin: X;  CSF1PO: 10,11 ;  D13S317: 12,13;  D16S539: 11,13;  D5S818: 11,12; D7S820: 10; THO1: 6; TPOX: 8,10; vWA: 15,16</t>
  </si>
  <si>
    <t>GODWIN et al. PNAS, 1992</t>
  </si>
  <si>
    <t>Slamon - UCLA</t>
  </si>
  <si>
    <t>Cell line</t>
  </si>
  <si>
    <t>DNA</t>
  </si>
  <si>
    <t>TE</t>
  </si>
  <si>
    <t>Qiagen Kit</t>
  </si>
  <si>
    <t>European Collection of Cell Cultures, Salisbury, United Kingdom</t>
  </si>
  <si>
    <t>GRCF</t>
  </si>
  <si>
    <t>Y</t>
  </si>
  <si>
    <t>CGOV1T_1</t>
  </si>
  <si>
    <t xml:space="preserve">Cell pellet </t>
  </si>
  <si>
    <t>2 tubes</t>
  </si>
  <si>
    <t>CGOV1T_2</t>
  </si>
  <si>
    <t>Diluted Stock</t>
  </si>
  <si>
    <t>CGOV1T_3</t>
  </si>
  <si>
    <t>extracted localy</t>
  </si>
  <si>
    <t>Illumina</t>
  </si>
  <si>
    <t>LP6005392-DNA</t>
  </si>
  <si>
    <t>600429_NA0MK234</t>
  </si>
  <si>
    <t>A01</t>
  </si>
  <si>
    <t>GRFC</t>
  </si>
  <si>
    <t>CGOV2T</t>
  </si>
  <si>
    <t>PGDX608T</t>
  </si>
  <si>
    <t>CAOV-3</t>
  </si>
  <si>
    <t xml:space="preserve">ovary </t>
  </si>
  <si>
    <t>adenocarcinoma</t>
  </si>
  <si>
    <t>ATCC-  HTB-75</t>
  </si>
  <si>
    <t>Caucasian</t>
  </si>
  <si>
    <t>Amelogenin: X; CSF1PO: 10,13; D13S317: 12; D16S539: 9; D5S818: 12; D7S820: 10; THO1: 7; TPOX: 8,10; vWA: 16,18</t>
  </si>
  <si>
    <t xml:space="preserve"> </t>
  </si>
  <si>
    <t xml:space="preserve"> ATCC, Rockville, MD</t>
  </si>
  <si>
    <t>LP6005410-DNA</t>
  </si>
  <si>
    <t>601181_NA5JS5H7</t>
  </si>
  <si>
    <t>CGOV3T</t>
  </si>
  <si>
    <t>PGDX609T</t>
  </si>
  <si>
    <t>COLO-704</t>
  </si>
  <si>
    <t>ascites</t>
  </si>
  <si>
    <t>DSMZ-ACC 198</t>
  </si>
  <si>
    <t>1986?</t>
  </si>
  <si>
    <t>German Tissue Repository, DSMZ, Braunschweig, Germany</t>
  </si>
  <si>
    <t>B01</t>
  </si>
  <si>
    <t>CGOV4T</t>
  </si>
  <si>
    <t>PGDX610T</t>
  </si>
  <si>
    <t>DOV13</t>
  </si>
  <si>
    <t>Dr. V. Shridhar, Mayo Clinic, Rochester, MN.</t>
  </si>
  <si>
    <t>C01</t>
  </si>
  <si>
    <t>CGOV4T_1</t>
  </si>
  <si>
    <t>CGOV4T_2</t>
  </si>
  <si>
    <t>CGOV5T</t>
  </si>
  <si>
    <t>PGDX611T</t>
  </si>
  <si>
    <t>EFO-21</t>
  </si>
  <si>
    <t>serous cystadenocarcinoma</t>
  </si>
  <si>
    <t>DSMZ-  ACC 235</t>
  </si>
  <si>
    <t>Modal &gt; 100</t>
  </si>
  <si>
    <t>CGOV5T_1</t>
  </si>
  <si>
    <t>CGOV5T_2</t>
  </si>
  <si>
    <t>601537_NA5K5CDG</t>
  </si>
  <si>
    <t>CGOV6T</t>
  </si>
  <si>
    <t>PGDX612T</t>
  </si>
  <si>
    <t>EFO-27</t>
  </si>
  <si>
    <t>solid omental metastasis</t>
  </si>
  <si>
    <t>mucinous papillary adenocarcinoma</t>
  </si>
  <si>
    <t>DSMZ-  ACC 191</t>
  </si>
  <si>
    <t>CGOV6T_1</t>
  </si>
  <si>
    <t>CGOV6T_2</t>
  </si>
  <si>
    <t>CGOV7T</t>
  </si>
  <si>
    <t>PGDX613T</t>
  </si>
  <si>
    <t>ES-2</t>
  </si>
  <si>
    <t>clear cell carcinoma</t>
  </si>
  <si>
    <t>ATCC-  CRL-1978</t>
  </si>
  <si>
    <t>Black</t>
  </si>
  <si>
    <t>Amelogenin: X; CSF1PO: 10,15; D13S317: 11; D16S539: 11,13; D5S818: 11,13; D7S820: 11; THO1: 9.3; TPOX: 8,12; vWA: 16,17</t>
  </si>
  <si>
    <t>hyperdiploid karyotype of 66XX to 88XX.</t>
  </si>
  <si>
    <t>moderate resistance to a number of chemotherapeutic agents including doxorubicin, cisplatin, carmustine, etoposide and cyanomorpholinodoxorubicin</t>
  </si>
  <si>
    <t>601266_NA5JZBHP</t>
  </si>
  <si>
    <t>D01</t>
  </si>
  <si>
    <t>CGOV8T</t>
  </si>
  <si>
    <t>PGDX614T</t>
  </si>
  <si>
    <t>HEY</t>
  </si>
  <si>
    <r>
      <t>Dr.</t>
    </r>
    <r>
      <rPr>
        <b/>
        <sz val="11"/>
        <color theme="1"/>
        <rFont val="Calibri"/>
        <family val="2"/>
        <scheme val="minor"/>
      </rPr>
      <t xml:space="preserve"> </t>
    </r>
    <r>
      <rPr>
        <sz val="11"/>
        <color theme="1"/>
        <rFont val="Calibri"/>
        <family val="2"/>
        <scheme val="minor"/>
      </rPr>
      <t>D. T. Curiel, University of Alabama at Birmingham, Birmingham, Alabama</t>
    </r>
  </si>
  <si>
    <t>E01</t>
  </si>
  <si>
    <t>CGOV9T</t>
  </si>
  <si>
    <t>PGDX615T</t>
  </si>
  <si>
    <t>HEY-C2</t>
  </si>
  <si>
    <t>STR Does not match public HEYC2</t>
  </si>
  <si>
    <t>F01</t>
  </si>
  <si>
    <t>CGOV9T_1</t>
  </si>
  <si>
    <t>CGOV10T</t>
  </si>
  <si>
    <t>PGDX616T</t>
  </si>
  <si>
    <t>IGROV</t>
  </si>
  <si>
    <t xml:space="preserve">glandular and polymorphous ovarian epithelioma with multiple differentiations, endometrioid for the major part of the tumor, with some serous clear cells and undifferentiated foci.; </t>
  </si>
  <si>
    <t>MLH1 : c.1513delA ;  MSH6 ; c.3261delC  ; TP53 : c.377A&gt;G</t>
  </si>
  <si>
    <t>inv3(p13p25); t(2;5Xq33;q22).</t>
  </si>
  <si>
    <t>Simon Gaither USC</t>
  </si>
  <si>
    <t>G01</t>
  </si>
  <si>
    <t>CGOV10T_1</t>
  </si>
  <si>
    <t>CGOV11T</t>
  </si>
  <si>
    <t>PGDX617T</t>
  </si>
  <si>
    <t>KK</t>
  </si>
  <si>
    <t>Dr. Itamochi, Department of Obstetrics and Gynecology, Tottori University School of Medicine, Japan</t>
  </si>
  <si>
    <t>CGOV11T_1</t>
  </si>
  <si>
    <t>PGDX617T_WGS_Ex</t>
  </si>
  <si>
    <t>LP6005662-DNA_C03</t>
  </si>
  <si>
    <t>700075_NA5KQ97Z</t>
  </si>
  <si>
    <t>CGOV11T_2</t>
  </si>
  <si>
    <t>KK (total RNA isolation from cell pellet CGOV11T_1)</t>
  </si>
  <si>
    <t>RNA from cell pellet</t>
  </si>
  <si>
    <t>CGOV12T</t>
  </si>
  <si>
    <t>PGDX618T</t>
  </si>
  <si>
    <t>KOC-7C</t>
  </si>
  <si>
    <t>H01</t>
  </si>
  <si>
    <t>CGOV13T</t>
  </si>
  <si>
    <t>PGDX619T</t>
  </si>
  <si>
    <t>Kuramochi</t>
  </si>
  <si>
    <t>undifferentiated</t>
  </si>
  <si>
    <t>JCRB0098</t>
  </si>
  <si>
    <t> Japanese</t>
  </si>
  <si>
    <t>hyperdiploid</t>
  </si>
  <si>
    <t>Japanese Health Science Research Resources Bank, Osaka, Japan</t>
  </si>
  <si>
    <t>A02</t>
  </si>
  <si>
    <t>CGOV14T</t>
  </si>
  <si>
    <t>PGDX620T</t>
  </si>
  <si>
    <t>MCAS</t>
  </si>
  <si>
    <t> JCRB0240</t>
  </si>
  <si>
    <t xml:space="preserve">Amel:X; CSF1PO:10,11; D13S317:8,12; D16S539:12; D5S818:11,13; D7S820:8,11; TH01:6,8; TPOX:8,11; vWA:14,17; </t>
  </si>
  <si>
    <t>B02</t>
  </si>
  <si>
    <t>CGOV14Ta</t>
  </si>
  <si>
    <t>same as CGOV14T from Illumina plate LP6005410-B02</t>
  </si>
  <si>
    <t>CGOV15T</t>
  </si>
  <si>
    <t>PGDX621T</t>
  </si>
  <si>
    <t>OAW28</t>
  </si>
  <si>
    <t>cystadenocarcinoma</t>
  </si>
  <si>
    <t>ECACC- 85101601</t>
  </si>
  <si>
    <t>Amelogenin: X; CSF1PO: 11; D13S317: 11; D16S539: 13; D5S818: 12; D7S820: 11; THO1: 9; TPOX: 8; vWA: 17,19</t>
  </si>
  <si>
    <t>MAP2K4  c.1_1200del1200  Homozygous</t>
  </si>
  <si>
    <t>C02</t>
  </si>
  <si>
    <t>CGOV16T</t>
  </si>
  <si>
    <t>PGDX622T</t>
  </si>
  <si>
    <t>OAW42</t>
  </si>
  <si>
    <t>ECACC- 85073102</t>
  </si>
  <si>
    <t>Amelogenin: X; CSF1PO: 11; D13S317: 11; D16S539: 12,13; D5S818: 11,12; D7S820: 8; THO1: 6,7; TPOX: 8,11; vWA: 15,16</t>
  </si>
  <si>
    <t>PIK3CA  c.3140A&gt;T   Heterozygous</t>
  </si>
  <si>
    <t>D02</t>
  </si>
  <si>
    <t>CGOV17T</t>
  </si>
  <si>
    <t>PGDX623T</t>
  </si>
  <si>
    <t>OV167</t>
  </si>
  <si>
    <t>E02</t>
  </si>
  <si>
    <t>CGOV18T</t>
  </si>
  <si>
    <t>PGDX624T</t>
  </si>
  <si>
    <t>OV177</t>
  </si>
  <si>
    <t>F02</t>
  </si>
  <si>
    <t>CGOV19T</t>
  </si>
  <si>
    <t>PGDX625T</t>
  </si>
  <si>
    <t>OV2008</t>
  </si>
  <si>
    <t xml:space="preserve">STR MATCHES ME-180 </t>
  </si>
  <si>
    <t>Dr. B. Karlan, Cedars Sinai, Los Angeles, California</t>
  </si>
  <si>
    <t>G02</t>
  </si>
  <si>
    <t>CGOV20T</t>
  </si>
  <si>
    <t>PGDX626T</t>
  </si>
  <si>
    <t>OV207</t>
  </si>
  <si>
    <t>CGOV20T_1</t>
  </si>
  <si>
    <t>CGOV20T_2</t>
  </si>
  <si>
    <t>CGOV21T</t>
  </si>
  <si>
    <t>PGDX627T</t>
  </si>
  <si>
    <t>OV-90</t>
  </si>
  <si>
    <t xml:space="preserve">malignant papillary serous adenocarcinoma </t>
  </si>
  <si>
    <t xml:space="preserve">grade 3, </t>
  </si>
  <si>
    <t xml:space="preserve">stage IIIC </t>
  </si>
  <si>
    <t>ATCC-  CRL-11732</t>
  </si>
  <si>
    <t xml:space="preserve">Amelogenin: X; CSF1PO: 12,13; D13S317: 11,12; D16S539: 11; D5S818: 11,15; D7S820: 10,10.1; THO1: 9.3; TPOX: 8,10; vWA: 16,17; </t>
  </si>
  <si>
    <t xml:space="preserve">  her2/neu +, p53 (mutated, Ser --&gt; Arg mutation at exon 6, codon 215) </t>
  </si>
  <si>
    <t>ATCC, Rockville, MD</t>
  </si>
  <si>
    <t>H02</t>
  </si>
  <si>
    <t>CGOV21Ta</t>
  </si>
  <si>
    <t>same as CGOV21T from illumina plate LP6005410-H02</t>
  </si>
  <si>
    <t>CGOV22T</t>
  </si>
  <si>
    <t>PGDX628T</t>
  </si>
  <si>
    <t>OVCA420</t>
  </si>
  <si>
    <t>STR Does not match public OVCA420</t>
  </si>
  <si>
    <t>A03</t>
  </si>
  <si>
    <t>CGOV22T_1</t>
  </si>
  <si>
    <t>CGOV23T</t>
  </si>
  <si>
    <t>PGDX629T</t>
  </si>
  <si>
    <t>OVCA429</t>
  </si>
  <si>
    <t>B03</t>
  </si>
  <si>
    <t>CGOV24T</t>
  </si>
  <si>
    <t>PGDX630T</t>
  </si>
  <si>
    <t>OVCA-432</t>
  </si>
  <si>
    <t>C03</t>
  </si>
  <si>
    <t>CGOV25T</t>
  </si>
  <si>
    <t>PGDX631T</t>
  </si>
  <si>
    <t>OVCAR3</t>
  </si>
  <si>
    <t xml:space="preserve">adenocarcinoma </t>
  </si>
  <si>
    <t>ATCC-   HTB-161</t>
  </si>
  <si>
    <t xml:space="preserve">Amelogenin: X; CSF1PO: 11,12; D13S317: 12; D16S539: 12; D5S818: 11,12; D7S820: 10; THO1: 9,9.3; TPOX: 8; vWA: 17; </t>
  </si>
  <si>
    <t>near-triploid</t>
  </si>
  <si>
    <t xml:space="preserve">Resistant to clinically relevant concentrations of adriamycin, melphalan and cisplatin. </t>
  </si>
  <si>
    <t>CGOV25T_1</t>
  </si>
  <si>
    <t>CGOV25T_2</t>
  </si>
  <si>
    <t>CGOV26T</t>
  </si>
  <si>
    <t>PGDX632T</t>
  </si>
  <si>
    <t>OVCAR5</t>
  </si>
  <si>
    <t>CGOV26T_1</t>
  </si>
  <si>
    <t>CGOV26T_2</t>
  </si>
  <si>
    <t>CGOV27T</t>
  </si>
  <si>
    <t>PGDX633T</t>
  </si>
  <si>
    <t>OVISE</t>
  </si>
  <si>
    <t>metastatic forcus of the innominate</t>
  </si>
  <si>
    <t>clear cell adenocarcinoma</t>
  </si>
  <si>
    <t>stage IIb</t>
  </si>
  <si>
    <t> innominate bone</t>
  </si>
  <si>
    <t xml:space="preserve">   JCRB1043</t>
  </si>
  <si>
    <t>Japanese</t>
  </si>
  <si>
    <t>CAP(3) treatment done previously.</t>
  </si>
  <si>
    <t>CGOV27T_1</t>
  </si>
  <si>
    <t>CGOV27T_2</t>
  </si>
  <si>
    <t>CGOV28T</t>
  </si>
  <si>
    <t>PGDX634T</t>
  </si>
  <si>
    <t>OVKATE</t>
  </si>
  <si>
    <t>ovary</t>
  </si>
  <si>
    <t>stage IIIc</t>
  </si>
  <si>
    <t>No</t>
  </si>
  <si>
    <t>JCRB1044</t>
  </si>
  <si>
    <t>CAP(3) and EP(3) treatment done previously.</t>
  </si>
  <si>
    <t>CGOV28T_1</t>
  </si>
  <si>
    <t>CGOV28T_2</t>
  </si>
  <si>
    <t>CGOV29T</t>
  </si>
  <si>
    <t>PGDX1448T_Cp</t>
  </si>
  <si>
    <t>OVMANA</t>
  </si>
  <si>
    <t> clear cell adeno carcinoma</t>
  </si>
  <si>
    <t>stage IV</t>
  </si>
  <si>
    <t>JCRB1045</t>
  </si>
  <si>
    <t>CDDP-IP(3) treatment done previously</t>
  </si>
  <si>
    <t> 51</t>
  </si>
  <si>
    <t>CGOV29T_1</t>
  </si>
  <si>
    <t>Re-purified w Qiagen kit</t>
  </si>
  <si>
    <t>CGOV29T_2</t>
  </si>
  <si>
    <t>CGOV29T_3</t>
  </si>
  <si>
    <t>CGOV30T</t>
  </si>
  <si>
    <t>PGDX635T</t>
  </si>
  <si>
    <t>OVSAHO</t>
  </si>
  <si>
    <t>abdominal metastatic focus</t>
  </si>
  <si>
    <t> Yes</t>
  </si>
  <si>
    <t>JCRB1046</t>
  </si>
  <si>
    <t>FAMT(15) CFF(6) treatment done previously</t>
  </si>
  <si>
    <t>D03</t>
  </si>
  <si>
    <t>CGOV31T</t>
  </si>
  <si>
    <t>PGDX636T</t>
  </si>
  <si>
    <t>OVTOKO</t>
  </si>
  <si>
    <t>spleen metastatic focus</t>
  </si>
  <si>
    <t>clear cell adeno carcinoma</t>
  </si>
  <si>
    <t>stage IIIb</t>
  </si>
  <si>
    <t>JCRB1048</t>
  </si>
  <si>
    <t>CAP(5) treatment done previously</t>
  </si>
  <si>
    <t>CGOV31T_1</t>
  </si>
  <si>
    <t>CGOV31T_2</t>
  </si>
  <si>
    <t>CGOV32T</t>
  </si>
  <si>
    <t>PGDX637T</t>
  </si>
  <si>
    <t>PE014</t>
  </si>
  <si>
    <t>Dr. S. P. Langdon, Edinburgh Cancer Research Center, University of Edinburgh, Edinburgh, United Kingdom</t>
  </si>
  <si>
    <t>CGOV32T_1</t>
  </si>
  <si>
    <t>CGOV32T_2</t>
  </si>
  <si>
    <t>CGOV33T</t>
  </si>
  <si>
    <t>PGDX638T</t>
  </si>
  <si>
    <t>PEA2</t>
  </si>
  <si>
    <t>CGOV33T_1</t>
  </si>
  <si>
    <t>CGOV33T_2</t>
  </si>
  <si>
    <t>CGOV34T</t>
  </si>
  <si>
    <t>PGDX639T</t>
  </si>
  <si>
    <t>PEO6</t>
  </si>
  <si>
    <t>CGOV34T_1</t>
  </si>
  <si>
    <t>CGOV34T_2</t>
  </si>
  <si>
    <t>CGOV35T</t>
  </si>
  <si>
    <t>PGDX640T</t>
  </si>
  <si>
    <t>RMG-1</t>
  </si>
  <si>
    <t>CGOV35T_1</t>
  </si>
  <si>
    <t>CGOV35T_2</t>
  </si>
  <si>
    <t>CGOV35T_2a</t>
  </si>
  <si>
    <t>PGDX640T_1_Cp</t>
  </si>
  <si>
    <t>same as CGOV35T_2; DNA taken from Illumina plate LP6005392-DNA F02</t>
  </si>
  <si>
    <t>CGOV36T</t>
  </si>
  <si>
    <t>PGDX641T</t>
  </si>
  <si>
    <t>RMUG-S</t>
  </si>
  <si>
    <t>CGOV36T_1</t>
  </si>
  <si>
    <t>CGOV36T_2</t>
  </si>
  <si>
    <t>CGOV36T_2a</t>
  </si>
  <si>
    <t>PGDX641T_1_Cp</t>
  </si>
  <si>
    <t>same as CGOV36T_2; DNA taken from Illumina plate LP6005392-DNA G02</t>
  </si>
  <si>
    <t>CGOV37T</t>
  </si>
  <si>
    <t>PGDX642T</t>
  </si>
  <si>
    <t>SKOV3</t>
  </si>
  <si>
    <t>ATCC-  HTB-77</t>
  </si>
  <si>
    <t>STR NOT MATCHING SKOV3</t>
  </si>
  <si>
    <t xml:space="preserve">Caucasian </t>
  </si>
  <si>
    <t>Amelogenin: X; CSF1PO: 11; D13S317: 8,11; D16S539: 12; D5S818: 11; D7S820: 13,14; THO1: 9,9.3; TPOX: 8,11; vWA: 17,18;</t>
  </si>
  <si>
    <t xml:space="preserve">hypodiploid </t>
  </si>
  <si>
    <t>resistant to tumor necrosis factor and to several cytotoxic drugs including diphtheria toxin, cis-platinum and adriamycin.</t>
  </si>
  <si>
    <t>CGOV37T_1</t>
  </si>
  <si>
    <t>CGOV37T_2</t>
  </si>
  <si>
    <t>1st tb</t>
  </si>
  <si>
    <t>37.2.1</t>
  </si>
  <si>
    <t>CGOV37T_2_2</t>
  </si>
  <si>
    <t>2nd tb</t>
  </si>
  <si>
    <t>LP6005662-DNA_D03</t>
  </si>
  <si>
    <t>700108_NA5KQ9DM</t>
  </si>
  <si>
    <t>CGOV37T_3</t>
  </si>
  <si>
    <t>was wrongly also CGOV37T_2_2</t>
  </si>
  <si>
    <t>PGDX642T_WGS_Ex</t>
  </si>
  <si>
    <t>Renamed as CGOV37T_3     02-03-14</t>
  </si>
  <si>
    <t>LP6005663-DNA_A03</t>
  </si>
  <si>
    <t>700174_NA5L0ART</t>
  </si>
  <si>
    <t>CGOV37T_3a</t>
  </si>
  <si>
    <t>same as CGOV37T_3 from illumina plate LP6005663-DNA_A03</t>
  </si>
  <si>
    <t>CGOV37T_4</t>
  </si>
  <si>
    <t>SK-OV-3 former CGOV252C (mislabeled)</t>
  </si>
  <si>
    <t>USC Press</t>
  </si>
  <si>
    <t>Michael Press/Simon Davenport</t>
  </si>
  <si>
    <t>CGOV38T</t>
  </si>
  <si>
    <t>PGDX643T</t>
  </si>
  <si>
    <t>TOV-112D</t>
  </si>
  <si>
    <t>primary malignant adenocarcinoma; endometrioid carcinoma</t>
  </si>
  <si>
    <t>stage IIIC</t>
  </si>
  <si>
    <t>ATCC- CRL-11731</t>
  </si>
  <si>
    <t>Amelogenin: X; CSF1PO: 12; D13S317: 8; D16S539: 9,12; D5S818: 10; D7S820: 9,10; THO1: 6; TPOX: 8,11; vWA: 18;</t>
  </si>
  <si>
    <t xml:space="preserve">her2/neu +, p53 (mutated, Arg --&gt; His mutation at exon 6, codon 175) </t>
  </si>
  <si>
    <t>`</t>
  </si>
  <si>
    <t>CGOV38T_1</t>
  </si>
  <si>
    <t>CGOV38T_2</t>
  </si>
  <si>
    <t>CGOV39T</t>
  </si>
  <si>
    <t>PGDX644T</t>
  </si>
  <si>
    <t>TOV-21G</t>
  </si>
  <si>
    <t>primary malignant adenocarcinoma; clear cell carcinoma</t>
  </si>
  <si>
    <t xml:space="preserve">stage III </t>
  </si>
  <si>
    <t>ATCC- CRL-11730</t>
  </si>
  <si>
    <t>Amelogenin: X; CSF1PO: 13,15; D13S317: 11,12; D16S539: 10,12; D5S818: 12,13; D7S820: 12; THO1: 7,9.3; TPOX: 8,11; vWA: 17;</t>
  </si>
  <si>
    <t xml:space="preserve">deletion at chromosome 3p24, p53 + (wild type) </t>
  </si>
  <si>
    <t>CGOV39T_1</t>
  </si>
  <si>
    <t>CGOV39T_2</t>
  </si>
  <si>
    <t>CGOV40T</t>
  </si>
  <si>
    <t>PGDX645T</t>
  </si>
  <si>
    <t>TYK-nu</t>
  </si>
  <si>
    <t>undifferentiated carcinoma</t>
  </si>
  <si>
    <t>JCRB0234.0</t>
  </si>
  <si>
    <t>CGOV40T_1</t>
  </si>
  <si>
    <t>CGOV40T_2</t>
  </si>
  <si>
    <t>CGOV41T</t>
  </si>
  <si>
    <t>PGDX646T</t>
  </si>
  <si>
    <t>SKOV-3-cis</t>
  </si>
  <si>
    <t>Oliver Dorigo UCLA</t>
  </si>
  <si>
    <t>E03</t>
  </si>
  <si>
    <t>CGOV41T_1</t>
  </si>
  <si>
    <t>CGOV42T</t>
  </si>
  <si>
    <t>PGDX647T</t>
  </si>
  <si>
    <t>OVCAR8</t>
  </si>
  <si>
    <t>F03</t>
  </si>
  <si>
    <t>CGOV42T_1</t>
  </si>
  <si>
    <t>CGOV43T</t>
  </si>
  <si>
    <t>PGDX648T</t>
  </si>
  <si>
    <t>JAMA-2</t>
  </si>
  <si>
    <t>STR MATCHES PC‐3 (prostate line)</t>
  </si>
  <si>
    <t>CGOV43T_1</t>
  </si>
  <si>
    <t>CGOV43T_2</t>
  </si>
  <si>
    <t>LP6005662-DNA_E03</t>
  </si>
  <si>
    <t>CGOV43T_3</t>
  </si>
  <si>
    <t>JAMA-2 (total RNA isolation from cell pellet CGOV43T_2)</t>
  </si>
  <si>
    <t xml:space="preserve">RNA from Cell pellet </t>
  </si>
  <si>
    <t>CGOV44T</t>
  </si>
  <si>
    <t>PGDX649T</t>
  </si>
  <si>
    <t>FUOV1</t>
  </si>
  <si>
    <t>CGOV44T_1</t>
  </si>
  <si>
    <t>CGOV44T_2</t>
  </si>
  <si>
    <t>CGOV44T_3</t>
  </si>
  <si>
    <t>CGOV44T_4</t>
  </si>
  <si>
    <t>CGOV45T</t>
  </si>
  <si>
    <t>PGDX650T</t>
  </si>
  <si>
    <t>COV318</t>
  </si>
  <si>
    <t>G03</t>
  </si>
  <si>
    <t>CGOV45T_1</t>
  </si>
  <si>
    <t>CGOV46T</t>
  </si>
  <si>
    <t>PGDX651T</t>
  </si>
  <si>
    <t>JHOS-2</t>
  </si>
  <si>
    <t>RIKEN, Japan</t>
  </si>
  <si>
    <t>H03</t>
  </si>
  <si>
    <t>CGOV46T_1</t>
  </si>
  <si>
    <t>CGOV47T</t>
  </si>
  <si>
    <t>PGDX652T</t>
  </si>
  <si>
    <t>JHOS-4</t>
  </si>
  <si>
    <t>A04</t>
  </si>
  <si>
    <t>CGOV47T_1</t>
  </si>
  <si>
    <t>CGOV48T</t>
  </si>
  <si>
    <t>PGDX653T</t>
  </si>
  <si>
    <t>JHOM-1</t>
  </si>
  <si>
    <t>B04</t>
  </si>
  <si>
    <t>CGOV48T_1</t>
  </si>
  <si>
    <t>CGOV49T</t>
  </si>
  <si>
    <t>PGDX654T</t>
  </si>
  <si>
    <t>OVK-18</t>
  </si>
  <si>
    <t>Amelogenin : X;  CSF1PO: 10; D13S317: 8,12; D5S818: 8,12;  D7S820: 8; D16S539: 9,11; TH01: 7;  TPOX:8,11;      vWA:17,19;</t>
  </si>
  <si>
    <t>C04</t>
  </si>
  <si>
    <t>CGOV49T_1</t>
  </si>
  <si>
    <t>CGOV50T</t>
  </si>
  <si>
    <t>PGDX655T</t>
  </si>
  <si>
    <t>2393A</t>
  </si>
  <si>
    <t>University of Toronto</t>
  </si>
  <si>
    <t>D04</t>
  </si>
  <si>
    <t>CGOV50T_1</t>
  </si>
  <si>
    <t>CGOV51T</t>
  </si>
  <si>
    <t>PGDX656T</t>
  </si>
  <si>
    <t>59959om</t>
  </si>
  <si>
    <t>E04</t>
  </si>
  <si>
    <t>CGOV51T_1</t>
  </si>
  <si>
    <t>CGOV52T</t>
  </si>
  <si>
    <t>PGDX657T</t>
  </si>
  <si>
    <t>CP70</t>
  </si>
  <si>
    <t>F04</t>
  </si>
  <si>
    <t>CGOV52T_1</t>
  </si>
  <si>
    <t>CGOV53T</t>
  </si>
  <si>
    <t>PGDX658T</t>
  </si>
  <si>
    <t>OVCAR-5-CisR</t>
  </si>
  <si>
    <t>G04</t>
  </si>
  <si>
    <t>CGOV53T_1</t>
  </si>
  <si>
    <t>CGOV54T</t>
  </si>
  <si>
    <t>PGDX1438T</t>
  </si>
  <si>
    <t>A549</t>
  </si>
  <si>
    <t>NSCLC</t>
  </si>
  <si>
    <t>M</t>
  </si>
  <si>
    <t>Baylin</t>
  </si>
  <si>
    <t>Buffer</t>
  </si>
  <si>
    <t>all</t>
  </si>
  <si>
    <t>CGOV54T_1</t>
  </si>
  <si>
    <t>Ray-Whay</t>
  </si>
  <si>
    <t>LP6005662-DNA_C02</t>
  </si>
  <si>
    <t>CGOV55T</t>
  </si>
  <si>
    <t>PGDX1439T</t>
  </si>
  <si>
    <t>H1299</t>
  </si>
  <si>
    <t>CGOV55T_1</t>
  </si>
  <si>
    <t>Original repurified</t>
  </si>
  <si>
    <t>LP6005662-DNA_D02</t>
  </si>
  <si>
    <t>CGOV56T</t>
  </si>
  <si>
    <t>PGDX1440T</t>
  </si>
  <si>
    <t>H2170</t>
  </si>
  <si>
    <t>CGOV56T_1</t>
  </si>
  <si>
    <t>LP6005662-DNA_E02</t>
  </si>
  <si>
    <t>CGOV57T</t>
  </si>
  <si>
    <t>PGDX1441T</t>
  </si>
  <si>
    <t>H358</t>
  </si>
  <si>
    <t>CGOV57T_1</t>
  </si>
  <si>
    <t>LP6005662-DNA_F02</t>
  </si>
  <si>
    <t>CGOV58T</t>
  </si>
  <si>
    <t>PGDX1442T</t>
  </si>
  <si>
    <t>H460</t>
  </si>
  <si>
    <t>CGOV58T_1</t>
  </si>
  <si>
    <t>LP6005662-DNA_G02</t>
  </si>
  <si>
    <t>CGOV59T</t>
  </si>
  <si>
    <t>PGDX1443T</t>
  </si>
  <si>
    <t>H838</t>
  </si>
  <si>
    <t>CGOV59T_1</t>
  </si>
  <si>
    <t>LP6005662-DNA_H02</t>
  </si>
  <si>
    <t>CGOV60T</t>
  </si>
  <si>
    <t>PGDX1444T</t>
  </si>
  <si>
    <t>HCC4006</t>
  </si>
  <si>
    <t>LP6005662-DNA_A03</t>
  </si>
  <si>
    <t>CGOV61T</t>
  </si>
  <si>
    <t>PGDX1445T</t>
  </si>
  <si>
    <t>HCC827</t>
  </si>
  <si>
    <t>LP6005662-DNA_B03</t>
  </si>
  <si>
    <t>CGOV62T</t>
  </si>
  <si>
    <t>PGDX1718T_Cp</t>
  </si>
  <si>
    <t>PGDX1718T_Ex</t>
  </si>
  <si>
    <t>patient 1</t>
  </si>
  <si>
    <t>612-80315 A4 T</t>
  </si>
  <si>
    <t xml:space="preserve">HGSOC -High grade serous ovarian carcinoma </t>
  </si>
  <si>
    <t>tumor (left ovary)</t>
  </si>
  <si>
    <t>High grade serous ovarian carcinoma (HGSOC)</t>
  </si>
  <si>
    <t>high grade</t>
  </si>
  <si>
    <t>IIIc</t>
  </si>
  <si>
    <t>Group A</t>
  </si>
  <si>
    <t>w</t>
  </si>
  <si>
    <t>BRCA 1/2 negative</t>
  </si>
  <si>
    <t>complete cytoreduction to less than 5 mm residual disease</t>
  </si>
  <si>
    <t>Carboplatin/Taxol 6 cycles</t>
  </si>
  <si>
    <t>9/25/12-12/26/12</t>
  </si>
  <si>
    <t>Complete response; normalization of CA-125 to 10</t>
  </si>
  <si>
    <t>Sister - breast cancer, age 55; Mother - ovarian cancer, age 60, stomach cancer age 60; father  - liver cancer age 58; maternal uncle - colon cancer age 60</t>
  </si>
  <si>
    <t>never</t>
  </si>
  <si>
    <t>Drapkin - Dana Farber</t>
  </si>
  <si>
    <t>ILG</t>
  </si>
  <si>
    <t>LCM from FFPE</t>
  </si>
  <si>
    <t>QIAGEN column</t>
  </si>
  <si>
    <t>CGOV62T_1</t>
  </si>
  <si>
    <t>PGDX1718T_1_Cp</t>
  </si>
  <si>
    <t>PGDX1718T_1_Ex</t>
  </si>
  <si>
    <t>612-80315 D1T</t>
  </si>
  <si>
    <t>rectal metastasis</t>
  </si>
  <si>
    <t>CGOV62N</t>
  </si>
  <si>
    <t>PGDX1718N_Cp</t>
  </si>
  <si>
    <t>PGDX1718N_Ex</t>
  </si>
  <si>
    <t xml:space="preserve"> Blood 612-80315</t>
  </si>
  <si>
    <t>blood</t>
  </si>
  <si>
    <t>Blood</t>
  </si>
  <si>
    <t>CGOV62T_2</t>
  </si>
  <si>
    <t>PGDX1718T_4_Cp</t>
  </si>
  <si>
    <t>PGDX1718T_4_Ex</t>
  </si>
  <si>
    <t>612-80315 A3 T</t>
  </si>
  <si>
    <t>Tumor (left Fallopian tube)</t>
  </si>
  <si>
    <t>CGOV62T_3</t>
  </si>
  <si>
    <t>PGDX1718T_5_Cp</t>
  </si>
  <si>
    <t>PGDX1718T_5_Ex</t>
  </si>
  <si>
    <t>612-80315 A3 STIC2</t>
  </si>
  <si>
    <t>STIC2 (left fallopian tube)</t>
  </si>
  <si>
    <t>serous tubal in situ carcinoma</t>
  </si>
  <si>
    <t>62.4.1</t>
  </si>
  <si>
    <t>CGOV62T_3_1</t>
  </si>
  <si>
    <t>PGDX1718Ta_5_Ex</t>
  </si>
  <si>
    <t>microdissected FFPE section</t>
  </si>
  <si>
    <t>ATL buffer 100ul (N=3 tubes)</t>
  </si>
  <si>
    <t xml:space="preserve">Total of 22 sections </t>
  </si>
  <si>
    <t>CGOV62T_4</t>
  </si>
  <si>
    <t>PGDX1718T_10_Cp</t>
  </si>
  <si>
    <t>PGDX1718T_10_Ex</t>
  </si>
  <si>
    <t>PGDX1718T_10_Ex_Rpt and PGDX1718T_10_Ex_Rcap</t>
  </si>
  <si>
    <t>612-80315 A3 p2</t>
  </si>
  <si>
    <t>p53 signature with STIC2 (left Fallopian tube)</t>
  </si>
  <si>
    <t>9/17/2013 and 3/26/2014</t>
  </si>
  <si>
    <t>62.5.1</t>
  </si>
  <si>
    <t>CGOV62T_4_Rep</t>
  </si>
  <si>
    <t>PGDX1718T_10_Ex_RCap</t>
  </si>
  <si>
    <t>CGOV62T_5</t>
  </si>
  <si>
    <t>PGDX1718T_11_Cp</t>
  </si>
  <si>
    <t>PGDX1718T_11_Ex</t>
  </si>
  <si>
    <t>612-80315 A3 FT</t>
  </si>
  <si>
    <t>normal epithelium of left Fallopian tube</t>
  </si>
  <si>
    <t xml:space="preserve">normal epithelium </t>
  </si>
  <si>
    <t>CGOV62T_6</t>
  </si>
  <si>
    <t>PGDX1718T_6_Cp</t>
  </si>
  <si>
    <t>PGDX1718T_6_Ex</t>
  </si>
  <si>
    <t>612-80315 E2</t>
  </si>
  <si>
    <t>appendiceal metastasis</t>
  </si>
  <si>
    <t>CGOV62T_7</t>
  </si>
  <si>
    <t>PGDX1718T_7_Cp</t>
  </si>
  <si>
    <t>PGDX1718T_7_Ex</t>
  </si>
  <si>
    <t>612-80315 F3</t>
  </si>
  <si>
    <t>omental metastasis</t>
  </si>
  <si>
    <t>CGOV62T_8</t>
  </si>
  <si>
    <t>PGDX1718T_8_Cp</t>
  </si>
  <si>
    <t>PGDX1718T_8_Ex</t>
  </si>
  <si>
    <t>612-80315 C2</t>
  </si>
  <si>
    <t>tumor (right ovary)</t>
  </si>
  <si>
    <t>CGOV62T_9</t>
  </si>
  <si>
    <t>PGDX1718T_2_Cp</t>
  </si>
  <si>
    <t>PGDX1718T_2_Ex</t>
  </si>
  <si>
    <t>612-80315 A7T</t>
  </si>
  <si>
    <t>ovarian tumor (left ovary)</t>
  </si>
  <si>
    <t>Group B</t>
  </si>
  <si>
    <t>CGOV62T_10</t>
  </si>
  <si>
    <t>PGDX1718T_3_Cp</t>
  </si>
  <si>
    <t>PGDX1718T_3_Ex</t>
  </si>
  <si>
    <t>612-80315 A4 T (IHC)</t>
  </si>
  <si>
    <t>CGOV62T_11</t>
  </si>
  <si>
    <t>PGDX1718T_9_Cp</t>
  </si>
  <si>
    <t>PGDX1718T_9_Ex</t>
  </si>
  <si>
    <t>612-80315 A3 STIC4</t>
  </si>
  <si>
    <t>STIC4 (left Fallopian tube)</t>
  </si>
  <si>
    <t>CGOV63T</t>
  </si>
  <si>
    <t>PGDX1719T_1_Cp</t>
  </si>
  <si>
    <t>PGDX1719T_1_Ex</t>
  </si>
  <si>
    <t>patient 2</t>
  </si>
  <si>
    <t>612-81508 D6</t>
  </si>
  <si>
    <t xml:space="preserve">High grade mullerian  carcinoma </t>
  </si>
  <si>
    <t>CGOV63T_Rep</t>
  </si>
  <si>
    <t>PGDX1719T_13_Cp</t>
  </si>
  <si>
    <t>PGDX1719T_11_Ex</t>
  </si>
  <si>
    <t>New genomic lib</t>
  </si>
  <si>
    <t>CGOV63T_0</t>
  </si>
  <si>
    <t>PGDX1719T_11a_Ex</t>
  </si>
  <si>
    <t>ATL buffer 100ul (N=1 tube)</t>
  </si>
  <si>
    <t xml:space="preserve">Total of 20 sections </t>
  </si>
  <si>
    <t>CGOV63T_1</t>
  </si>
  <si>
    <t>PGDX1719T_3_Cp</t>
  </si>
  <si>
    <t>612-81508 E1</t>
  </si>
  <si>
    <t>bladder metastasis</t>
  </si>
  <si>
    <t>CGOV63T_2</t>
  </si>
  <si>
    <t>PGDX1719T_4_Cp</t>
  </si>
  <si>
    <t>PGDX1719T_2_Ex</t>
  </si>
  <si>
    <t>612-81508 D1 STIC</t>
  </si>
  <si>
    <t>STIC (right Fallopian tube)</t>
  </si>
  <si>
    <t>63.2.1</t>
  </si>
  <si>
    <t>CGOV63T_2_1</t>
  </si>
  <si>
    <t>PGDX1719Ta_4_Ex</t>
  </si>
  <si>
    <t>ATL buffer 100ul per tube (N=2 tubes)</t>
  </si>
  <si>
    <t xml:space="preserve">Total of 20 sections  </t>
  </si>
  <si>
    <t>CGOV63T_3</t>
  </si>
  <si>
    <t>PGDX1719T_6_Cp</t>
  </si>
  <si>
    <t>PGDX1719T_6_Ex</t>
  </si>
  <si>
    <t>612-81508 D1 T</t>
  </si>
  <si>
    <t>tumor (right Fallopian tube)</t>
  </si>
  <si>
    <t>63.3.1</t>
  </si>
  <si>
    <t>CGOV63T_3_1</t>
  </si>
  <si>
    <t>PGDX1719Ta_6_Ex</t>
  </si>
  <si>
    <t>612-81508 D1 T (FT)</t>
  </si>
  <si>
    <t>CGOV63T_4</t>
  </si>
  <si>
    <t>PGDX1719T_7_Cp</t>
  </si>
  <si>
    <t>PGDX1719T_5_Ex</t>
  </si>
  <si>
    <t>612-81508 D1 FT</t>
  </si>
  <si>
    <t>normal tissue (right Fallopian tube)</t>
  </si>
  <si>
    <t>normal epithelium</t>
  </si>
  <si>
    <t>CGOV63N</t>
  </si>
  <si>
    <t>PGDX1719N_Cp</t>
  </si>
  <si>
    <t>PGDX1719N_Ex</t>
  </si>
  <si>
    <t>612-81508 blood</t>
  </si>
  <si>
    <t>CGOV63T_5</t>
  </si>
  <si>
    <t>lost @ lib prep</t>
  </si>
  <si>
    <t>612-81508 G1</t>
  </si>
  <si>
    <t>63.6.1</t>
  </si>
  <si>
    <t>CGOV63T_5_1</t>
  </si>
  <si>
    <t>PGDX1719T_13_Ex</t>
  </si>
  <si>
    <t>ATL buffer 150ul per tube (N=7 tubes)</t>
  </si>
  <si>
    <t xml:space="preserve">Total of 14 sections  </t>
  </si>
  <si>
    <t>63.6.2</t>
  </si>
  <si>
    <t>CGOV63T_5_2</t>
  </si>
  <si>
    <t>ATL buffer 100ul per tube (N=1 tube)</t>
  </si>
  <si>
    <t xml:space="preserve">Total of 10 sections  </t>
  </si>
  <si>
    <t>CGOV63T_6</t>
  </si>
  <si>
    <t>PGDX1719T_8_Cp</t>
  </si>
  <si>
    <t>PGDX1719T_8_Ex</t>
  </si>
  <si>
    <t>612-81508 H1</t>
  </si>
  <si>
    <t>sigmoidal metastasis</t>
  </si>
  <si>
    <t>63.7.1</t>
  </si>
  <si>
    <t>CGOV63T_6_1</t>
  </si>
  <si>
    <t>PGDX1719T_8a_Ex</t>
  </si>
  <si>
    <t>ATL buffer 100ul per tube (N=1 tube; 4/4/2014 and N=2; 4/5/2014)</t>
  </si>
  <si>
    <t xml:space="preserve">Total of 28 sections  </t>
  </si>
  <si>
    <t>CGOV63T_7</t>
  </si>
  <si>
    <t>PGDX1719T_Cp</t>
  </si>
  <si>
    <t>PGDX1719T_Ex</t>
  </si>
  <si>
    <t>612-81508 D3T</t>
  </si>
  <si>
    <t>bladder, rectum, sigmoid</t>
  </si>
  <si>
    <t>No residual disease</t>
  </si>
  <si>
    <t>IP/IV cisplatin/taxol x 6 cycles</t>
  </si>
  <si>
    <t>10/22/12-02/13/13</t>
  </si>
  <si>
    <t>Complete response; normalization of CA-125 to 6</t>
  </si>
  <si>
    <t>none</t>
  </si>
  <si>
    <t>Maternal cousin - colon cancer; paternal grandmother - stomach cancer</t>
  </si>
  <si>
    <t>63.8.1</t>
  </si>
  <si>
    <t>CGOV63T_7_1</t>
  </si>
  <si>
    <t>PGDX1719Ta_Ex</t>
  </si>
  <si>
    <t>CGOV63T_8</t>
  </si>
  <si>
    <t>PGDX1719T_9_Cp</t>
  </si>
  <si>
    <t>PGDX1719T_7_Ex</t>
  </si>
  <si>
    <t>612-81508 D3N</t>
  </si>
  <si>
    <t>CGOV63T_9</t>
  </si>
  <si>
    <t>PGDX1719T_10_Cp</t>
  </si>
  <si>
    <t>PGDX1719T_10_Ex</t>
  </si>
  <si>
    <t>612-81508 D7</t>
  </si>
  <si>
    <t>63.10.1</t>
  </si>
  <si>
    <t>CGOV63T_9_1</t>
  </si>
  <si>
    <t>PGDX1719Ta_10_Ex</t>
  </si>
  <si>
    <t>Total of 30 sections</t>
  </si>
  <si>
    <t>CGOV63T_10</t>
  </si>
  <si>
    <t>PGDX1719T_11_Cp</t>
  </si>
  <si>
    <t>PGDX1719T_9_Ex</t>
  </si>
  <si>
    <t>PGDX1719T_9_Ex_Rpt</t>
  </si>
  <si>
    <t xml:space="preserve">612-81508 D2 p53 sig </t>
  </si>
  <si>
    <t>p53 signature (right FT)</t>
  </si>
  <si>
    <t>p53 signature</t>
  </si>
  <si>
    <t>Too small</t>
  </si>
  <si>
    <t>CGOV63T_11</t>
  </si>
  <si>
    <t>PGDX1719T_12_Cp</t>
  </si>
  <si>
    <t>612-81508 D2 STIC3</t>
  </si>
  <si>
    <t>STIC3 (right Fallopian tube)</t>
  </si>
  <si>
    <t>CGOV63T_12</t>
  </si>
  <si>
    <t>PGDX1719T_5_Cp</t>
  </si>
  <si>
    <t>612-81508 D2 STIC1</t>
  </si>
  <si>
    <t>STIC1 (right Fallopian tube)</t>
  </si>
  <si>
    <t>63.13.1</t>
  </si>
  <si>
    <t>CGOV63T_12_1</t>
  </si>
  <si>
    <t>PGDX1719T_5a_Ex</t>
  </si>
  <si>
    <t>Total of 10 sections</t>
  </si>
  <si>
    <t>CGOV63T_13</t>
  </si>
  <si>
    <t>PGDX1719T_2_Cp</t>
  </si>
  <si>
    <t>612-81508 D2 T</t>
  </si>
  <si>
    <t>63.14.1</t>
  </si>
  <si>
    <t>CGOV63T_13_Rep</t>
  </si>
  <si>
    <t>PGDX1719T_14_Cp</t>
  </si>
  <si>
    <t>PGDX1719T_12_Ex</t>
  </si>
  <si>
    <t>63.14.2</t>
  </si>
  <si>
    <t>CGOV63T_13_1</t>
  </si>
  <si>
    <t>PGDX1719T_2a_Ex</t>
  </si>
  <si>
    <t>Total of 8 sections</t>
  </si>
  <si>
    <t>CGOV63T_14 (former CGOV164T)</t>
  </si>
  <si>
    <t>PGDX1719T_14_Ex</t>
  </si>
  <si>
    <t>612-81508 D3 STIC</t>
  </si>
  <si>
    <t xml:space="preserve">Total of 30 sections  </t>
  </si>
  <si>
    <t>CGOV64T</t>
  </si>
  <si>
    <t>PGDX1743T_Cp</t>
  </si>
  <si>
    <t>PGDX1743T_Ex</t>
  </si>
  <si>
    <t>patient 3</t>
  </si>
  <si>
    <t>612-81804 C1 STIC</t>
  </si>
  <si>
    <t>STIC- Serous tubal in situ carcinoma</t>
  </si>
  <si>
    <t>STIC</t>
  </si>
  <si>
    <t>BRCA1 germline mutation</t>
  </si>
  <si>
    <t>Q1200X (3717C&gt;T)</t>
  </si>
  <si>
    <t>Maternal first cousin - uterine cancer, age 19; Maternal first cousin - breast cancer age 48; Maternal aunt - ovarian cancer age 48; Maternal grandmother - breast cancer age 82</t>
  </si>
  <si>
    <t>former</t>
  </si>
  <si>
    <t>CGOV64T_1</t>
  </si>
  <si>
    <t>PGDX1743T_1_Cp</t>
  </si>
  <si>
    <t>PGDX1743T_1_Ex</t>
  </si>
  <si>
    <t>612-81804 C1 FT</t>
  </si>
  <si>
    <t>normal Fallopian tube epithelium</t>
  </si>
  <si>
    <t>CGOV64N</t>
  </si>
  <si>
    <t>PGDX1743N_Cp</t>
  </si>
  <si>
    <t>PGDX1743N_Ex</t>
  </si>
  <si>
    <t>612-81804 C1  stroma</t>
  </si>
  <si>
    <t>normal Fallopian tube stroma</t>
  </si>
  <si>
    <t>CGOV65T</t>
  </si>
  <si>
    <t>PGDX1720T_1_Cp</t>
  </si>
  <si>
    <t>PGDX1720T_1_Ex</t>
  </si>
  <si>
    <t>patient 4</t>
  </si>
  <si>
    <t>613-71435 B1 STIC</t>
  </si>
  <si>
    <t>serous tubal carcinoma (STIC)</t>
  </si>
  <si>
    <t>not graded</t>
  </si>
  <si>
    <t>IIA</t>
  </si>
  <si>
    <t>BRCA2 germline mutation</t>
  </si>
  <si>
    <t>L2653P</t>
  </si>
  <si>
    <t>3/28/13-7/18/13</t>
  </si>
  <si>
    <t>Complete response; last CA-125 4.9</t>
  </si>
  <si>
    <t xml:space="preserve">Mother - breast cancer age 56; Maternal grandmother - ovarian cancer age 52; maternal uncle - bladder cancer age 60; Maternal great-grandmother - breast cancer, age 45; maternal great aunt - breast cancer age 38; maternal 1st cousin once removed - breast cancer age 32; maternal 1st cousin - cervical cancer age 45; maternal 1st cousin CNS cancer age 18 </t>
  </si>
  <si>
    <t>CGOV65T_0</t>
  </si>
  <si>
    <t>PGDX1720T_1a_Ex</t>
  </si>
  <si>
    <t>ATL buffer 100ul per tube (N=3 tubes) note one tube was open upon arrival; only used closed tubes for DNA extraction</t>
  </si>
  <si>
    <t>Total of 20 sections</t>
  </si>
  <si>
    <t>CGOV65T_1</t>
  </si>
  <si>
    <t>PGDX1720T_Cp</t>
  </si>
  <si>
    <t>PGDX1720T_Ex</t>
  </si>
  <si>
    <t>613-71435 B1 FT</t>
  </si>
  <si>
    <t>normal FT epithelium</t>
  </si>
  <si>
    <t>CGOV65N</t>
  </si>
  <si>
    <t>PGDX1720N_Cp</t>
  </si>
  <si>
    <t>PGDX1720N_Ex</t>
  </si>
  <si>
    <t>613-71435 B1 stroma</t>
  </si>
  <si>
    <t>normal FT stroma</t>
  </si>
  <si>
    <t>CGOV65T_2</t>
  </si>
  <si>
    <t>613-71435 B4</t>
  </si>
  <si>
    <t>Metastatic serous adenocarcinoma</t>
  </si>
  <si>
    <t>surface/superficial cortex of left ovary</t>
  </si>
  <si>
    <t>&lt;0.01</t>
  </si>
  <si>
    <t>CGOV65N_1 (former CGOV165T and CGOV65T_3)</t>
  </si>
  <si>
    <t>PGDX1720Na_Ex</t>
  </si>
  <si>
    <t>613-71435 B4 stroma</t>
  </si>
  <si>
    <t>normal stroma surface/superficial cortex of left ovary</t>
  </si>
  <si>
    <t xml:space="preserve">Total of 5 sections  </t>
  </si>
  <si>
    <t>CGOV66N</t>
  </si>
  <si>
    <t>D13-3050201</t>
  </si>
  <si>
    <t>NORMAL</t>
  </si>
  <si>
    <t xml:space="preserve">Left Fallopian tube, x3, NTI </t>
  </si>
  <si>
    <t>W-95-8743-BRT 2</t>
  </si>
  <si>
    <t>Press - USC</t>
  </si>
  <si>
    <t>FFPE</t>
  </si>
  <si>
    <t>Buffer ATE</t>
  </si>
  <si>
    <t>CGOV66T_1</t>
  </si>
  <si>
    <t>PGDX1745T_Ex</t>
  </si>
  <si>
    <t>D13-3050202</t>
  </si>
  <si>
    <t>ovarian endometrioid endometrioid endometrioid</t>
  </si>
  <si>
    <t>Right ovary: invasive ovarian endometrial adenocarcinoma of endometrioid type</t>
  </si>
  <si>
    <t>W-95-8743-CRT 5(A)</t>
  </si>
  <si>
    <t>CGOV66N_1</t>
  </si>
  <si>
    <t>PGDX1745N_Ex</t>
  </si>
  <si>
    <t>D13-3050203</t>
  </si>
  <si>
    <t>Uterus: proliferative endometrium and benign myometrium, NTI</t>
  </si>
  <si>
    <t>W-95-8743-DRT 3</t>
  </si>
  <si>
    <t>CGOV66T_2</t>
  </si>
  <si>
    <t>3230A</t>
  </si>
  <si>
    <t>D13-3050701</t>
  </si>
  <si>
    <t>ovarian endometrioid endometrioid</t>
  </si>
  <si>
    <t>Ovary, dissected endometrial adenocarcinoma</t>
  </si>
  <si>
    <t>&lt;10</t>
  </si>
  <si>
    <t>-</t>
  </si>
  <si>
    <t>Frozen</t>
  </si>
  <si>
    <t>Buffer EB</t>
  </si>
  <si>
    <t>CGOV66T_3</t>
  </si>
  <si>
    <t>3230B</t>
  </si>
  <si>
    <t>D13-3050702</t>
  </si>
  <si>
    <t>ovarian endometrioid</t>
  </si>
  <si>
    <t>Ovarian endometrial adenocarcinoma of endometrioid type</t>
  </si>
  <si>
    <t>CGOV66T_4 (former CGOV112T)</t>
  </si>
  <si>
    <t>3230P</t>
  </si>
  <si>
    <t xml:space="preserve">D13-3091704 </t>
  </si>
  <si>
    <t>Endometrioid adenocarcinoma</t>
  </si>
  <si>
    <t>CGOV67T</t>
  </si>
  <si>
    <t>PGDX1746T_Ex</t>
  </si>
  <si>
    <t>3498(1)</t>
  </si>
  <si>
    <t>D13-3050703</t>
  </si>
  <si>
    <t>Poorly differentiated ovarian endometrial adenocarcinoma of endometrioid type</t>
  </si>
  <si>
    <t>Poorly differentiated</t>
  </si>
  <si>
    <t>CGOV67T_1</t>
  </si>
  <si>
    <t xml:space="preserve">D13-3071709 </t>
  </si>
  <si>
    <t>Moderately differentiated ovarian endometrial adenocarcinoma of endometrioid type, grade 2</t>
  </si>
  <si>
    <t>Moderately differentiated</t>
  </si>
  <si>
    <t>grade 2</t>
  </si>
  <si>
    <t>W96-4223-AFS</t>
  </si>
  <si>
    <t>CGOV67T_2</t>
  </si>
  <si>
    <t xml:space="preserve">D13-3071710 </t>
  </si>
  <si>
    <t>W96-4223-ART14</t>
  </si>
  <si>
    <t>CGOV67N</t>
  </si>
  <si>
    <t>PGDX1746N_Ex</t>
  </si>
  <si>
    <t xml:space="preserve">D13-3071901 </t>
  </si>
  <si>
    <t>Uterus- proliferative endometrium + myometrium w/ leiomyoma</t>
  </si>
  <si>
    <t>W96-4223-E5</t>
  </si>
  <si>
    <t>CGOV68T</t>
  </si>
  <si>
    <t>PGDX1747T_Ex</t>
  </si>
  <si>
    <t>D13-3050704</t>
  </si>
  <si>
    <t>CGOV68T_1</t>
  </si>
  <si>
    <t>D13-3071705</t>
  </si>
  <si>
    <t>Well-differentiated ovarian endometrial adenocarcinoma of endometrioid type, grade I</t>
  </si>
  <si>
    <t>Well-differentiated</t>
  </si>
  <si>
    <t>grade 1</t>
  </si>
  <si>
    <t>W96-8099-AFS</t>
  </si>
  <si>
    <t>CGOV68T_2</t>
  </si>
  <si>
    <t xml:space="preserve">D13-3071706 </t>
  </si>
  <si>
    <t>W96-8099-ART-2</t>
  </si>
  <si>
    <t>CGOV68N</t>
  </si>
  <si>
    <t>PGDX1747N_Ex</t>
  </si>
  <si>
    <t xml:space="preserve">D13-3071707 </t>
  </si>
  <si>
    <t>Benign Fallopian tube</t>
  </si>
  <si>
    <t>W96-8099-ART10</t>
  </si>
  <si>
    <t>CGOV68T_3</t>
  </si>
  <si>
    <t>D13-3071708</t>
  </si>
  <si>
    <t>Well-differentiated ovarian endometrial adenocarcinoma of endometrioid type, grade I + myometrium</t>
  </si>
  <si>
    <t>grade I + myometrium</t>
  </si>
  <si>
    <t>W96-8099-J-5</t>
  </si>
  <si>
    <t>CGOV69T</t>
  </si>
  <si>
    <t>PGDX1748T_Ex</t>
  </si>
  <si>
    <t>D13-3050705</t>
  </si>
  <si>
    <t>CGOV69T_1</t>
  </si>
  <si>
    <t>D13-3071701</t>
  </si>
  <si>
    <t>Pelvic mass- Poorly differentiated ovarian endometrial adenocarcinoma of endometrioid type</t>
  </si>
  <si>
    <t>90+</t>
  </si>
  <si>
    <t>W97-4626-AFS</t>
  </si>
  <si>
    <t>CGOV69N_1</t>
  </si>
  <si>
    <t xml:space="preserve">D13-3071702 </t>
  </si>
  <si>
    <t>Benign appendix</t>
  </si>
  <si>
    <t>W97-4626-R-3</t>
  </si>
  <si>
    <t>CGOV69T_2</t>
  </si>
  <si>
    <t>D13-3071703</t>
  </si>
  <si>
    <t>W97-4626-S-7</t>
  </si>
  <si>
    <t>CGOV69N_2</t>
  </si>
  <si>
    <t>PGDX1748N_Ex</t>
  </si>
  <si>
    <t xml:space="preserve">D13-3071704 </t>
  </si>
  <si>
    <t>Benign ovary and Fallopian tube</t>
  </si>
  <si>
    <t>W97-4626-S-25</t>
  </si>
  <si>
    <t>CGOV70T</t>
  </si>
  <si>
    <t>PGDX1749T_Ex</t>
  </si>
  <si>
    <t>D13-3050706</t>
  </si>
  <si>
    <t>Ovarian endometrial adenocarcinoma of endometrioid type w/ squamous elements</t>
  </si>
  <si>
    <t>CGOV70T_1</t>
  </si>
  <si>
    <t>D13-3071902</t>
  </si>
  <si>
    <t>Ovarian endometrial adenocarcinoma of endometrioid type, grade I</t>
  </si>
  <si>
    <t>W97-5368-AFS</t>
  </si>
  <si>
    <t>CGOV70T_2</t>
  </si>
  <si>
    <t xml:space="preserve">D13-3071903 </t>
  </si>
  <si>
    <t>W97-5368-ART1</t>
  </si>
  <si>
    <t>CGOV70N</t>
  </si>
  <si>
    <t>PGDX1749N_Ex</t>
  </si>
  <si>
    <t>D13-3071904</t>
  </si>
  <si>
    <t>Appendix, NTI</t>
  </si>
  <si>
    <t>W97-5368-F</t>
  </si>
  <si>
    <t>CGOV71T</t>
  </si>
  <si>
    <t xml:space="preserve">D13-3071905 </t>
  </si>
  <si>
    <t>Ovarian endometrial adenocarcinoma of endometrioid type w/ mucinous features</t>
  </si>
  <si>
    <t>W96-5549-AFS</t>
  </si>
  <si>
    <t>CGOV71T_1</t>
  </si>
  <si>
    <t>PGDX1750T_Ex</t>
  </si>
  <si>
    <t>D13-3071906</t>
  </si>
  <si>
    <t>Ovarian endometrial adenocarcinoma of endometrioid type w/ mucinous features w/ infarction</t>
  </si>
  <si>
    <t>W96-5549-ART5</t>
  </si>
  <si>
    <t>CGOV71N</t>
  </si>
  <si>
    <t>PGDX1750N_Ex</t>
  </si>
  <si>
    <t>D13-3071907</t>
  </si>
  <si>
    <t>Ovary + Fallopian tube</t>
  </si>
  <si>
    <t>W96-5549-B1</t>
  </si>
  <si>
    <t>CGOV72N</t>
  </si>
  <si>
    <t>PGDX1751N_Ex</t>
  </si>
  <si>
    <t xml:space="preserve">D13-3071908 </t>
  </si>
  <si>
    <t>Myometrium + weakly proliferative endometrium</t>
  </si>
  <si>
    <t>W97-6377-ART3</t>
  </si>
  <si>
    <t>CGOV72T_1</t>
  </si>
  <si>
    <t>PGDX1751T_Ex</t>
  </si>
  <si>
    <t>D13-3071909</t>
  </si>
  <si>
    <t>Ovarian endometrial adenocarcinoma of endometrioid type, grade III</t>
  </si>
  <si>
    <t>grade 3</t>
  </si>
  <si>
    <t>W97-6377-ART14</t>
  </si>
  <si>
    <t>CGOV73T</t>
  </si>
  <si>
    <t xml:space="preserve">D13-3071910 </t>
  </si>
  <si>
    <t>Periovarian soft tissue w/ Poorly differentiated ovarian endometrial cystadenocarcinoma of endometrioid type, grade III and foci of clear cell tumor</t>
  </si>
  <si>
    <t>W98-4826-BRT11</t>
  </si>
  <si>
    <t>CGOV73N</t>
  </si>
  <si>
    <t>PGDX1752N_Ex</t>
  </si>
  <si>
    <t xml:space="preserve">D13-3071911 </t>
  </si>
  <si>
    <t>Cervix, NTI</t>
  </si>
  <si>
    <t>W98-4826-C3</t>
  </si>
  <si>
    <t>CGOV73T_1</t>
  </si>
  <si>
    <t>PGDX1752T_Ex</t>
  </si>
  <si>
    <t xml:space="preserve">D13-3071912 </t>
  </si>
  <si>
    <t>Peritoneum w/ Poorly differentiated ovarian endometrial cystadenocarcinoma of endometrioid type, grade III</t>
  </si>
  <si>
    <t>W98-4826-G</t>
  </si>
  <si>
    <t>CGOV74T</t>
  </si>
  <si>
    <t>DF14 p0</t>
  </si>
  <si>
    <t>ovarian</t>
  </si>
  <si>
    <t>passage 0</t>
  </si>
  <si>
    <t>CGOV74X</t>
  </si>
  <si>
    <t>PGDX7544X</t>
  </si>
  <si>
    <t>DF14 p2</t>
  </si>
  <si>
    <t>Xenograft</t>
  </si>
  <si>
    <t>PDX</t>
  </si>
  <si>
    <t>CGOV75T</t>
  </si>
  <si>
    <t>DF20 p0</t>
  </si>
  <si>
    <t>CGOV75X</t>
  </si>
  <si>
    <t>PGDX7545X</t>
  </si>
  <si>
    <t>DF20 p2</t>
  </si>
  <si>
    <t>CGOV76X</t>
  </si>
  <si>
    <t>DF57 p2</t>
  </si>
  <si>
    <t>CGOV76X_a</t>
  </si>
  <si>
    <t>PGDX7612X</t>
  </si>
  <si>
    <t>CGOV77T</t>
  </si>
  <si>
    <t>DF63 p0</t>
  </si>
  <si>
    <t>CGOV77X</t>
  </si>
  <si>
    <t>PGDX7546X</t>
  </si>
  <si>
    <t>DF63 p2</t>
  </si>
  <si>
    <t>CGOV78T</t>
  </si>
  <si>
    <t>DF68 p0</t>
  </si>
  <si>
    <t>CGOV78X</t>
  </si>
  <si>
    <t>PGDX7547X</t>
  </si>
  <si>
    <t>DF68 p3</t>
  </si>
  <si>
    <t>CGOV79T</t>
  </si>
  <si>
    <t>DF72 p0</t>
  </si>
  <si>
    <t>CGOV79X</t>
  </si>
  <si>
    <t>PGDX7548X</t>
  </si>
  <si>
    <t>DF72 p3</t>
  </si>
  <si>
    <t>CGOV80T</t>
  </si>
  <si>
    <t>DF83 p0</t>
  </si>
  <si>
    <t>CGOV80X</t>
  </si>
  <si>
    <t>PGDX7549X</t>
  </si>
  <si>
    <t>DF83 p2</t>
  </si>
  <si>
    <t>CGOV81T</t>
  </si>
  <si>
    <t>DF94 p0</t>
  </si>
  <si>
    <t>CGOV81X</t>
  </si>
  <si>
    <t>PGDX7550X</t>
  </si>
  <si>
    <t>DF94 p3</t>
  </si>
  <si>
    <t>CGOV82T</t>
  </si>
  <si>
    <t>DF100 p0</t>
  </si>
  <si>
    <t>CGOV82X</t>
  </si>
  <si>
    <t>PGDX7551X</t>
  </si>
  <si>
    <t>DF100 p4</t>
  </si>
  <si>
    <t>CGOV83N</t>
  </si>
  <si>
    <t>PGDX1982N_Ex</t>
  </si>
  <si>
    <t>DF101 blood</t>
  </si>
  <si>
    <t>?</t>
  </si>
  <si>
    <t>CGOV83T</t>
  </si>
  <si>
    <t>PGDX1982T_Ex</t>
  </si>
  <si>
    <t>DF101 p0</t>
  </si>
  <si>
    <t>CGOV83X</t>
  </si>
  <si>
    <t>PGDX1982X_Ex</t>
  </si>
  <si>
    <t>DF101 p3</t>
  </si>
  <si>
    <t>CGOV84T</t>
  </si>
  <si>
    <t>DF106 p0</t>
  </si>
  <si>
    <t>CGOV84X</t>
  </si>
  <si>
    <t>PGDX7552X</t>
  </si>
  <si>
    <t>DF106 p3</t>
  </si>
  <si>
    <t>CGOV85N</t>
  </si>
  <si>
    <t>PGDX1983N_Ex</t>
  </si>
  <si>
    <t>DF113 blood</t>
  </si>
  <si>
    <t>CGOV85T</t>
  </si>
  <si>
    <t>PGDX1983T_Ex</t>
  </si>
  <si>
    <t xml:space="preserve">DF113 p0 </t>
  </si>
  <si>
    <t>CGOV85X</t>
  </si>
  <si>
    <t>PGDX1983X_Ex</t>
  </si>
  <si>
    <t>DF113 p2</t>
  </si>
  <si>
    <t>CGOV86T</t>
  </si>
  <si>
    <t xml:space="preserve">DF118 p0 </t>
  </si>
  <si>
    <t>CGOV86X</t>
  </si>
  <si>
    <t>DF118 p2</t>
  </si>
  <si>
    <t>CGOV86X_a</t>
  </si>
  <si>
    <t>PGDX7613X</t>
  </si>
  <si>
    <t>CGOV87N</t>
  </si>
  <si>
    <t>PGDX1984N_Ex</t>
  </si>
  <si>
    <t>DF 149 blood</t>
  </si>
  <si>
    <t>CGOV87T</t>
  </si>
  <si>
    <t>PGDX1984T_Ex</t>
  </si>
  <si>
    <t>DF149 p0</t>
  </si>
  <si>
    <t>CGOV87X</t>
  </si>
  <si>
    <t>PGDX1984X_Ex</t>
  </si>
  <si>
    <t>DF149 p3</t>
  </si>
  <si>
    <t>CGOV88T</t>
  </si>
  <si>
    <t>DF172 p0</t>
  </si>
  <si>
    <t>CGOV88X</t>
  </si>
  <si>
    <t>PGDX7553X</t>
  </si>
  <si>
    <t>DF172 p2</t>
  </si>
  <si>
    <t>CGOV89N</t>
  </si>
  <si>
    <t>PGDX1985N_Ex</t>
  </si>
  <si>
    <t>DF 176 blood</t>
  </si>
  <si>
    <t>CGOV89T</t>
  </si>
  <si>
    <t>PGDX1985T_Ex</t>
  </si>
  <si>
    <t>DF176 p0</t>
  </si>
  <si>
    <t>CGOV89X</t>
  </si>
  <si>
    <t>PGDX1985X_Ex</t>
  </si>
  <si>
    <t>DF176 p3</t>
  </si>
  <si>
    <t>CGOV90T</t>
  </si>
  <si>
    <t>DF203 p0</t>
  </si>
  <si>
    <t>CGOV90X</t>
  </si>
  <si>
    <t>PGDX7554X</t>
  </si>
  <si>
    <t>DF203 p2</t>
  </si>
  <si>
    <t>CGOV91M</t>
  </si>
  <si>
    <t>NCr nude</t>
  </si>
  <si>
    <t xml:space="preserve">Mouse host </t>
  </si>
  <si>
    <t>Normal</t>
  </si>
  <si>
    <t>SPONTANEOUS MUTANT T-CELL DEFICIENT MICE</t>
  </si>
  <si>
    <t>CGOV92T</t>
  </si>
  <si>
    <t>PGDX5089T_WGS_Ex</t>
  </si>
  <si>
    <t>JHOS-3</t>
  </si>
  <si>
    <t>Ovarian cell line</t>
  </si>
  <si>
    <t>n/a</t>
  </si>
  <si>
    <t>100(+50)</t>
  </si>
  <si>
    <t>LP6005663-DNA_A01</t>
  </si>
  <si>
    <t>CGOV92Ta</t>
  </si>
  <si>
    <t>same as CGOV92T from illumina plate LP6005663-DNA_A01</t>
  </si>
  <si>
    <t>CGOV93T</t>
  </si>
  <si>
    <t>H 441</t>
  </si>
  <si>
    <t>Lung cell line</t>
  </si>
  <si>
    <t>1 tub</t>
  </si>
  <si>
    <t>LP6005663-DNA_B01</t>
  </si>
  <si>
    <t>CGOV94T</t>
  </si>
  <si>
    <t>H 661</t>
  </si>
  <si>
    <t>LP6005663-DNA_C01</t>
  </si>
  <si>
    <t>CGOV95T</t>
  </si>
  <si>
    <t>H 1975</t>
  </si>
  <si>
    <t>LP6005663-DNA_D01</t>
  </si>
  <si>
    <t>CGOV96T</t>
  </si>
  <si>
    <t>DO NOT SEQUENCE</t>
  </si>
  <si>
    <t>H 520</t>
  </si>
  <si>
    <t>CGOV97T</t>
  </si>
  <si>
    <t>H596</t>
  </si>
  <si>
    <t>LP6005663-DNA_E01</t>
  </si>
  <si>
    <t>CGOV98T</t>
  </si>
  <si>
    <t>PGDX2284T_Ex</t>
  </si>
  <si>
    <t>9</t>
  </si>
  <si>
    <t>D13-3091701</t>
  </si>
  <si>
    <t>CGOV98N</t>
  </si>
  <si>
    <t>PGDX2284N_Ex</t>
  </si>
  <si>
    <t>D13-3111201</t>
  </si>
  <si>
    <t>W98-4596-D</t>
  </si>
  <si>
    <t>CGOV99T</t>
  </si>
  <si>
    <t>PGDX2285T_Ex</t>
  </si>
  <si>
    <t xml:space="preserve">D13-3091703 </t>
  </si>
  <si>
    <t>CGOV99N</t>
  </si>
  <si>
    <t>PGDX2285N_Ex</t>
  </si>
  <si>
    <t>D13-3111208</t>
  </si>
  <si>
    <t>ovary, NTI</t>
  </si>
  <si>
    <t>W94-3218-D7</t>
  </si>
  <si>
    <t>CGOV100T</t>
  </si>
  <si>
    <t xml:space="preserve">D13-3091707 </t>
  </si>
  <si>
    <t>CGOV100T_1</t>
  </si>
  <si>
    <t xml:space="preserve">D13-3120307 </t>
  </si>
  <si>
    <t>ovarian endometrial adenocarcinoma of endometrioid type</t>
  </si>
  <si>
    <t>CGOV115T</t>
  </si>
  <si>
    <t>should be CGOV100T_2</t>
  </si>
  <si>
    <t>CGOV115N (former CGOV231N_mislabeled)</t>
  </si>
  <si>
    <t>should be CGOV100N</t>
  </si>
  <si>
    <t>90-20349 H3 II</t>
  </si>
  <si>
    <t>proliferative endometrium, uterus, NTI</t>
  </si>
  <si>
    <t>DNA from FFPE tissue</t>
  </si>
  <si>
    <t>CGOV115N_1</t>
  </si>
  <si>
    <t>should be COGV100N_1</t>
  </si>
  <si>
    <t>FFPE slides</t>
  </si>
  <si>
    <t>CGOV101T</t>
  </si>
  <si>
    <t>PGDX2286T_Ex</t>
  </si>
  <si>
    <t>D13-3111202</t>
  </si>
  <si>
    <t>metastatic ovarian endometrial cystadenocarcinoma of endometrioid type</t>
  </si>
  <si>
    <t>W98-1468-J2</t>
  </si>
  <si>
    <t>CGOV101N</t>
  </si>
  <si>
    <t>PGDX2286N_Ex</t>
  </si>
  <si>
    <t xml:space="preserve">D13-3111203 </t>
  </si>
  <si>
    <t>LN, NTI</t>
  </si>
  <si>
    <t>W98-1468-V</t>
  </si>
  <si>
    <t>CGOV102T</t>
  </si>
  <si>
    <t>PGDX2287T_Ex</t>
  </si>
  <si>
    <t>D13-3111205</t>
  </si>
  <si>
    <t>ovarian endometrial adenocarcinoma of endometrioid type, grade I</t>
  </si>
  <si>
    <t>W94-9880-ART11</t>
  </si>
  <si>
    <t>CGOV102N</t>
  </si>
  <si>
    <t>PGDX2287N_Ex</t>
  </si>
  <si>
    <t>D13-3111204</t>
  </si>
  <si>
    <t>Fallopian tube, NTI</t>
  </si>
  <si>
    <t>W94-9880-ART6</t>
  </si>
  <si>
    <t>CGOV103T</t>
  </si>
  <si>
    <t>PGDX2288T_Ex</t>
  </si>
  <si>
    <t>D13-3111206</t>
  </si>
  <si>
    <t>ovarian endometrial adenocarcinoma of endometrioid type, grade II</t>
  </si>
  <si>
    <t>W94-4823-ART7</t>
  </si>
  <si>
    <t>CGOV103N</t>
  </si>
  <si>
    <t>PGDX2288N_Ex</t>
  </si>
  <si>
    <t xml:space="preserve">D13-3111207 </t>
  </si>
  <si>
    <t>W94-4823-C7</t>
  </si>
  <si>
    <t>CGOV103T_1</t>
  </si>
  <si>
    <t>2773C</t>
  </si>
  <si>
    <t>D13-3091702</t>
  </si>
  <si>
    <t>CGOV104T</t>
  </si>
  <si>
    <t>PGDX2289T_Ex</t>
  </si>
  <si>
    <t>D13-3120302</t>
  </si>
  <si>
    <t>W98-9844-ART2</t>
  </si>
  <si>
    <t>104.0.1</t>
  </si>
  <si>
    <t>CGOV104T_Rep</t>
  </si>
  <si>
    <t>PGDX2289T_Ex_Rpt</t>
  </si>
  <si>
    <t>CGOV104N</t>
  </si>
  <si>
    <t>PGDX2289N_Ex</t>
  </si>
  <si>
    <t xml:space="preserve">D13-3120301 </t>
  </si>
  <si>
    <t>Fallopian Tube, NTI</t>
  </si>
  <si>
    <t>W98-9844-ART1</t>
  </si>
  <si>
    <t>CGOV105T</t>
  </si>
  <si>
    <t>PGDX2290T_Ex</t>
  </si>
  <si>
    <t xml:space="preserve">D13-3120304 </t>
  </si>
  <si>
    <t>ovarian endometrial adenocarcinoma of endometrioid type, grade III</t>
  </si>
  <si>
    <t>91-21665 D4 II</t>
  </si>
  <si>
    <t>CGOV105N</t>
  </si>
  <si>
    <t>PGDX2290N_Ex</t>
  </si>
  <si>
    <t xml:space="preserve">D13-3120303 </t>
  </si>
  <si>
    <t>Benign, atrophic endometrium and myometrium, NTI</t>
  </si>
  <si>
    <t>91-21665 C4 II</t>
  </si>
  <si>
    <t>CGOV106T</t>
  </si>
  <si>
    <t xml:space="preserve">D13-3120305 </t>
  </si>
  <si>
    <t>CGOV106N (former CGOV232N_mislabeled)</t>
  </si>
  <si>
    <t>91-19074 C3 II</t>
  </si>
  <si>
    <t>CGOV106N_1</t>
  </si>
  <si>
    <t>CGOV107T</t>
  </si>
  <si>
    <t>H23</t>
  </si>
  <si>
    <t>LP6005663-DNA_F01</t>
  </si>
  <si>
    <t>CGOV108T</t>
  </si>
  <si>
    <t>H1650</t>
  </si>
  <si>
    <t>LP6005663-DNA_G01</t>
  </si>
  <si>
    <t>CGOV109T</t>
  </si>
  <si>
    <t>H1703</t>
  </si>
  <si>
    <t>LP6005663-DNA_H01</t>
  </si>
  <si>
    <t>CGOV110T</t>
  </si>
  <si>
    <t>H1755 (was 1765)</t>
  </si>
  <si>
    <t>LP6005663-DNA_A02</t>
  </si>
  <si>
    <t>CGOV111T</t>
  </si>
  <si>
    <t>H1792</t>
  </si>
  <si>
    <t>LP6005663-DNA_B02</t>
  </si>
  <si>
    <t>CGOV113T</t>
  </si>
  <si>
    <t>1008A</t>
  </si>
  <si>
    <t>D13-3091705</t>
  </si>
  <si>
    <t>CGOV113N (former CGOV230N_mislabeled)</t>
  </si>
  <si>
    <t>Proliferative endometrium + myometrium, focal tumor</t>
  </si>
  <si>
    <t>5 to 10</t>
  </si>
  <si>
    <t>CGOV113N_1</t>
  </si>
  <si>
    <t>CGOV114T</t>
  </si>
  <si>
    <t>2298A</t>
  </si>
  <si>
    <t>D13-3091706</t>
  </si>
  <si>
    <t>CGOV116T</t>
  </si>
  <si>
    <t>2402B</t>
  </si>
  <si>
    <t>D13-3091801</t>
  </si>
  <si>
    <t>CGOV117T</t>
  </si>
  <si>
    <t>D13-3091802</t>
  </si>
  <si>
    <t>CGOV118T</t>
  </si>
  <si>
    <t>2238B</t>
  </si>
  <si>
    <t xml:space="preserve">D13-3091803 </t>
  </si>
  <si>
    <t>CGOV119T</t>
  </si>
  <si>
    <t>USC 631</t>
  </si>
  <si>
    <t>D13-3091804</t>
  </si>
  <si>
    <t>CGOV120T</t>
  </si>
  <si>
    <t>2699D</t>
  </si>
  <si>
    <t>D13-3091807</t>
  </si>
  <si>
    <t>CGOV120N (former CGOV229N_mislabeled)</t>
  </si>
  <si>
    <t>W94-9790-2</t>
  </si>
  <si>
    <t>Peritoneum</t>
  </si>
  <si>
    <t>CGOV120N1</t>
  </si>
  <si>
    <t>94-04110</t>
  </si>
  <si>
    <t>appendix w/appendicitis</t>
  </si>
  <si>
    <t>121</t>
  </si>
  <si>
    <t>CGOV121T</t>
  </si>
  <si>
    <t>PGDX4425T_Ex</t>
  </si>
  <si>
    <t>KH</t>
  </si>
  <si>
    <t xml:space="preserve">Endometrial </t>
  </si>
  <si>
    <t>Immunopurifed</t>
  </si>
  <si>
    <t>G2</t>
  </si>
  <si>
    <t>Ib</t>
  </si>
  <si>
    <t>mRH+PLND</t>
  </si>
  <si>
    <t>wt</t>
  </si>
  <si>
    <t>5/13/09</t>
  </si>
  <si>
    <t>TC6</t>
  </si>
  <si>
    <t>Alive</t>
  </si>
  <si>
    <t>Tian-Li Wang (JHU)</t>
  </si>
  <si>
    <t>121.1</t>
  </si>
  <si>
    <t>CGOV121N</t>
  </si>
  <si>
    <t>PGDX4425N_Ex</t>
  </si>
  <si>
    <t>122</t>
  </si>
  <si>
    <t>CGOV122T</t>
  </si>
  <si>
    <t>UM</t>
  </si>
  <si>
    <t>G1</t>
  </si>
  <si>
    <t>5/21/09</t>
  </si>
  <si>
    <t>122.1</t>
  </si>
  <si>
    <t>CGOV122N</t>
  </si>
  <si>
    <t>123</t>
  </si>
  <si>
    <t>CGOV123T</t>
  </si>
  <si>
    <t>TS</t>
  </si>
  <si>
    <t>IIIa</t>
  </si>
  <si>
    <t>No mut</t>
  </si>
  <si>
    <t>M1043T (3128T&gt;C)</t>
  </si>
  <si>
    <t>22793C&gt;CT,183R&gt;R/W$13</t>
  </si>
  <si>
    <t>7/30/09</t>
  </si>
  <si>
    <t>123.1</t>
  </si>
  <si>
    <t>CGOV123N</t>
  </si>
  <si>
    <t>124</t>
  </si>
  <si>
    <t>CGOV124T</t>
  </si>
  <si>
    <t>PGDX4426T_Ex</t>
  </si>
  <si>
    <t>NO</t>
  </si>
  <si>
    <t>G3</t>
  </si>
  <si>
    <t>Ic</t>
  </si>
  <si>
    <t>TAH+BSO+PLND</t>
  </si>
  <si>
    <t>4/23/2010</t>
  </si>
  <si>
    <t>Radiation</t>
  </si>
  <si>
    <t>CGOV124T_1</t>
  </si>
  <si>
    <t>Endometrioid</t>
  </si>
  <si>
    <t>124.1</t>
  </si>
  <si>
    <t>CGOV124N</t>
  </si>
  <si>
    <t>PGDX4426N_Ex</t>
  </si>
  <si>
    <t>125</t>
  </si>
  <si>
    <t>CGOV125T</t>
  </si>
  <si>
    <t>NT</t>
  </si>
  <si>
    <t>06/01/2010</t>
  </si>
  <si>
    <t>125.1</t>
  </si>
  <si>
    <t>CGOV125N</t>
  </si>
  <si>
    <t>126</t>
  </si>
  <si>
    <t>CGOV126T</t>
  </si>
  <si>
    <t>not in use</t>
  </si>
  <si>
    <t>OS</t>
  </si>
  <si>
    <t>Ia</t>
  </si>
  <si>
    <t>TAH+BSO</t>
  </si>
  <si>
    <t>N1044K (3132T&gt;A)</t>
  </si>
  <si>
    <t>22790C&gt;CT,182R&gt;R/W$14</t>
  </si>
  <si>
    <t>6/23/2010</t>
  </si>
  <si>
    <t>CGOV126T_1</t>
  </si>
  <si>
    <t>CGOV126T_2</t>
  </si>
  <si>
    <t>PGDX4427T_Ex</t>
  </si>
  <si>
    <t>pooling CGOV126T and CGOV126T_1</t>
  </si>
  <si>
    <t>126.1</t>
  </si>
  <si>
    <t>CGOV126N</t>
  </si>
  <si>
    <t>PGDX4427N_Ex</t>
  </si>
  <si>
    <t>127</t>
  </si>
  <si>
    <t>CGOV127T</t>
  </si>
  <si>
    <t>IIb</t>
  </si>
  <si>
    <t>9/5/2006</t>
  </si>
  <si>
    <t>Dead</t>
  </si>
  <si>
    <t>CGOV127T_1</t>
  </si>
  <si>
    <t>CGOV127T_2</t>
  </si>
  <si>
    <t>PGDX3302T_WGS</t>
  </si>
  <si>
    <t>PGDX3302T_WGS_Ex</t>
  </si>
  <si>
    <t>pooling of CGOV127T and CGOV127T_1</t>
  </si>
  <si>
    <t>LP6005977-DNA</t>
  </si>
  <si>
    <t>602523_NA5KQAST</t>
  </si>
  <si>
    <t>yes</t>
  </si>
  <si>
    <t>127.1</t>
  </si>
  <si>
    <t>CGOV127N</t>
  </si>
  <si>
    <t>Normal ovary</t>
  </si>
  <si>
    <t>CGOV127N_1</t>
  </si>
  <si>
    <t>CGOV127N_2</t>
  </si>
  <si>
    <t>PGDX3302N_WGS</t>
  </si>
  <si>
    <t>pooling of CGOV127N and CGOV127N_1</t>
  </si>
  <si>
    <t>LP6005976-DNA</t>
  </si>
  <si>
    <t>602527_NA5KQASG</t>
  </si>
  <si>
    <t>CGOV128T</t>
  </si>
  <si>
    <t>MPSC1</t>
  </si>
  <si>
    <t>Yuyu-- Ie-Ming Shih</t>
  </si>
  <si>
    <t>LP6005663-DNA_C02</t>
  </si>
  <si>
    <t>129</t>
  </si>
  <si>
    <t>CGOV129T</t>
  </si>
  <si>
    <t>TY-2</t>
  </si>
  <si>
    <t>11/10/2006</t>
  </si>
  <si>
    <t>129.1</t>
  </si>
  <si>
    <t>CGOV129N</t>
  </si>
  <si>
    <t>130</t>
  </si>
  <si>
    <t>CGOV130T</t>
  </si>
  <si>
    <t>HH</t>
  </si>
  <si>
    <t>12/13/2006</t>
  </si>
  <si>
    <t>130.1</t>
  </si>
  <si>
    <t>CGOV130N</t>
  </si>
  <si>
    <t>131</t>
  </si>
  <si>
    <t>CGOV131T</t>
  </si>
  <si>
    <t>PGDX3303T_WGS</t>
  </si>
  <si>
    <t>PGDX3303T_WGS_Ex</t>
  </si>
  <si>
    <t>YT</t>
  </si>
  <si>
    <t>10/3/2006</t>
  </si>
  <si>
    <t>Radiation+TC5</t>
  </si>
  <si>
    <t>602546_NA7A14DH</t>
  </si>
  <si>
    <t>131.1</t>
  </si>
  <si>
    <t>CGOV131N</t>
  </si>
  <si>
    <t>131.2</t>
  </si>
  <si>
    <t>CGOV131N_1</t>
  </si>
  <si>
    <t>PGDX3303N_WGS</t>
  </si>
  <si>
    <t>132</t>
  </si>
  <si>
    <t>CGOV132T</t>
  </si>
  <si>
    <t>PGDX4428T_Ex</t>
  </si>
  <si>
    <t>OY</t>
  </si>
  <si>
    <t>12/20/2006</t>
  </si>
  <si>
    <t>132.1</t>
  </si>
  <si>
    <t>CGOV132N</t>
  </si>
  <si>
    <t>PGDX4428N_Ex</t>
  </si>
  <si>
    <t>133</t>
  </si>
  <si>
    <t>CGOV133T</t>
  </si>
  <si>
    <t>PGDX4429T_Ex</t>
  </si>
  <si>
    <t>HM</t>
  </si>
  <si>
    <t>11/28/2006</t>
  </si>
  <si>
    <t>133.1</t>
  </si>
  <si>
    <t>CGOV133N</t>
  </si>
  <si>
    <t>PGDX4429N_Ex</t>
  </si>
  <si>
    <t>134</t>
  </si>
  <si>
    <t>CGOV134T</t>
  </si>
  <si>
    <t>PGDX4430T_Ex</t>
  </si>
  <si>
    <t>KY</t>
  </si>
  <si>
    <t>4/12/2007</t>
  </si>
  <si>
    <t>134.1</t>
  </si>
  <si>
    <t>CGOV134N</t>
  </si>
  <si>
    <t>PGDX4430N_Ex</t>
  </si>
  <si>
    <t>135</t>
  </si>
  <si>
    <t>CGOV135T</t>
  </si>
  <si>
    <t>WM</t>
  </si>
  <si>
    <t>10/12/2006</t>
  </si>
  <si>
    <t>CGOV135T_1</t>
  </si>
  <si>
    <t>PGDX4431T_Ex</t>
  </si>
  <si>
    <t>135.1</t>
  </si>
  <si>
    <t>CGOV135N</t>
  </si>
  <si>
    <t>PGDX4431N_Ex</t>
  </si>
  <si>
    <t>136</t>
  </si>
  <si>
    <t>CGOV136T</t>
  </si>
  <si>
    <t>PGDX3304T1_Ex</t>
  </si>
  <si>
    <t>PGDX3304T1T_Ex</t>
  </si>
  <si>
    <t>HH-2</t>
  </si>
  <si>
    <t>IIIb</t>
  </si>
  <si>
    <t>7/17/2007</t>
  </si>
  <si>
    <t>Radiation+TC4</t>
  </si>
  <si>
    <t>136.1</t>
  </si>
  <si>
    <t>CGOV136N</t>
  </si>
  <si>
    <t>PGDX3304N_Ex</t>
  </si>
  <si>
    <t>PGDX3304N_WGS</t>
  </si>
  <si>
    <t>136.2</t>
  </si>
  <si>
    <t>CGOV136T_1</t>
  </si>
  <si>
    <t>PGDX3304T_WGS_Ex</t>
  </si>
  <si>
    <t>PGDX3304T_WGS</t>
  </si>
  <si>
    <t>137</t>
  </si>
  <si>
    <t>CGOV137T</t>
  </si>
  <si>
    <t>SK</t>
  </si>
  <si>
    <t>7/31/2007</t>
  </si>
  <si>
    <t>Radiation+TC6</t>
  </si>
  <si>
    <t>CGOV137T_1</t>
  </si>
  <si>
    <t>CGOV137T_2</t>
  </si>
  <si>
    <t>PGDX4433T_Ex</t>
  </si>
  <si>
    <t>pooling of CGOV137T and CGOV137T_1</t>
  </si>
  <si>
    <t>137.1</t>
  </si>
  <si>
    <t>CGOV137N</t>
  </si>
  <si>
    <t>PGDX4433N_Ex</t>
  </si>
  <si>
    <t>138</t>
  </si>
  <si>
    <t>CGOV138T</t>
  </si>
  <si>
    <t>PGDX3305T_WGS</t>
  </si>
  <si>
    <t>PGDX3305T_WGS_Ex</t>
  </si>
  <si>
    <t>TM</t>
  </si>
  <si>
    <t>Bulk tumor</t>
  </si>
  <si>
    <t>7/21/2009</t>
  </si>
  <si>
    <t>DC6</t>
  </si>
  <si>
    <t>138.1</t>
  </si>
  <si>
    <t>CGOV138N</t>
  </si>
  <si>
    <t>PGDX3305N_WGS</t>
  </si>
  <si>
    <t>139</t>
  </si>
  <si>
    <t>CGOV139T</t>
  </si>
  <si>
    <t>MT</t>
  </si>
  <si>
    <t>IIa</t>
  </si>
  <si>
    <t>6/24/2008</t>
  </si>
  <si>
    <t>139.1</t>
  </si>
  <si>
    <t>CGOV139N</t>
  </si>
  <si>
    <t>PGDX3306N_WGS</t>
  </si>
  <si>
    <t>139.2</t>
  </si>
  <si>
    <t>CGOV139T_1</t>
  </si>
  <si>
    <t>PGDX3306T_WGS</t>
  </si>
  <si>
    <t>PGDX3306T_WGS_Ex</t>
  </si>
  <si>
    <t>140</t>
  </si>
  <si>
    <t>CGOV140T</t>
  </si>
  <si>
    <t>PGDX3307T_WGS</t>
  </si>
  <si>
    <t>PGDX3307T_WGS_Ex</t>
  </si>
  <si>
    <t>FM (FK?)</t>
  </si>
  <si>
    <t>4/13/2010</t>
  </si>
  <si>
    <t>140.1</t>
  </si>
  <si>
    <t>CGOV140N</t>
  </si>
  <si>
    <t>140.2</t>
  </si>
  <si>
    <t>CGOV140N_1</t>
  </si>
  <si>
    <t>PGDX3307N_WGS</t>
  </si>
  <si>
    <t>141</t>
  </si>
  <si>
    <t>CGOV141T</t>
  </si>
  <si>
    <t>PGDX3308T1_Ex</t>
  </si>
  <si>
    <t>TH</t>
  </si>
  <si>
    <t>Ivb</t>
  </si>
  <si>
    <t>mRH+PLND+Omentectomy</t>
  </si>
  <si>
    <t>8/4/2009</t>
  </si>
  <si>
    <t>141.1</t>
  </si>
  <si>
    <t>CGOV141N</t>
  </si>
  <si>
    <t>PGDX3308N_Ex</t>
  </si>
  <si>
    <t>PGDX3308N_WGS</t>
  </si>
  <si>
    <t>141.2</t>
  </si>
  <si>
    <t>CGOV141N_1</t>
  </si>
  <si>
    <t>141.3</t>
  </si>
  <si>
    <t>CGOV141T_1</t>
  </si>
  <si>
    <t>PGDX3308T_WGS_Ex</t>
  </si>
  <si>
    <t>PGDX3308T_WGS</t>
  </si>
  <si>
    <t>CGOV142T</t>
  </si>
  <si>
    <t>PGDX3309T_WGS</t>
  </si>
  <si>
    <t>PGDX3309T_WGS_Ex</t>
  </si>
  <si>
    <t>ST</t>
  </si>
  <si>
    <t>Atypical hyperplasia complex</t>
  </si>
  <si>
    <t>1/5/2010</t>
  </si>
  <si>
    <t>CGOV142N</t>
  </si>
  <si>
    <t>CGOV142N_1</t>
  </si>
  <si>
    <t>PGDX3309N_WGS</t>
  </si>
  <si>
    <t>CGOV143T</t>
  </si>
  <si>
    <t>405 ROV</t>
  </si>
  <si>
    <t>Clear Cell</t>
  </si>
  <si>
    <t>Right Ovary</t>
  </si>
  <si>
    <t>Poor</t>
  </si>
  <si>
    <t>Not assessed</t>
  </si>
  <si>
    <t>Yes</t>
  </si>
  <si>
    <t>B</t>
  </si>
  <si>
    <t>Taxane/Carboplatin</t>
  </si>
  <si>
    <t>4/11/2006 to 10/6/2006</t>
  </si>
  <si>
    <t>Partial response</t>
  </si>
  <si>
    <t>daughter ovarian cancer</t>
  </si>
  <si>
    <t>ex-smoker</t>
  </si>
  <si>
    <t>University of Chicago</t>
  </si>
  <si>
    <t>Mark Eckert and Ernst Lengyel</t>
  </si>
  <si>
    <t>Snap Frozen Tissue</t>
  </si>
  <si>
    <t>TMA JHU oncology tissue service</t>
  </si>
  <si>
    <t>no tumor</t>
  </si>
  <si>
    <t>CGOV143N</t>
  </si>
  <si>
    <t>gDNA from blood</t>
  </si>
  <si>
    <t>Wizard Genomic DNA Purification Kit Protocol, Promega</t>
  </si>
  <si>
    <t xml:space="preserve">4640ng </t>
  </si>
  <si>
    <t>CGOV144T</t>
  </si>
  <si>
    <t>PGDX4492T_WGS</t>
  </si>
  <si>
    <t>414 ROV</t>
  </si>
  <si>
    <t>Mucinous</t>
  </si>
  <si>
    <t>2A</t>
  </si>
  <si>
    <t>19x16x9</t>
  </si>
  <si>
    <t>W</t>
  </si>
  <si>
    <t>7/18/2006 to 10/31/2006</t>
  </si>
  <si>
    <t>Complete response</t>
  </si>
  <si>
    <t>paternal aunt with breast cancer at age 70; paternal cousin with breast cancer at age 49</t>
  </si>
  <si>
    <t>&gt;90%</t>
  </si>
  <si>
    <t>side B, 90%</t>
  </si>
  <si>
    <t>LP6005973-DNA</t>
  </si>
  <si>
    <t>602802_NA7DCQR9</t>
  </si>
  <si>
    <t>CGOV144Ta</t>
  </si>
  <si>
    <t>same as CGOV144T; second elution from same column</t>
  </si>
  <si>
    <t>CGOV144N</t>
  </si>
  <si>
    <t>PGDX4492N_WGS</t>
  </si>
  <si>
    <t>6350ng</t>
  </si>
  <si>
    <t>LP6005974-DNA</t>
  </si>
  <si>
    <t>602801_NA7DCQW7</t>
  </si>
  <si>
    <t>CGOV145T</t>
  </si>
  <si>
    <t>PGDX4493T1_WGS</t>
  </si>
  <si>
    <t>435 LOV</t>
  </si>
  <si>
    <t>Endometrioid/clear cell (mixed)</t>
  </si>
  <si>
    <t>Left Ovary</t>
  </si>
  <si>
    <t>3C</t>
  </si>
  <si>
    <t>7.5x6x5.5</t>
  </si>
  <si>
    <t>Not sampled</t>
  </si>
  <si>
    <t>1: Taxane/carboplatin; 2: Irinotecan/cisplatin</t>
  </si>
  <si>
    <t>1/8/2006 to 12/1/2006; second line 1/19/2007 to 2/12/2007</t>
  </si>
  <si>
    <t>1: stable disease</t>
  </si>
  <si>
    <t>cousin with ovarian cancer; aunt with breast cancer; adopted within family and relationships unclear</t>
  </si>
  <si>
    <t>uknown</t>
  </si>
  <si>
    <t>side B</t>
  </si>
  <si>
    <t>CGOV145Ta</t>
  </si>
  <si>
    <t>same as CGOV145T, second elution from same column</t>
  </si>
  <si>
    <t>CGOV145T_1</t>
  </si>
  <si>
    <t>435 OMENT</t>
  </si>
  <si>
    <t>Omentum</t>
  </si>
  <si>
    <t>CGOV145T_1b</t>
  </si>
  <si>
    <t>PGDX4493T2_WGS</t>
  </si>
  <si>
    <t>Same as CGOV145T_1; second elution from same column</t>
  </si>
  <si>
    <t>CGOV145N</t>
  </si>
  <si>
    <t>PGDX4493N_WGS</t>
  </si>
  <si>
    <t>16370ng</t>
  </si>
  <si>
    <t>CGOV146T</t>
  </si>
  <si>
    <t>445 OV</t>
  </si>
  <si>
    <t>Ovary</t>
  </si>
  <si>
    <t>1C</t>
  </si>
  <si>
    <t>17x15x8</t>
  </si>
  <si>
    <t>1: Taxane/Platinum; 2: AZD 2171; 3:topotecan</t>
  </si>
  <si>
    <t>2/28/2007 to 5/24/2007; second line 8/22/2007 to 3/5/2008 with AZD 2171; third line 5/9/2008 to 10/23/2008 with topotecan</t>
  </si>
  <si>
    <t>1st Line: Complete Response; 2nd line: increasing disease</t>
  </si>
  <si>
    <t>father died at age 50 of a brain tumor; grandmother with pancreatic cancer; paternal and maternal aunts with colon cancer</t>
  </si>
  <si>
    <t>Never</t>
  </si>
  <si>
    <t>CGOV146N</t>
  </si>
  <si>
    <t>1000ng</t>
  </si>
  <si>
    <t>CGOV147T</t>
  </si>
  <si>
    <t>PGDX4494T_WGS</t>
  </si>
  <si>
    <t>457 ROV</t>
  </si>
  <si>
    <t>Benign/LMP</t>
  </si>
  <si>
    <t>1A</t>
  </si>
  <si>
    <t>29 cystic</t>
  </si>
  <si>
    <t>not indicated</t>
  </si>
  <si>
    <t>side B; 90%</t>
  </si>
  <si>
    <t>CGOV147Ta</t>
  </si>
  <si>
    <t>same as CGOV147T; second elution from same column</t>
  </si>
  <si>
    <t>CGOV147N</t>
  </si>
  <si>
    <t>PGDX4494N_WGS</t>
  </si>
  <si>
    <t>35775ng</t>
  </si>
  <si>
    <t>CGOV148T</t>
  </si>
  <si>
    <t>483 LOV</t>
  </si>
  <si>
    <t>17 cystic</t>
  </si>
  <si>
    <t>Mother w/ breast cancer</t>
  </si>
  <si>
    <t>60-70%</t>
  </si>
  <si>
    <t>50-60%</t>
  </si>
  <si>
    <t>side A; max; 60-70%</t>
  </si>
  <si>
    <t>CGOV148Ta</t>
  </si>
  <si>
    <t>PGDX4495T_WGS</t>
  </si>
  <si>
    <t>same as CGOV148T; second elution from same column</t>
  </si>
  <si>
    <t>CGOV148N</t>
  </si>
  <si>
    <t>PGDX4495N_WGS</t>
  </si>
  <si>
    <t>9770ng</t>
  </si>
  <si>
    <t>CGOV149T</t>
  </si>
  <si>
    <t>502 ROV</t>
  </si>
  <si>
    <t>14 cystic</t>
  </si>
  <si>
    <t>3/24/2008 to 10/13/2008</t>
  </si>
  <si>
    <t>Complete Response</t>
  </si>
  <si>
    <t>CGOV149N</t>
  </si>
  <si>
    <t>22360ng</t>
  </si>
  <si>
    <t>CGOV150T</t>
  </si>
  <si>
    <t>PGDX4459T_Ex</t>
  </si>
  <si>
    <t>509 LOV</t>
  </si>
  <si>
    <t>1B</t>
  </si>
  <si>
    <t>21 cystic</t>
  </si>
  <si>
    <t>Not Sampled</t>
  </si>
  <si>
    <t>father with bladder cancer</t>
  </si>
  <si>
    <t>unknown</t>
  </si>
  <si>
    <t>10-20%</t>
  </si>
  <si>
    <t>side B; 40%</t>
  </si>
  <si>
    <t>CGOV150Ta</t>
  </si>
  <si>
    <t>same as CGOV150T; second elution from same column</t>
  </si>
  <si>
    <t>CGOV150N</t>
  </si>
  <si>
    <t>PGDX4459N_Ex</t>
  </si>
  <si>
    <t>8260ng</t>
  </si>
  <si>
    <t>CGOV151T</t>
  </si>
  <si>
    <t>542 LOV</t>
  </si>
  <si>
    <t>2C</t>
  </si>
  <si>
    <t>27x27x3.5</t>
  </si>
  <si>
    <t>range 20-40%</t>
  </si>
  <si>
    <t>side A max; 40%</t>
  </si>
  <si>
    <t>CGOV151Ta</t>
  </si>
  <si>
    <t>same as CGOV151T; second elution from same column</t>
  </si>
  <si>
    <t>CGOV151Tb</t>
  </si>
  <si>
    <t>PGDX4460T_Ex</t>
  </si>
  <si>
    <t>same as CGOV151T; used another core for DNA prep</t>
  </si>
  <si>
    <t xml:space="preserve">side a max </t>
  </si>
  <si>
    <t>CGOV151Tb_1</t>
  </si>
  <si>
    <t>Same as CGOV151Tb; second elution from same column</t>
  </si>
  <si>
    <t>CGOV151N</t>
  </si>
  <si>
    <t>PGDX4460N_Ex</t>
  </si>
  <si>
    <t>16572ng</t>
  </si>
  <si>
    <t>CGOV152T</t>
  </si>
  <si>
    <t>PGDX4461T_Ex</t>
  </si>
  <si>
    <t>562 ROV</t>
  </si>
  <si>
    <t>21x15</t>
  </si>
  <si>
    <t>A</t>
  </si>
  <si>
    <t>20-30%</t>
  </si>
  <si>
    <t>side A; 20-30%</t>
  </si>
  <si>
    <t>CGOV152Ta</t>
  </si>
  <si>
    <t>same as CGOV152T; second elution from same column</t>
  </si>
  <si>
    <t>CGOV152N</t>
  </si>
  <si>
    <t>PGDX4461N_Ex</t>
  </si>
  <si>
    <t>10025ng</t>
  </si>
  <si>
    <t>CGOV153T</t>
  </si>
  <si>
    <t>574 LOV</t>
  </si>
  <si>
    <t>GI/Mucinous; metastatic appendiceal cancer (KRAS mutant)</t>
  </si>
  <si>
    <t>7x5x2.2</t>
  </si>
  <si>
    <t>1: Avastin/FOLFOX; 2: Avastin</t>
  </si>
  <si>
    <t xml:space="preserve">11/4/2010 to 5/9/2011; second line 10/26/2012 to 2/15/2013 </t>
  </si>
  <si>
    <t>CGOV153T_1</t>
  </si>
  <si>
    <t>PGDX4462T_Ex</t>
  </si>
  <si>
    <t>574 OMENT</t>
  </si>
  <si>
    <t>few Tumor cells</t>
  </si>
  <si>
    <t>CGOV153T_1a</t>
  </si>
  <si>
    <t>same as CGOV153T_1; second elution from same column</t>
  </si>
  <si>
    <t>CGOV153N</t>
  </si>
  <si>
    <t>PGDX4462N_Ex</t>
  </si>
  <si>
    <t>7590ng</t>
  </si>
  <si>
    <t>CGOV154T</t>
  </si>
  <si>
    <t>PGDX4496T_WGS</t>
  </si>
  <si>
    <t>half of the OCT block</t>
  </si>
  <si>
    <t>593 ROV</t>
  </si>
  <si>
    <t>Moderate</t>
  </si>
  <si>
    <t>16x8x6</t>
  </si>
  <si>
    <t>Negative for BRCA 1/2</t>
  </si>
  <si>
    <t>3/18/2011 to 5/20/2011</t>
  </si>
  <si>
    <t>Snap Frozen Tissue (fist part of block)</t>
  </si>
  <si>
    <t>in house (VV lab)</t>
  </si>
  <si>
    <t>JH: Meyer Pathology 12/03/2014</t>
  </si>
  <si>
    <t>CGOV154Tb</t>
  </si>
  <si>
    <t>same as CGOV154T; second elution from same column</t>
  </si>
  <si>
    <t>CGOV154T_1</t>
  </si>
  <si>
    <t>same as CGOV154T but used different cores and DNA is sheared</t>
  </si>
  <si>
    <t>cores used for DNA; done at CRB2 pathology</t>
  </si>
  <si>
    <t xml:space="preserve">80-90%  </t>
  </si>
  <si>
    <t>CGOV154T_2</t>
  </si>
  <si>
    <t>other half part of OCT block</t>
  </si>
  <si>
    <t>no tumor as per H&amp;E</t>
  </si>
  <si>
    <t>Snap Frozen Tissue (2nd part of block)</t>
  </si>
  <si>
    <t>CGOV154N</t>
  </si>
  <si>
    <t>PGDX4496N_WGS</t>
  </si>
  <si>
    <t>11450ng</t>
  </si>
  <si>
    <t>CGOV155T</t>
  </si>
  <si>
    <t>PGDX4463T_Ex</t>
  </si>
  <si>
    <t>597 OMENT</t>
  </si>
  <si>
    <t>GI/Mucinous; metastatic appendicial adenocarcinoma</t>
  </si>
  <si>
    <t>Unknown</t>
  </si>
  <si>
    <t>0.9x0.8x0.5</t>
  </si>
  <si>
    <t>Current</t>
  </si>
  <si>
    <t>CGOV155Ta</t>
  </si>
  <si>
    <t>same as CGOV155T; second elution from same column</t>
  </si>
  <si>
    <t>CGOV155T_1</t>
  </si>
  <si>
    <t>597 ROV</t>
  </si>
  <si>
    <t>range 50-70%</t>
  </si>
  <si>
    <t>CGOV155T_1a</t>
  </si>
  <si>
    <t>PGDX4463T_WGS</t>
  </si>
  <si>
    <t>same as CGOV155T_1; second elution from same column</t>
  </si>
  <si>
    <t>CGOV155N</t>
  </si>
  <si>
    <t>PGDX4463N_WGS</t>
  </si>
  <si>
    <t>PGDX4463N_Ex</t>
  </si>
  <si>
    <t>60345ng</t>
  </si>
  <si>
    <t>CGOV156T</t>
  </si>
  <si>
    <t>PGDX4464T_Ex</t>
  </si>
  <si>
    <t>609 LOV</t>
  </si>
  <si>
    <t>GI/Mucinous; invasive appendiceal adenocarcinoma arising in a mucinous cystadenoma</t>
  </si>
  <si>
    <t>N/A</t>
  </si>
  <si>
    <t>Factor V Leiden mutation</t>
  </si>
  <si>
    <t>No evidence of disease</t>
  </si>
  <si>
    <t>Father w/ leukemia, mother w/ breast cancer, maternal aunt w/ breast cancer, maternal aunt w/ esophageal cancer</t>
  </si>
  <si>
    <t>CGOV156Ta</t>
  </si>
  <si>
    <t>same as CGOV156T; second elution from same column</t>
  </si>
  <si>
    <t>CGOV156N</t>
  </si>
  <si>
    <t>PGDX4464N_Ex</t>
  </si>
  <si>
    <t>13020ng</t>
  </si>
  <si>
    <t>CGOV157T</t>
  </si>
  <si>
    <t>PGDX4498T_WGS</t>
  </si>
  <si>
    <t>620 LOV</t>
  </si>
  <si>
    <t>26x23x9.5</t>
  </si>
  <si>
    <t>12/2/2011 to 2/9/2012</t>
  </si>
  <si>
    <t xml:space="preserve">60-80%  </t>
  </si>
  <si>
    <t xml:space="preserve">60-70% </t>
  </si>
  <si>
    <t>CGOV157Tb</t>
  </si>
  <si>
    <t>same as CGOV157T; second elution from same column</t>
  </si>
  <si>
    <t>CGOV157T_1</t>
  </si>
  <si>
    <t>same as CGOV157T but used another core and DNA is sheared</t>
  </si>
  <si>
    <t>CGOV157N</t>
  </si>
  <si>
    <t>PGDX4498N_WGS</t>
  </si>
  <si>
    <t>6970ng</t>
  </si>
  <si>
    <t>CGOV158T</t>
  </si>
  <si>
    <t>PGDX4490T_Ex</t>
  </si>
  <si>
    <t>641 ROV</t>
  </si>
  <si>
    <t>Not current</t>
  </si>
  <si>
    <t>Side A max</t>
  </si>
  <si>
    <t>CGOV158Ta</t>
  </si>
  <si>
    <t>same as CGOV158T; second elution from same column</t>
  </si>
  <si>
    <t>CGOV158N</t>
  </si>
  <si>
    <t>PGDX4490N_Ex</t>
  </si>
  <si>
    <t>15128ng</t>
  </si>
  <si>
    <t>CGOV159T</t>
  </si>
  <si>
    <t>PGDX4491T1_WGS</t>
  </si>
  <si>
    <t>645 LN</t>
  </si>
  <si>
    <t>GI/Mucinous; mucinous adenocarcinoma, appendiceal primary</t>
  </si>
  <si>
    <t>Lymph Node</t>
  </si>
  <si>
    <t>Uknown</t>
  </si>
  <si>
    <t>largest = 12.5 cm in omentum</t>
  </si>
  <si>
    <t>1: FOLFOX; 2: FOLFRI+Avastin</t>
  </si>
  <si>
    <t>1: 7/6/12 to 9/5/12; 2: 9/25/12-2/13/13</t>
  </si>
  <si>
    <t>Mild progression</t>
  </si>
  <si>
    <t>CGOV159Ta</t>
  </si>
  <si>
    <t>same as CGOV159T; second elution from same column</t>
  </si>
  <si>
    <t>CGOV159T_1</t>
  </si>
  <si>
    <t>PGDX4491T1_Ex</t>
  </si>
  <si>
    <t>645 LOV</t>
  </si>
  <si>
    <t>range 50-90%</t>
  </si>
  <si>
    <t>Side B max</t>
  </si>
  <si>
    <t>CGOV159T_1a</t>
  </si>
  <si>
    <t>same as CGOV159T_1; second elution from same column</t>
  </si>
  <si>
    <t>CGOV159T_2</t>
  </si>
  <si>
    <t>PGDX4491T2_Ex</t>
  </si>
  <si>
    <t>645 OMENT</t>
  </si>
  <si>
    <t xml:space="preserve">SIDE A  </t>
  </si>
  <si>
    <t>CGOV159T_2a</t>
  </si>
  <si>
    <t>same as CGOV159T_2; second elution from same column</t>
  </si>
  <si>
    <t>CGOV159T_3</t>
  </si>
  <si>
    <t>PGDX4491T2_WGS</t>
  </si>
  <si>
    <t>645 ROV</t>
  </si>
  <si>
    <t>range 70-90%</t>
  </si>
  <si>
    <t>Side A Max</t>
  </si>
  <si>
    <t>CGOV159T_3a</t>
  </si>
  <si>
    <t>same as CGOV159T_3; second elution from same column</t>
  </si>
  <si>
    <t>CGOV159N</t>
  </si>
  <si>
    <t>PGDX4491N_WGS</t>
  </si>
  <si>
    <t>PGDX4491N_Ex</t>
  </si>
  <si>
    <t>18880ng</t>
  </si>
  <si>
    <t>CGOV160T</t>
  </si>
  <si>
    <t>PGDX4500T1_WGS</t>
  </si>
  <si>
    <t>673 LOV</t>
  </si>
  <si>
    <t>bilateral: right=6x6x5; left=6.8x5x27</t>
  </si>
  <si>
    <t>1: Taxane/Carboplatin; 2: Doxil; 3: Doxil/Avastin; 4: Avastin</t>
  </si>
  <si>
    <t>6/1/2012 to 8/3/2012; second line 9/12/2012 to 1/17/2013; 3rd line 2/13/2013 to 7/31/2013; 4th line 8/21/2013 to 9/11/2013</t>
  </si>
  <si>
    <t>1: Increasing disease; 2: increasing disease; 3: stable disease; 4: increasing disease</t>
  </si>
  <si>
    <t>A max</t>
  </si>
  <si>
    <t>CGOV160Tb</t>
  </si>
  <si>
    <t>same as CGOV160T, second elution using same column</t>
  </si>
  <si>
    <t>CGOV160T_1</t>
  </si>
  <si>
    <t>PGDX4500T2_WGS</t>
  </si>
  <si>
    <t>673 OMENT</t>
  </si>
  <si>
    <t>80-90%</t>
  </si>
  <si>
    <t>CGOV160T_1b</t>
  </si>
  <si>
    <t>same as CGOV160T_1, second elution using same column</t>
  </si>
  <si>
    <t>CGOV160T_2</t>
  </si>
  <si>
    <t>PGDX4500T3_WGS</t>
  </si>
  <si>
    <t>673 ROV</t>
  </si>
  <si>
    <t>B BEST</t>
  </si>
  <si>
    <t>CGOV160T_2b</t>
  </si>
  <si>
    <t>same as CGOV160T_2, second elution using same column</t>
  </si>
  <si>
    <t>CGOV160N</t>
  </si>
  <si>
    <t>PGDX4500N_WGS</t>
  </si>
  <si>
    <t>15350ng</t>
  </si>
  <si>
    <t>CGOV161T</t>
  </si>
  <si>
    <t>PGDX4501T1_WGS</t>
  </si>
  <si>
    <t>675 OMENT</t>
  </si>
  <si>
    <t>Negative for BRCA</t>
  </si>
  <si>
    <t>Tamoxifen</t>
  </si>
  <si>
    <t>4/2013 to present</t>
  </si>
  <si>
    <t>CGOV161Tb</t>
  </si>
  <si>
    <t>same as CGOV161T; second elution using same column</t>
  </si>
  <si>
    <t>CGOV161N</t>
  </si>
  <si>
    <t>PGDX4501N_WGS</t>
  </si>
  <si>
    <t>8350ng</t>
  </si>
  <si>
    <t>CGOV162T</t>
  </si>
  <si>
    <t>679 ROV</t>
  </si>
  <si>
    <t>19 cm</t>
  </si>
  <si>
    <t>3/5/2013 to 5/7/2013</t>
  </si>
  <si>
    <t>CGOV162Tb</t>
  </si>
  <si>
    <t>PGDX4502T_WGS</t>
  </si>
  <si>
    <t>same as CGOV162T; second elution using same column</t>
  </si>
  <si>
    <t>CGOV162N</t>
  </si>
  <si>
    <t>PGDX4502N_WGS</t>
  </si>
  <si>
    <t>13215ng</t>
  </si>
  <si>
    <t>CGOV163T</t>
  </si>
  <si>
    <t>PGDX4435T_Ex</t>
  </si>
  <si>
    <t xml:space="preserve">                                                                                                                                                                                                                                                                                                                                                                                                                                                                                                                                                                                                                                                                                                                                                                                                                                                                                                                                                                                                                                                                                                                                                  </t>
  </si>
  <si>
    <t>683 OMENT</t>
  </si>
  <si>
    <t>Negative for BRCA 1 and 2</t>
  </si>
  <si>
    <t>40-50%</t>
  </si>
  <si>
    <t xml:space="preserve">no H&amp;E slide  </t>
  </si>
  <si>
    <t xml:space="preserve">A  </t>
  </si>
  <si>
    <t>CGOV163Tb</t>
  </si>
  <si>
    <t>same as CGOV163T; second elution using same column</t>
  </si>
  <si>
    <t>too low by BR</t>
  </si>
  <si>
    <t>CGOV163N</t>
  </si>
  <si>
    <t>PGDX4435N_Ex</t>
  </si>
  <si>
    <t>50030ng</t>
  </si>
  <si>
    <t>CGOV164T</t>
  </si>
  <si>
    <t>tumor (right STIC)</t>
  </si>
  <si>
    <t>CGOV165T</t>
  </si>
  <si>
    <t>CGOV166T</t>
  </si>
  <si>
    <t>PGDX4399T_Ex</t>
  </si>
  <si>
    <t>09-30047 FR11</t>
  </si>
  <si>
    <t>Mucinous carcinoma, microinvasive</t>
  </si>
  <si>
    <t>FFPE slide</t>
  </si>
  <si>
    <t>19 SLIDES</t>
  </si>
  <si>
    <t>CGOV166N</t>
  </si>
  <si>
    <t>PGDX4399N_Ex</t>
  </si>
  <si>
    <t>09-30047 F2</t>
  </si>
  <si>
    <t>Normal lymph node</t>
  </si>
  <si>
    <t>15 SLIDES</t>
  </si>
  <si>
    <t>CGOV167T</t>
  </si>
  <si>
    <t>PGDX4400T_Ex</t>
  </si>
  <si>
    <t>09-42040 B2</t>
  </si>
  <si>
    <t>Mucinous adenocarcinoma, expansile type</t>
  </si>
  <si>
    <t>CGOV167N</t>
  </si>
  <si>
    <t>PGDX4400N_Ex</t>
  </si>
  <si>
    <t>09-42040 D2</t>
  </si>
  <si>
    <t>CGOV168T</t>
  </si>
  <si>
    <t>PGDX4401T_Ex</t>
  </si>
  <si>
    <t>09-4565 A21</t>
  </si>
  <si>
    <t>18 SLIDES</t>
  </si>
  <si>
    <t>CGOV168N</t>
  </si>
  <si>
    <t>PGDX4401N_Ex</t>
  </si>
  <si>
    <t xml:space="preserve">Normal stroma (see area next to the tumor) </t>
  </si>
  <si>
    <t>CGOV169T</t>
  </si>
  <si>
    <t>PGDX4402T_Ex</t>
  </si>
  <si>
    <t>07-11648 A5</t>
  </si>
  <si>
    <t>Mucinous adenocarcinoma with mural nodules</t>
  </si>
  <si>
    <t>CGOV169N</t>
  </si>
  <si>
    <t>PGDX4402N_Ex</t>
  </si>
  <si>
    <t>07-11648 D1</t>
  </si>
  <si>
    <t xml:space="preserve">Normal-appendix </t>
  </si>
  <si>
    <t>CGOV170T</t>
  </si>
  <si>
    <t>PGDX3310T_WGS_Ex</t>
  </si>
  <si>
    <t>2012-1</t>
  </si>
  <si>
    <t>257-644-8</t>
  </si>
  <si>
    <t xml:space="preserve">gDNA  </t>
  </si>
  <si>
    <t>147.8 (concentration following dilution not given)</t>
  </si>
  <si>
    <t>6.765899864682  (from original stock top to 100ul)</t>
  </si>
  <si>
    <t>CGOV170N</t>
  </si>
  <si>
    <t>PGDX3310N_WGS_Ex</t>
  </si>
  <si>
    <t>normal</t>
  </si>
  <si>
    <t>88.5 (concentration following dilution not given)</t>
  </si>
  <si>
    <t>11.2994350282486  (from original stock top to 100ul)</t>
  </si>
  <si>
    <t>CGOV171T</t>
  </si>
  <si>
    <t>2013-12</t>
  </si>
  <si>
    <t>259-518-7</t>
  </si>
  <si>
    <t>42.1 (concentration following dilution not given)</t>
  </si>
  <si>
    <t>23.7529691211401 (from original stock top to 100ul)</t>
  </si>
  <si>
    <t>CGOV171N</t>
  </si>
  <si>
    <t>28.5 (concentration following dilution not given)</t>
  </si>
  <si>
    <t>35.0877192982456 (from original stock top to 100ul)</t>
  </si>
  <si>
    <t>CGOV172T</t>
  </si>
  <si>
    <t>PGDX3311T_WGS</t>
  </si>
  <si>
    <t>PGDX3311T_WGS_Ex</t>
  </si>
  <si>
    <t>2013-14</t>
  </si>
  <si>
    <t>182-289-8</t>
  </si>
  <si>
    <t>33.5 (concentration following dilution not given)</t>
  </si>
  <si>
    <t>29.8507462686567 (from original stock top to 100ul)</t>
  </si>
  <si>
    <t>CGOV172N</t>
  </si>
  <si>
    <t>PGDX3311N_WGS</t>
  </si>
  <si>
    <t>33 (concentration following dilution not given)</t>
  </si>
  <si>
    <t>30.3030303030303 (from original stock top to 100ul)</t>
  </si>
  <si>
    <t>CGOV173T</t>
  </si>
  <si>
    <t>PGDX3312T_WGS_Ex</t>
  </si>
  <si>
    <t>2013-117</t>
  </si>
  <si>
    <t>263-609-9</t>
  </si>
  <si>
    <t>45.2 (concentration following dilution not given)</t>
  </si>
  <si>
    <t>22.1238938053097 (from original stock top to 100ul)</t>
  </si>
  <si>
    <t>CGOV173N</t>
  </si>
  <si>
    <t>PGDX3312N_WGS_Ex</t>
  </si>
  <si>
    <t>17.3 (concentration following dilution not given)</t>
  </si>
  <si>
    <t>57.8034682080925 (from original stock top to 100ul)</t>
  </si>
  <si>
    <t>CGOV174T</t>
  </si>
  <si>
    <t>PGDX3313T_WGS_Ex</t>
  </si>
  <si>
    <t>2013-121</t>
  </si>
  <si>
    <t>263-893-4</t>
  </si>
  <si>
    <t>Mucinous LMP</t>
  </si>
  <si>
    <t>44 (concentration following dilution not given)</t>
  </si>
  <si>
    <t>22.7272727272727 (from original stock top to 100ul)</t>
  </si>
  <si>
    <t>CGOV174N</t>
  </si>
  <si>
    <t>PGDX3313N_WGS_Ex</t>
  </si>
  <si>
    <t>23.3 (concentration following dilution not given)</t>
  </si>
  <si>
    <t>42.9184549356223 (from original stock top to 100ul)</t>
  </si>
  <si>
    <t>CGOV175T</t>
  </si>
  <si>
    <t>PGDX4436T_Ex</t>
  </si>
  <si>
    <t>2012-4</t>
  </si>
  <si>
    <t>255-616-6</t>
  </si>
  <si>
    <t>57.7 (concentration following dilution not given)</t>
  </si>
  <si>
    <t>17.3310225303293 (from original stock top to 100ul)</t>
  </si>
  <si>
    <t>CGOV175N</t>
  </si>
  <si>
    <t>PGDX4436N_Ex</t>
  </si>
  <si>
    <t>344.7 (concentration following dilution not given)</t>
  </si>
  <si>
    <t>2.90107339715695 (from original stock top to 100ul)</t>
  </si>
  <si>
    <t>CGOV176T</t>
  </si>
  <si>
    <t>PGDX3314T_WGS</t>
  </si>
  <si>
    <t>PGDX3314T_WGS_Ex</t>
  </si>
  <si>
    <t>2013-126</t>
  </si>
  <si>
    <t>244-462-5</t>
  </si>
  <si>
    <t>163.3 (concentration following dilution not given)</t>
  </si>
  <si>
    <t>6.12369871402327 (from original stock top to 100ul)</t>
  </si>
  <si>
    <t>CGOV176N</t>
  </si>
  <si>
    <t>PGDX3314N_WGS</t>
  </si>
  <si>
    <t>36.5 (concentration following dilution not given)</t>
  </si>
  <si>
    <t>27.3972602739726 (from original stock top to 100ul)</t>
  </si>
  <si>
    <t>CGOV177T</t>
  </si>
  <si>
    <t>PGDX4202T_Ex</t>
  </si>
  <si>
    <t>90-4948-3</t>
  </si>
  <si>
    <t>3 slides</t>
  </si>
  <si>
    <t>10 unstained and 1H&amp;E provided</t>
  </si>
  <si>
    <t>Dr Ayse Ayhan and Dr Hiroshi Ogawa (Japan)</t>
  </si>
  <si>
    <t>CGOV177T_Rpt</t>
  </si>
  <si>
    <t>PGDX4202T_1</t>
  </si>
  <si>
    <t>same as CGOV177T; DNA from new slide</t>
  </si>
  <si>
    <t>PGDX</t>
  </si>
  <si>
    <t>CGOV177T_2</t>
  </si>
  <si>
    <t>PGDX4202T_1a_Ex</t>
  </si>
  <si>
    <t>CGOV177N</t>
  </si>
  <si>
    <t>PGDX4202N_Ex</t>
  </si>
  <si>
    <t>90-4948</t>
  </si>
  <si>
    <t>cores in epp tube</t>
  </si>
  <si>
    <t>FFPE cores</t>
  </si>
  <si>
    <t>CGOV177N_Rpt</t>
  </si>
  <si>
    <t>PGDX4202N_1</t>
  </si>
  <si>
    <t>same as CGOV177N; DNA from new core</t>
  </si>
  <si>
    <t>CGOV177N_2</t>
  </si>
  <si>
    <t>CGOV178T</t>
  </si>
  <si>
    <t>PGDX4203T_Ex</t>
  </si>
  <si>
    <t>94-3369-4</t>
  </si>
  <si>
    <t>5 slides</t>
  </si>
  <si>
    <t>CGOV178N</t>
  </si>
  <si>
    <t>PGDX4203N_Ex</t>
  </si>
  <si>
    <t>94-3369</t>
  </si>
  <si>
    <t>CGOV178N_Rpt</t>
  </si>
  <si>
    <t>same as CGOV178N; DNA from new core</t>
  </si>
  <si>
    <t>CGOV179T</t>
  </si>
  <si>
    <t>PGDX4204T_Ex</t>
  </si>
  <si>
    <t>94-6095-2</t>
  </si>
  <si>
    <t>4 slides</t>
  </si>
  <si>
    <t>CGOV179T_Rpt</t>
  </si>
  <si>
    <t xml:space="preserve">PGDX4204T_1  </t>
  </si>
  <si>
    <t>same as CGOV179T; DNA from new slide</t>
  </si>
  <si>
    <t>CGOV179N</t>
  </si>
  <si>
    <t>PGDX4204N_1</t>
  </si>
  <si>
    <t>94-6095</t>
  </si>
  <si>
    <t>CGOV180T</t>
  </si>
  <si>
    <t>94-8983-5</t>
  </si>
  <si>
    <t>60-80</t>
  </si>
  <si>
    <t>60-80%</t>
  </si>
  <si>
    <t>CGOV180T_1</t>
  </si>
  <si>
    <t>PGDX4936T_EX</t>
  </si>
  <si>
    <t>CGOV180N</t>
  </si>
  <si>
    <t>PGDX4936N_EX</t>
  </si>
  <si>
    <t>94-8983</t>
  </si>
  <si>
    <t>CGOV181T</t>
  </si>
  <si>
    <t>PGDX4205T_Ex</t>
  </si>
  <si>
    <t>95-2512-1</t>
  </si>
  <si>
    <t>CGOV181T_Rpt</t>
  </si>
  <si>
    <t>same as CGOV181T; DNA from new slide</t>
  </si>
  <si>
    <t>CGOV181N</t>
  </si>
  <si>
    <t>PGDX4205N_Ex</t>
  </si>
  <si>
    <t>95-2512</t>
  </si>
  <si>
    <t>CGOV181N_Rpt</t>
  </si>
  <si>
    <t>same as CGOV181N; DNA from new core</t>
  </si>
  <si>
    <t>CGOV181N_2</t>
  </si>
  <si>
    <t>CGOV182T</t>
  </si>
  <si>
    <t>96-3462-1-8</t>
  </si>
  <si>
    <t>60-70</t>
  </si>
  <si>
    <t>CGOV182T_1</t>
  </si>
  <si>
    <t>same as CGOV182T, new slide</t>
  </si>
  <si>
    <t>CGOV182T_2</t>
  </si>
  <si>
    <t>CGOV182N</t>
  </si>
  <si>
    <t>96-3462</t>
  </si>
  <si>
    <t>CGOV182N_1</t>
  </si>
  <si>
    <t>same as CGOV182N, new core</t>
  </si>
  <si>
    <t>CGOV183T</t>
  </si>
  <si>
    <t>PGDX4206_1T_Ex</t>
  </si>
  <si>
    <t>96-9442-1</t>
  </si>
  <si>
    <t>50-60</t>
  </si>
  <si>
    <t>CGOV183N</t>
  </si>
  <si>
    <t>PGDX4206N_Ex</t>
  </si>
  <si>
    <t>96-9442</t>
  </si>
  <si>
    <t>CGOV183N_Rpt</t>
  </si>
  <si>
    <t>same as CGOV183N; DNA from new core</t>
  </si>
  <si>
    <t>CGOV184T</t>
  </si>
  <si>
    <t>PGDX4207T_Ex</t>
  </si>
  <si>
    <t>98-8207-15</t>
  </si>
  <si>
    <t>CGOV184N</t>
  </si>
  <si>
    <t>PGDX4207N_Ex</t>
  </si>
  <si>
    <t>98-8207</t>
  </si>
  <si>
    <t>CGOV184N_Rpt</t>
  </si>
  <si>
    <t>same as CGOV184N; DNA from new core</t>
  </si>
  <si>
    <t>CGOV185T</t>
  </si>
  <si>
    <t>PGDX4343T_Ex</t>
  </si>
  <si>
    <t>98-11022-10</t>
  </si>
  <si>
    <t>CGOV185N</t>
  </si>
  <si>
    <t>PGDX4343N_Ex</t>
  </si>
  <si>
    <t>98-11022</t>
  </si>
  <si>
    <t>CGOV186T</t>
  </si>
  <si>
    <t>PGDX4208T_Ex</t>
  </si>
  <si>
    <t>99-4128-10</t>
  </si>
  <si>
    <t>80-90</t>
  </si>
  <si>
    <t>2 slides</t>
  </si>
  <si>
    <t>CGOV186T_Rpt</t>
  </si>
  <si>
    <t>same as CGOV186T; DNA from new slide</t>
  </si>
  <si>
    <t>CGOV186T_2</t>
  </si>
  <si>
    <t>CGOV186N</t>
  </si>
  <si>
    <t>PGDX4208N_Ex</t>
  </si>
  <si>
    <t>99-4128</t>
  </si>
  <si>
    <t>CGOV186N_Rpt</t>
  </si>
  <si>
    <t>same as CGOV186N; DNA from new core</t>
  </si>
  <si>
    <t>CGOV187T</t>
  </si>
  <si>
    <t>PGDX4341T_Ex</t>
  </si>
  <si>
    <t>01-6532-4</t>
  </si>
  <si>
    <t>CGOV187N</t>
  </si>
  <si>
    <t>PGDX4341N_Ex</t>
  </si>
  <si>
    <t>01-6532</t>
  </si>
  <si>
    <t>CGOV188T</t>
  </si>
  <si>
    <t>03-7090-19 (blank slides 06-7090-19)</t>
  </si>
  <si>
    <t>CGOV188T_1</t>
  </si>
  <si>
    <t>same as CGOV188T, used new slide for DNA</t>
  </si>
  <si>
    <t>CGOV188T_2</t>
  </si>
  <si>
    <t>PGDX4937T_Ex</t>
  </si>
  <si>
    <t>CGOV188N</t>
  </si>
  <si>
    <t>PGDX4937N_Ex</t>
  </si>
  <si>
    <t>03-7090</t>
  </si>
  <si>
    <t>CGOV188N_1</t>
  </si>
  <si>
    <t xml:space="preserve">same as CGOV188N, DNA from new core </t>
  </si>
  <si>
    <t>CGOV189T</t>
  </si>
  <si>
    <t>PGDX4342T_Ex</t>
  </si>
  <si>
    <t>07-643-7</t>
  </si>
  <si>
    <t>CGOV189N</t>
  </si>
  <si>
    <t>PGDX4342N_Ex</t>
  </si>
  <si>
    <t>07-643</t>
  </si>
  <si>
    <t>CGOV190T</t>
  </si>
  <si>
    <t>PGDX4209T_1_Ex</t>
  </si>
  <si>
    <t>08-6602-11</t>
  </si>
  <si>
    <t>CGOV190N</t>
  </si>
  <si>
    <t>PGDX4209N_1_Ex</t>
  </si>
  <si>
    <t>08-6602</t>
  </si>
  <si>
    <t>CGOV191T</t>
  </si>
  <si>
    <t>PGDX4344T_Ex</t>
  </si>
  <si>
    <t>09-1569-17</t>
  </si>
  <si>
    <t>CGOV191N</t>
  </si>
  <si>
    <t>PGDX4344N_Ex</t>
  </si>
  <si>
    <t>09-1569</t>
  </si>
  <si>
    <t>CGOV192T</t>
  </si>
  <si>
    <t>PGDX4210T_Ex</t>
  </si>
  <si>
    <t>09-5773-11</t>
  </si>
  <si>
    <t>70-80</t>
  </si>
  <si>
    <t>70-80%</t>
  </si>
  <si>
    <t>CGOV192N</t>
  </si>
  <si>
    <t>PGDX4210N_Ex</t>
  </si>
  <si>
    <t>09-5773</t>
  </si>
  <si>
    <t>CGOV193T</t>
  </si>
  <si>
    <t>PGDX4345T_Ex</t>
  </si>
  <si>
    <t>11-3837-15</t>
  </si>
  <si>
    <t>CGOV193N</t>
  </si>
  <si>
    <t>PGDX4345N_Ex</t>
  </si>
  <si>
    <t>11-3837</t>
  </si>
  <si>
    <t>CGOV194T</t>
  </si>
  <si>
    <t>PGDX4340T_Ex</t>
  </si>
  <si>
    <t>11-6580-14</t>
  </si>
  <si>
    <t>CGOV194N</t>
  </si>
  <si>
    <t>PGDX4340N_Ex</t>
  </si>
  <si>
    <t>11-6580</t>
  </si>
  <si>
    <t>CGOV195T</t>
  </si>
  <si>
    <t>PGDX4403T_Ex</t>
  </si>
  <si>
    <t>12-112-6</t>
  </si>
  <si>
    <t>CGOV195N</t>
  </si>
  <si>
    <t>PGDX4403N_Ex</t>
  </si>
  <si>
    <t>12-112</t>
  </si>
  <si>
    <t>CGOV196T</t>
  </si>
  <si>
    <t>PGDX4211T_Ex</t>
  </si>
  <si>
    <t>06-2236-9</t>
  </si>
  <si>
    <t>CGOV196N</t>
  </si>
  <si>
    <t>PGDX4211N_Ex</t>
  </si>
  <si>
    <t>06-2236</t>
  </si>
  <si>
    <t>1x16G core; coring performed in house</t>
  </si>
  <si>
    <t>CGOV196N_1</t>
  </si>
  <si>
    <t>same as CGOV196N; except for duration of prtK (3hrs digestion prior to 1st step shearing)</t>
  </si>
  <si>
    <t>CGOV197T</t>
  </si>
  <si>
    <t>PGDX4212T1_Ex</t>
  </si>
  <si>
    <t>03-4316-15</t>
  </si>
  <si>
    <t>primary tumor 2003</t>
  </si>
  <si>
    <t>CGOV197T_1</t>
  </si>
  <si>
    <t>PGDX4212_1T1_Ex</t>
  </si>
  <si>
    <t>06-77-7</t>
  </si>
  <si>
    <t>recurrence 2006</t>
  </si>
  <si>
    <t>50-70</t>
  </si>
  <si>
    <t>50-70%</t>
  </si>
  <si>
    <t>CGOV197N</t>
  </si>
  <si>
    <t>PGDX4212N_Ex</t>
  </si>
  <si>
    <t>03-4316-15 and 06-77-7</t>
  </si>
  <si>
    <t>CGOV198T</t>
  </si>
  <si>
    <t>PGDX4404T_Ex</t>
  </si>
  <si>
    <t>13-2623-19</t>
  </si>
  <si>
    <t>CGOV198N</t>
  </si>
  <si>
    <t>PGDX4404N_Ex</t>
  </si>
  <si>
    <t>13-2623</t>
  </si>
  <si>
    <t>CGOV199T</t>
  </si>
  <si>
    <t>PGDX3802T</t>
  </si>
  <si>
    <t>UWB1.289</t>
  </si>
  <si>
    <t>ovarian papillary serous carcinoma; homozygous null mutation of BRCA1</t>
  </si>
  <si>
    <r>
      <t>2594delC </t>
    </r>
    <r>
      <rPr>
        <i/>
        <sz val="8"/>
        <color rgb="FF403838"/>
        <rFont val="Helvetica"/>
      </rPr>
      <t>BRCA1; TP53 625delAG</t>
    </r>
  </si>
  <si>
    <t>Dr George Coukos, University of Lausanne</t>
  </si>
  <si>
    <t>gDNA</t>
  </si>
  <si>
    <t>10ug/tube (1 tube)</t>
  </si>
  <si>
    <t>LP6005975-DNA_A01</t>
  </si>
  <si>
    <t>602700_NA7D4F51</t>
  </si>
  <si>
    <t xml:space="preserve">CGOV199N </t>
  </si>
  <si>
    <t>PGDX3802N</t>
  </si>
  <si>
    <t>UWB1.289 WT</t>
  </si>
  <si>
    <t>ovarian papillary serous carcinoma; WT is reconstituted with wild type BRCA1 gene</t>
  </si>
  <si>
    <t>TP53 625delAG</t>
  </si>
  <si>
    <t>LP6005975-DNA_B01</t>
  </si>
  <si>
    <t>CGOV200T</t>
  </si>
  <si>
    <t>PGDX7458T_CpPa2</t>
  </si>
  <si>
    <t>LHP</t>
  </si>
  <si>
    <t>LHP72451</t>
  </si>
  <si>
    <t>S11-07300</t>
  </si>
  <si>
    <t>PD0332991-6</t>
  </si>
  <si>
    <t>Peritoneal carcinoma</t>
  </si>
  <si>
    <t>tumor transverse colon</t>
  </si>
  <si>
    <t>Peritoneal adenocarcinoma</t>
  </si>
  <si>
    <t>Dr Gottfried Konecny</t>
  </si>
  <si>
    <t>Off Study Patients UCLA</t>
  </si>
  <si>
    <t>unstained slide</t>
  </si>
  <si>
    <t>4C Fridge Rm 532</t>
  </si>
  <si>
    <t>Slide Box 1</t>
  </si>
  <si>
    <t>p1-4</t>
  </si>
  <si>
    <t>CGOV201T</t>
  </si>
  <si>
    <t>PGDX7459T_CpPa2</t>
  </si>
  <si>
    <t>K-M</t>
  </si>
  <si>
    <t>KM92768</t>
  </si>
  <si>
    <t>S14-03895</t>
  </si>
  <si>
    <t>Serous Carcinoma</t>
  </si>
  <si>
    <t>left ovary and tubes</t>
  </si>
  <si>
    <t>Mullerian Cancer</t>
  </si>
  <si>
    <t>p5-14</t>
  </si>
  <si>
    <t>CGOV202T</t>
  </si>
  <si>
    <t>PGDX7455T_CpPa2</t>
  </si>
  <si>
    <t>R-I</t>
  </si>
  <si>
    <t>RLI51342</t>
  </si>
  <si>
    <t>S11-16130</t>
  </si>
  <si>
    <t>PD0332991-9</t>
  </si>
  <si>
    <t>Serous adenocarinoma</t>
  </si>
  <si>
    <t>uterus, tubes and o</t>
  </si>
  <si>
    <t>Ovarian Cancer</t>
  </si>
  <si>
    <t>KRAS, CCNE1, TP53</t>
  </si>
  <si>
    <t>p15-19</t>
  </si>
  <si>
    <t>CGOV203T</t>
  </si>
  <si>
    <t>PGDX7475T_CpPa2</t>
  </si>
  <si>
    <t>R-O</t>
  </si>
  <si>
    <t>RO52743</t>
  </si>
  <si>
    <t>S09-9572</t>
  </si>
  <si>
    <t>Serous</t>
  </si>
  <si>
    <t>Serous, carcinoma</t>
  </si>
  <si>
    <t>N1(IIIC)</t>
  </si>
  <si>
    <t>p20-29</t>
  </si>
  <si>
    <t>CGOV204T</t>
  </si>
  <si>
    <t>failed extraction</t>
  </si>
  <si>
    <t>JDF</t>
  </si>
  <si>
    <t>JDF11473</t>
  </si>
  <si>
    <t>U13-05871</t>
  </si>
  <si>
    <t>Right ABD peritonea</t>
  </si>
  <si>
    <t>CDKN2A/B(deletion), CREBBP</t>
  </si>
  <si>
    <t>p30-39</t>
  </si>
  <si>
    <t>CGOV205T</t>
  </si>
  <si>
    <t>PGDX7466T_CpPa2</t>
  </si>
  <si>
    <t>X-S</t>
  </si>
  <si>
    <t>XS7863</t>
  </si>
  <si>
    <t>S09-17003</t>
  </si>
  <si>
    <t>Right Pelvic Lesion</t>
  </si>
  <si>
    <t>NF1, TP53, DNMT3A, NFKBIA</t>
  </si>
  <si>
    <t>p40-45</t>
  </si>
  <si>
    <t>CGOV206T</t>
  </si>
  <si>
    <t>PGDX7476T_CpPa2</t>
  </si>
  <si>
    <t>B-R</t>
  </si>
  <si>
    <t>BR122063</t>
  </si>
  <si>
    <t>C14-20567</t>
  </si>
  <si>
    <t>Pleural fluid</t>
  </si>
  <si>
    <t>Active Patients UCLA</t>
  </si>
  <si>
    <t>p46-55</t>
  </si>
  <si>
    <t>CGOV207T</t>
  </si>
  <si>
    <t>PGDX7460T_CpPa2</t>
  </si>
  <si>
    <t>MBS</t>
  </si>
  <si>
    <t>MBS92249</t>
  </si>
  <si>
    <t>S09-98832</t>
  </si>
  <si>
    <t>block</t>
  </si>
  <si>
    <t>Block Box 1</t>
  </si>
  <si>
    <t>p1</t>
  </si>
  <si>
    <t>CGOV207T_1</t>
  </si>
  <si>
    <t>H+E and unstained slide</t>
  </si>
  <si>
    <t>Slide Box 3</t>
  </si>
  <si>
    <t>34-44</t>
  </si>
  <si>
    <t>CGOV208T</t>
  </si>
  <si>
    <t>PGDX7464T_CpPa2</t>
  </si>
  <si>
    <t>JLC</t>
  </si>
  <si>
    <t>11-003234-0002</t>
  </si>
  <si>
    <t>CR12-9447 L1</t>
  </si>
  <si>
    <t>req1272</t>
  </si>
  <si>
    <t xml:space="preserve">Mayo Clinic Patients </t>
  </si>
  <si>
    <t>p56-65</t>
  </si>
  <si>
    <t>CGOV209T</t>
  </si>
  <si>
    <t>D-N</t>
  </si>
  <si>
    <t>DN1142</t>
  </si>
  <si>
    <t>U15-00776</t>
  </si>
  <si>
    <t>Carcinoma</t>
  </si>
  <si>
    <t>Pelvic Mass Biopsy</t>
  </si>
  <si>
    <t>Mullerian</t>
  </si>
  <si>
    <t>SMO, CCNE1, CDKN2A/B(deletion), CREBBP, TP53</t>
  </si>
  <si>
    <t>p66-75</t>
  </si>
  <si>
    <t>CGOV210T</t>
  </si>
  <si>
    <t>PGDX7461T_CpPa2</t>
  </si>
  <si>
    <t>K-S</t>
  </si>
  <si>
    <t>KS63058</t>
  </si>
  <si>
    <t>S12-11640</t>
  </si>
  <si>
    <t>PD0332991-12</t>
  </si>
  <si>
    <t>FS #1 uterus cervix</t>
  </si>
  <si>
    <t>p76-85</t>
  </si>
  <si>
    <t>CGOV211T</t>
  </si>
  <si>
    <t>PGDX7367T_CpPa</t>
  </si>
  <si>
    <t>Y-D</t>
  </si>
  <si>
    <t>YD7436</t>
  </si>
  <si>
    <t>S-4540-12</t>
  </si>
  <si>
    <t>SJS12 4540 7G</t>
  </si>
  <si>
    <t>Metastatic adenocarcinoma</t>
  </si>
  <si>
    <t>p86-95</t>
  </si>
  <si>
    <t>CGOV212T</t>
  </si>
  <si>
    <t>PGDX7456T_CpPa2</t>
  </si>
  <si>
    <t>C-R</t>
  </si>
  <si>
    <t>CR101864</t>
  </si>
  <si>
    <t>S13-22735</t>
  </si>
  <si>
    <t>Adenocarcinoma</t>
  </si>
  <si>
    <t>Left fallopian tube</t>
  </si>
  <si>
    <t>Slide Box 2</t>
  </si>
  <si>
    <t>p1-10</t>
  </si>
  <si>
    <t>CGOV213T</t>
  </si>
  <si>
    <t>PGDX7474T_CpPa2</t>
  </si>
  <si>
    <t>J-T</t>
  </si>
  <si>
    <t>JT42565</t>
  </si>
  <si>
    <t>S10-07156</t>
  </si>
  <si>
    <t>Mixed Clear cell and Serous</t>
  </si>
  <si>
    <t>FS #1 omentum</t>
  </si>
  <si>
    <t>NF1, TP53</t>
  </si>
  <si>
    <t>Triple positive E/P/H neg for PD1</t>
  </si>
  <si>
    <t>p11-18</t>
  </si>
  <si>
    <t>CGOV214T</t>
  </si>
  <si>
    <t>failed library prep</t>
  </si>
  <si>
    <t>B-M</t>
  </si>
  <si>
    <t>BM9954</t>
  </si>
  <si>
    <t>08-999 G UNS</t>
  </si>
  <si>
    <t>PD0332991-11</t>
  </si>
  <si>
    <t>p19-38</t>
  </si>
  <si>
    <t>CGOV214T_1</t>
  </si>
  <si>
    <t>08-999 D UNS</t>
  </si>
  <si>
    <t>CGOV215T</t>
  </si>
  <si>
    <t>PGDX7368T_CpPa</t>
  </si>
  <si>
    <t>SAB</t>
  </si>
  <si>
    <t>11-003234-0001</t>
  </si>
  <si>
    <t>CR05-663 M1</t>
  </si>
  <si>
    <t>REQ12720</t>
  </si>
  <si>
    <t>p39-48</t>
  </si>
  <si>
    <t>CGOV216T</t>
  </si>
  <si>
    <t>B-C</t>
  </si>
  <si>
    <t>BC82837</t>
  </si>
  <si>
    <t>S-4700-01</t>
  </si>
  <si>
    <t>p2</t>
  </si>
  <si>
    <t>CGOV216T_1</t>
  </si>
  <si>
    <t>45-55</t>
  </si>
  <si>
    <t>CGOV216T_2</t>
  </si>
  <si>
    <t>PGDX7618T</t>
  </si>
  <si>
    <t>CGOV217T</t>
  </si>
  <si>
    <t>PGDX7369T_CpPa</t>
  </si>
  <si>
    <t>K-W</t>
  </si>
  <si>
    <t>KW61749</t>
  </si>
  <si>
    <t>p3</t>
  </si>
  <si>
    <t>CGOV217T_1</t>
  </si>
  <si>
    <t>56-66</t>
  </si>
  <si>
    <t>CGOV218T</t>
  </si>
  <si>
    <t>PGDX7370T_CpPa</t>
  </si>
  <si>
    <t>L-M</t>
  </si>
  <si>
    <t>LM51562</t>
  </si>
  <si>
    <t>S-12-01520 K2</t>
  </si>
  <si>
    <t>PD0332991-13</t>
  </si>
  <si>
    <t>p49-58</t>
  </si>
  <si>
    <t>CGOV219T</t>
  </si>
  <si>
    <t>PGDX7473T_CpPa2</t>
  </si>
  <si>
    <t>A-K</t>
  </si>
  <si>
    <t>AK82252</t>
  </si>
  <si>
    <t>GS-13-19146</t>
  </si>
  <si>
    <t>PD0332991-16</t>
  </si>
  <si>
    <t>*CDKN2A handwritten</t>
  </si>
  <si>
    <t>p4</t>
  </si>
  <si>
    <t>CGOV219T_1</t>
  </si>
  <si>
    <t>67-77</t>
  </si>
  <si>
    <t>CGOV220T</t>
  </si>
  <si>
    <t>PGDX7371T_CpPa</t>
  </si>
  <si>
    <t>FCG</t>
  </si>
  <si>
    <t>11-003234-0005</t>
  </si>
  <si>
    <t>CR11-3111 A6</t>
  </si>
  <si>
    <t>Undifferentiated Carcinoma</t>
  </si>
  <si>
    <t>p59-68</t>
  </si>
  <si>
    <t>CGOV221T</t>
  </si>
  <si>
    <t>PGDX7372T_CpPa</t>
  </si>
  <si>
    <t>KAW</t>
  </si>
  <si>
    <t>11-003234-0004</t>
  </si>
  <si>
    <t>S01-30258 A1</t>
  </si>
  <si>
    <t>p69-78</t>
  </si>
  <si>
    <t>CGOV222T</t>
  </si>
  <si>
    <t>PGDX7373T_CpPa</t>
  </si>
  <si>
    <t>E-F</t>
  </si>
  <si>
    <t>EF21865</t>
  </si>
  <si>
    <t>U12-06885</t>
  </si>
  <si>
    <t>PD0332991-17</t>
  </si>
  <si>
    <t>left para-aortic me</t>
  </si>
  <si>
    <t>TP53</t>
  </si>
  <si>
    <t>p79-88</t>
  </si>
  <si>
    <t>CGOV223T</t>
  </si>
  <si>
    <t>PGDX7374T_CpPa</t>
  </si>
  <si>
    <t>D-H</t>
  </si>
  <si>
    <t>DH5649</t>
  </si>
  <si>
    <t>S12-24396 A1</t>
  </si>
  <si>
    <t>PD0332991-14</t>
  </si>
  <si>
    <t>Anterior Abdominal</t>
  </si>
  <si>
    <t>CCNE1, TP53</t>
  </si>
  <si>
    <t>p89-98</t>
  </si>
  <si>
    <t>CGOV224T</t>
  </si>
  <si>
    <t>PGDX7465T_CpPa2</t>
  </si>
  <si>
    <t>JMD</t>
  </si>
  <si>
    <t>11-003234-0003</t>
  </si>
  <si>
    <t>S-08-014843 C19</t>
  </si>
  <si>
    <t>p2-11</t>
  </si>
  <si>
    <t>CGOV224T_1</t>
  </si>
  <si>
    <t>H+E</t>
  </si>
  <si>
    <t>CGOV225T</t>
  </si>
  <si>
    <t>I-K</t>
  </si>
  <si>
    <t>IK52252</t>
  </si>
  <si>
    <t>S-11-45852 A11</t>
  </si>
  <si>
    <t>p12-21</t>
  </si>
  <si>
    <t>CGOV226T</t>
  </si>
  <si>
    <t>PGDX7457T_CpPa2</t>
  </si>
  <si>
    <t>G-D</t>
  </si>
  <si>
    <t>GD3156</t>
  </si>
  <si>
    <t>SN07-847</t>
  </si>
  <si>
    <t>PD0332991-8</t>
  </si>
  <si>
    <t>p22-31</t>
  </si>
  <si>
    <t>CGOV226T_1</t>
  </si>
  <si>
    <t>p5</t>
  </si>
  <si>
    <t>CGOV227N</t>
  </si>
  <si>
    <t>USC 417</t>
  </si>
  <si>
    <t>89-07608 J6 II</t>
  </si>
  <si>
    <t>metastatic ovarian endometroid adenocarcinoma + uterus w/ WPE</t>
  </si>
  <si>
    <t>CGOV227N_1</t>
  </si>
  <si>
    <t>CGOV227T</t>
  </si>
  <si>
    <t>89-07608 J10 II</t>
  </si>
  <si>
    <t>ovarian endometrioid adenocarcinoma</t>
  </si>
  <si>
    <t>CGOV227T_1</t>
  </si>
  <si>
    <t>CGOV228T</t>
  </si>
  <si>
    <t>CGOV228T_1</t>
  </si>
  <si>
    <t>CGOV228N</t>
  </si>
  <si>
    <t>CGOV228N_1</t>
  </si>
  <si>
    <t>CGOV233T</t>
  </si>
  <si>
    <t>W95-7089-BRT5</t>
  </si>
  <si>
    <t>Ovarian papillary serous cystadenocarcinoma, grade 2</t>
  </si>
  <si>
    <t>CGOV233N</t>
  </si>
  <si>
    <t>W95-7089-BRT4</t>
  </si>
  <si>
    <t>Myoendometrium + adenomyosis</t>
  </si>
  <si>
    <t>CGOV234T</t>
  </si>
  <si>
    <t>W95-8912-AFS-2</t>
  </si>
  <si>
    <t>Poorly differentiated papillary serous adenocarcinoma</t>
  </si>
  <si>
    <t>CGOV234N</t>
  </si>
  <si>
    <t>W95-8912-ART27</t>
  </si>
  <si>
    <t>Ecto- and endocervix, NTI</t>
  </si>
  <si>
    <t>CGOV235T</t>
  </si>
  <si>
    <t>W97-3234-F-1</t>
  </si>
  <si>
    <t>Omentum- papillary serous cystadenocarcinoma</t>
  </si>
  <si>
    <t>CGOV235N</t>
  </si>
  <si>
    <t>W97-3234-E-2</t>
  </si>
  <si>
    <t>Spleen, NTI</t>
  </si>
  <si>
    <t>CGOV236T</t>
  </si>
  <si>
    <t>W97-357-AFS1</t>
  </si>
  <si>
    <t>Serous papillary cystadenocarcinoma, grade 3</t>
  </si>
  <si>
    <t>CGOV236N</t>
  </si>
  <si>
    <t>W97-357-ART2</t>
  </si>
  <si>
    <t>CGOV237T</t>
  </si>
  <si>
    <t>mucinous cystadenocarcinoma</t>
  </si>
  <si>
    <t>CGOV237N</t>
  </si>
  <si>
    <t>91-8171 J1 II</t>
  </si>
  <si>
    <t>benign appendix, NTI</t>
  </si>
  <si>
    <t>CGOV238T</t>
  </si>
  <si>
    <t>W94-710 ART7</t>
  </si>
  <si>
    <t>Papillary serous carcinoma</t>
  </si>
  <si>
    <t>CGOV238N</t>
  </si>
  <si>
    <t>W94-710 R</t>
  </si>
  <si>
    <t>CGOV239T</t>
  </si>
  <si>
    <t>W98-9359 ART 2</t>
  </si>
  <si>
    <t>CGOV239N</t>
  </si>
  <si>
    <t>W98-9359 P1</t>
  </si>
  <si>
    <t>CGOV240T</t>
  </si>
  <si>
    <t>W98-6117 ART 3</t>
  </si>
  <si>
    <t>mucinous adenocarcinoma</t>
  </si>
  <si>
    <t>CGOV240N</t>
  </si>
  <si>
    <t>W98-6117 B1</t>
  </si>
  <si>
    <t>CGOV241T</t>
  </si>
  <si>
    <t>W98-7368 ART 15</t>
  </si>
  <si>
    <t>mucinous carcinoma</t>
  </si>
  <si>
    <t>CGOV241N</t>
  </si>
  <si>
    <t>W98-7368 B</t>
  </si>
  <si>
    <t>CGOV242T</t>
  </si>
  <si>
    <t>W94 5181 ART 16</t>
  </si>
  <si>
    <t>CGOV242N</t>
  </si>
  <si>
    <t>W94-5181 D</t>
  </si>
  <si>
    <t>appendix, NTI</t>
  </si>
  <si>
    <t>CGOV243T</t>
  </si>
  <si>
    <t>90-20769 ART12 II</t>
  </si>
  <si>
    <t>mucinous carcinoma and mucinous borderline tumor (20%)</t>
  </si>
  <si>
    <t>CGOV243N</t>
  </si>
  <si>
    <t>90-20769 B6 II</t>
  </si>
  <si>
    <t>ovary and Fallopian tube, NTI</t>
  </si>
  <si>
    <t>CGOV244T</t>
  </si>
  <si>
    <t>W96-09518 ART-5</t>
  </si>
  <si>
    <t>CGOV244N</t>
  </si>
  <si>
    <t>W96 9518 V</t>
  </si>
  <si>
    <t>CGOV245T</t>
  </si>
  <si>
    <t>W98-5541 ART 11</t>
  </si>
  <si>
    <t>High grade serous carcinoma</t>
  </si>
  <si>
    <t>CGOV245N</t>
  </si>
  <si>
    <t>W98 5541 J2</t>
  </si>
  <si>
    <t>1x LN, NTI</t>
  </si>
  <si>
    <t>CGOV246T</t>
  </si>
  <si>
    <t>W98 7508 ART 1</t>
  </si>
  <si>
    <t>serous borderline tumor (1%) and high grade serous carcinoma</t>
  </si>
  <si>
    <t>CGOV246N</t>
  </si>
  <si>
    <t>W98 7508 D2</t>
  </si>
  <si>
    <t>rectosigmoid colon, NTI</t>
  </si>
  <si>
    <t>CGOV247T</t>
  </si>
  <si>
    <t>W99-01901 ART</t>
  </si>
  <si>
    <t>papillary serous borderline tumor (10%) and serous carcinoma</t>
  </si>
  <si>
    <t>CGOV247N</t>
  </si>
  <si>
    <t>W99-1901 D</t>
  </si>
  <si>
    <t>CGOV248T</t>
  </si>
  <si>
    <t>W99-05629 BRT</t>
  </si>
  <si>
    <t>High grade serous carcinoma involving ovary and Fallopian tube</t>
  </si>
  <si>
    <t>CGOV248N</t>
  </si>
  <si>
    <t>W99-05629 C3</t>
  </si>
  <si>
    <t>secretory endometrium</t>
  </si>
  <si>
    <t>CGOV249T</t>
  </si>
  <si>
    <t>W97 4976 CRT 6</t>
  </si>
  <si>
    <t>ovarian adenocarcinoma of endometrioid type, grade I (macrodissected)</t>
  </si>
  <si>
    <t>90*</t>
  </si>
  <si>
    <t>CGOV249T_1</t>
  </si>
  <si>
    <t>CGOV249N</t>
  </si>
  <si>
    <t>W97 4976 H1</t>
  </si>
  <si>
    <t>2x LN, NTI</t>
  </si>
  <si>
    <t>CGOV249N_1</t>
  </si>
  <si>
    <t>CGOV250T</t>
  </si>
  <si>
    <t>W98-7507 ART 3</t>
  </si>
  <si>
    <t>High grade papillary serous carcinoma</t>
  </si>
  <si>
    <t>CGOV250N</t>
  </si>
  <si>
    <t>W98-7507 G</t>
  </si>
  <si>
    <t>CGOV251T</t>
  </si>
  <si>
    <t>W97-739 BRT 17</t>
  </si>
  <si>
    <t>85*</t>
  </si>
  <si>
    <t>CGOV251T_1</t>
  </si>
  <si>
    <t>CGOV251N</t>
  </si>
  <si>
    <t>W97-739 BRT 23</t>
  </si>
  <si>
    <t>left Fallopian tube, NTI</t>
  </si>
  <si>
    <t>CGOV251N_1</t>
  </si>
  <si>
    <t>CGOV252C</t>
  </si>
  <si>
    <t>FT18 p15</t>
  </si>
  <si>
    <t>wild-type FTSEC line</t>
  </si>
  <si>
    <t>Marian Novak</t>
  </si>
  <si>
    <t>CGOV253C</t>
  </si>
  <si>
    <t>PA-1</t>
  </si>
  <si>
    <t>cell line</t>
  </si>
  <si>
    <t>CGOV253C_1</t>
  </si>
  <si>
    <t>PA-1 RNA</t>
  </si>
  <si>
    <t>custom RNA from ATCC, CRL-1572_R1, lot 64305604</t>
  </si>
  <si>
    <t xml:space="preserve">ATCC purchasing </t>
  </si>
  <si>
    <t>CGOV254T</t>
  </si>
  <si>
    <t>PGDX7375T_CpPa</t>
  </si>
  <si>
    <t>MKB</t>
  </si>
  <si>
    <t>11-003234-0007</t>
  </si>
  <si>
    <t>Block Box 3</t>
  </si>
  <si>
    <t>78-88</t>
  </si>
  <si>
    <t>CGOV255T</t>
  </si>
  <si>
    <t>PGDX7462T_CpPa2</t>
  </si>
  <si>
    <t>CLH</t>
  </si>
  <si>
    <t>11-003234-0008</t>
  </si>
  <si>
    <t>89-98</t>
  </si>
  <si>
    <t>CGOV256T</t>
  </si>
  <si>
    <t>PGDX7376T_CpPa</t>
  </si>
  <si>
    <t>AMC</t>
  </si>
  <si>
    <t>11-003234-0009</t>
  </si>
  <si>
    <t>Active UCLA</t>
  </si>
  <si>
    <t>Block Box 4</t>
  </si>
  <si>
    <t>1 to 11</t>
  </si>
  <si>
    <t>CGOV256T_1</t>
  </si>
  <si>
    <t>PGDX7463T</t>
  </si>
  <si>
    <t>CGOV257T</t>
  </si>
  <si>
    <t>PGDX7467T_CpPa2</t>
  </si>
  <si>
    <t>D-W</t>
  </si>
  <si>
    <t xml:space="preserve">S14-10401 </t>
  </si>
  <si>
    <t>11 to 20</t>
  </si>
  <si>
    <t>CGOV258T</t>
  </si>
  <si>
    <t>PGDX7468T_CpPa2</t>
  </si>
  <si>
    <t>A-D</t>
  </si>
  <si>
    <t>AD121372</t>
  </si>
  <si>
    <t>S15-49055</t>
  </si>
  <si>
    <t>NF1, NF2, CDKN2A/B(deletion), TP53</t>
  </si>
  <si>
    <t>21-30</t>
  </si>
  <si>
    <t>CGOV259T</t>
  </si>
  <si>
    <t>PGDX7469T_CpPa2</t>
  </si>
  <si>
    <t>LJH</t>
  </si>
  <si>
    <t>11-003234-0011</t>
  </si>
  <si>
    <t>CR14-799 A1</t>
  </si>
  <si>
    <t>31-40</t>
  </si>
  <si>
    <t>CGOV260T</t>
  </si>
  <si>
    <t>PGDX7470T_CpPa2</t>
  </si>
  <si>
    <t>V-S</t>
  </si>
  <si>
    <t>11-003234-0012</t>
  </si>
  <si>
    <t>CR13-5190</t>
  </si>
  <si>
    <t>41-50</t>
  </si>
  <si>
    <t>CGOV261T</t>
  </si>
  <si>
    <t>PGDX7471T_CpPa2</t>
  </si>
  <si>
    <t>C-G</t>
  </si>
  <si>
    <t>SE11-4561 B2</t>
  </si>
  <si>
    <t>Block</t>
  </si>
  <si>
    <t>51-61</t>
  </si>
  <si>
    <t>CGOV262T</t>
  </si>
  <si>
    <t>PGDX7472T_CpPa2</t>
  </si>
  <si>
    <t>DEM</t>
  </si>
  <si>
    <t>11-003234-0006</t>
  </si>
  <si>
    <t>MM-14-00461</t>
  </si>
  <si>
    <t>62-71</t>
  </si>
  <si>
    <t>CGOV263T</t>
  </si>
  <si>
    <t>PGDX7615T</t>
  </si>
  <si>
    <t>LJS</t>
  </si>
  <si>
    <t>11-003234-00010</t>
  </si>
  <si>
    <t>MS13-6578 D5</t>
  </si>
  <si>
    <t>Unstained slide</t>
  </si>
  <si>
    <t>Slide Box 4</t>
  </si>
  <si>
    <t>69-87</t>
  </si>
  <si>
    <t>CGOV264T</t>
  </si>
  <si>
    <t>PGDX7617T</t>
  </si>
  <si>
    <t>JK</t>
  </si>
  <si>
    <t>11-003234-00013</t>
  </si>
  <si>
    <t>SS-13-002128 A1</t>
  </si>
  <si>
    <t>88-98</t>
  </si>
  <si>
    <t>CGOV265T</t>
  </si>
  <si>
    <t>PGDX7616T_CpPa2</t>
  </si>
  <si>
    <t>PJS</t>
  </si>
  <si>
    <t>11-003234-00014</t>
  </si>
  <si>
    <t>S12-29733</t>
  </si>
  <si>
    <t>Slide Box 5</t>
  </si>
  <si>
    <t>1 to 10</t>
  </si>
  <si>
    <t>CGOV266C</t>
  </si>
  <si>
    <t>1_hTERT and SV40TAg genomic sequence</t>
  </si>
  <si>
    <t>hTERT and SV40TAg genomic seqeunce</t>
  </si>
  <si>
    <t>CGOV267C</t>
  </si>
  <si>
    <t>4_hTERT and SV40TAg genomic sequence</t>
  </si>
  <si>
    <t>CGOV268C</t>
  </si>
  <si>
    <t>7_hTERT and SV40TAg genomic sequence</t>
  </si>
  <si>
    <t>CGOV269C</t>
  </si>
  <si>
    <t>10_hTERT, p53 shRNA, and CDK4-R24C</t>
  </si>
  <si>
    <t>hTERT, p53 shRNA, and CDK4-R24C</t>
  </si>
  <si>
    <t>CGOV270C</t>
  </si>
  <si>
    <t>13_hTERT, p53 shRNA, and CDK4-R24C</t>
  </si>
  <si>
    <t>CGOV271C</t>
  </si>
  <si>
    <t>16_hTERT, p53 shRNA, and CDK4-R24C</t>
  </si>
  <si>
    <t>CGOV272C</t>
  </si>
  <si>
    <t>20_hTERT, SV40 Large T and small t</t>
  </si>
  <si>
    <t>hTERT, SV40 Large T and small t</t>
  </si>
  <si>
    <t>CGOV273C</t>
  </si>
  <si>
    <t>22_hTERT, p53 shRNA, and CDK4-R24C</t>
  </si>
  <si>
    <t>CGOV274C</t>
  </si>
  <si>
    <t>25_hTERT, p53-R175H</t>
  </si>
  <si>
    <t>hTERT, p53-R175H</t>
  </si>
  <si>
    <t>CGOV275C</t>
  </si>
  <si>
    <t>28_hTERT, p53-R175H, and Cyclin E1</t>
  </si>
  <si>
    <t>hTERT, p53-R175H, and Cyclin E1</t>
  </si>
  <si>
    <t>CGOV276C</t>
  </si>
  <si>
    <t>31_hTERT, p53-R175H, and Cyclin E1</t>
  </si>
  <si>
    <t>CGOV277C</t>
  </si>
  <si>
    <t>35_hTERT, p53-R175H, and Cyclin E1</t>
  </si>
  <si>
    <t>CGOV278N</t>
  </si>
  <si>
    <t>PGDX3359N</t>
  </si>
  <si>
    <t>patient 5</t>
  </si>
  <si>
    <t>Normal cervix (negative for carcinoma pathology report)</t>
  </si>
  <si>
    <t>na</t>
  </si>
  <si>
    <t>Tian-Li Wang</t>
  </si>
  <si>
    <t>FFPE macrodissection</t>
  </si>
  <si>
    <t>CGOV278T1</t>
  </si>
  <si>
    <t>should be PGDX3359T4</t>
  </si>
  <si>
    <t>S10-66297 STIC of left FT</t>
  </si>
  <si>
    <t>10 slides, 10uM</t>
  </si>
  <si>
    <t>High grade serous carcinoma HGSC, Figo IV, pT3cN1</t>
  </si>
  <si>
    <t>Figo IV, pT3cN1</t>
  </si>
  <si>
    <t>ATL added following microdissection</t>
  </si>
  <si>
    <t>CGOV278T2</t>
  </si>
  <si>
    <t>PGDX3359T1</t>
  </si>
  <si>
    <t>S10-66297-1-G left ovarian tumor</t>
  </si>
  <si>
    <t>Left ovary tumor</t>
  </si>
  <si>
    <t>tissue prep and submission tp PGDX by Tian-Li Wang lab</t>
  </si>
  <si>
    <t>NA</t>
  </si>
  <si>
    <t xml:space="preserve">submitted by Tian-Li Wang Lab </t>
  </si>
  <si>
    <t>CGOV278T3</t>
  </si>
  <si>
    <t>PGDX3359T2</t>
  </si>
  <si>
    <t>S10-66297-2-J right ovarian tumor</t>
  </si>
  <si>
    <t>Right ovary tumor</t>
  </si>
  <si>
    <t>CGOV278T4</t>
  </si>
  <si>
    <t>PGDX3359T3</t>
  </si>
  <si>
    <t>patient 6</t>
  </si>
  <si>
    <t>S10-66297-6-C omentum</t>
  </si>
  <si>
    <t>Omentum Metastasis</t>
  </si>
  <si>
    <t>CGOV279N</t>
  </si>
  <si>
    <t>PGDX3360N</t>
  </si>
  <si>
    <t>Normal anterior cervix (negative for carcinoma pathology report)</t>
  </si>
  <si>
    <t>CGOV279T1</t>
  </si>
  <si>
    <t xml:space="preserve"> should be PGDX3360T3</t>
  </si>
  <si>
    <t>S12-11518 STIC of right FT</t>
  </si>
  <si>
    <t>High grade serous carcinoma HGSC, Figo IIIa, pT3aNX</t>
  </si>
  <si>
    <t>Figo IIIa, pT3aNX</t>
  </si>
  <si>
    <t>CGOV279T1_1</t>
  </si>
  <si>
    <t>S12-11518 STIC of right FT repeat microdissection</t>
  </si>
  <si>
    <t>5 slides, 10uM</t>
  </si>
  <si>
    <t>CGOV279T2</t>
  </si>
  <si>
    <t xml:space="preserve"> should be PGDX3360T4</t>
  </si>
  <si>
    <t>S12-11518 STIC of right FT close to the FT tumor</t>
  </si>
  <si>
    <t>CGOV279T2_1</t>
  </si>
  <si>
    <t>S12-11518 STIC of right FT close to the FT tumor repeat microdissection</t>
  </si>
  <si>
    <t>CGOV279T3</t>
  </si>
  <si>
    <t xml:space="preserve"> should be PGDX3360T5</t>
  </si>
  <si>
    <t>S12-11518 right FT tumor</t>
  </si>
  <si>
    <t xml:space="preserve">FT tumor </t>
  </si>
  <si>
    <t>CGOV279T3_1</t>
  </si>
  <si>
    <t>S12-11518 right FT tumor repeat microdissection</t>
  </si>
  <si>
    <t>CGOV279T4</t>
  </si>
  <si>
    <t>PGDX3360T1</t>
  </si>
  <si>
    <t>S12-11518-1-E ovary</t>
  </si>
  <si>
    <t>Ovarian Tumor</t>
  </si>
  <si>
    <t>CGOV279T5</t>
  </si>
  <si>
    <t>PGDX3360T2</t>
  </si>
  <si>
    <t>S12-11518-2-B omentum</t>
  </si>
  <si>
    <t>CGOV280N</t>
  </si>
  <si>
    <t>patient 7</t>
  </si>
  <si>
    <t xml:space="preserve">H-15011310 block B01 NORMAL OVARIAN STROMA </t>
  </si>
  <si>
    <t>2 SECTIONS, 1 TUBE, 6uM slides</t>
  </si>
  <si>
    <t>Drapkin - Intidhar GALY</t>
  </si>
  <si>
    <t>shippment in ATL</t>
  </si>
  <si>
    <t>CGOV280T2</t>
  </si>
  <si>
    <t>H-15011310 block A16 STIC LEFT FT</t>
  </si>
  <si>
    <t>12 SECTIONS, 1 TUBE, 6uM slides</t>
  </si>
  <si>
    <t xml:space="preserve">This STIC lesion appears to be negative for p53.  Small focus of invasive component is also p53 negative.  There are background positive cells that serve as positive controls. There is a single p53 signature away from the STIC and invasive tumor. Block A16 had initially a STIC and adjacent invasive carcinoma, but the carcinoma disappearaed from the block Intidhar received and there was left a very tiny STIC. This block was consumed by the pathology department for IHC staining for diagnosis purpose (MIB1, p53 and others). </t>
  </si>
  <si>
    <t>High grade serous carcinoma HGSC, Stage IIIA</t>
  </si>
  <si>
    <t>Figo IIIa</t>
  </si>
  <si>
    <t>CGOV280T3</t>
  </si>
  <si>
    <t>H-15011310 block B02 STIC RIGHT FT</t>
  </si>
  <si>
    <t>16 SECTIONS, 2 TUBES, 6uM slides</t>
  </si>
  <si>
    <t>Mostly STIC on the H&amp;E (very nice) with small floating plica with invasive HGSC</t>
  </si>
  <si>
    <t>CGOV280T4</t>
  </si>
  <si>
    <t>H-15011310 block B02 INVASIVE CARCINOMA RIGHT FT</t>
  </si>
  <si>
    <t>Invasive carcinoma</t>
  </si>
  <si>
    <t>CGOV280T5</t>
  </si>
  <si>
    <t xml:space="preserve">H-15011310 block B01 RIGHT OVARIAN TUMOR </t>
  </si>
  <si>
    <t>18 SECTIONS, 2 TUBES, 6uM slides</t>
  </si>
  <si>
    <t xml:space="preserve">Ovary with surface involvement of HGSC (small foci)
 </t>
  </si>
  <si>
    <t>Ovarian tumor</t>
  </si>
  <si>
    <t>CGOV280T6</t>
  </si>
  <si>
    <t xml:space="preserve">H-15011310 block C08 OMENTUM METASTASIS </t>
  </si>
  <si>
    <t>14 SECTIONS, 1 TUBE, 6uM slides</t>
  </si>
  <si>
    <t xml:space="preserve">Omental fat with a 2-3 mm focus of metastatic HGSC and few sub-millimeter foci of same.
</t>
  </si>
  <si>
    <t>CGOV281T</t>
  </si>
  <si>
    <t>SW0017T</t>
  </si>
  <si>
    <t>Fresh Frozen</t>
  </si>
  <si>
    <t>CGOV282T</t>
  </si>
  <si>
    <t>SW0042T</t>
  </si>
  <si>
    <t>CGOV283T</t>
  </si>
  <si>
    <t>SW00104T</t>
  </si>
  <si>
    <t>CGOV284T</t>
  </si>
  <si>
    <t>JM13T</t>
  </si>
  <si>
    <t>CGOV285T</t>
  </si>
  <si>
    <t>17 H+E FFPE</t>
  </si>
  <si>
    <t>CGOV286T</t>
  </si>
  <si>
    <t>2 H+ E</t>
  </si>
  <si>
    <t>CGOV287T</t>
  </si>
  <si>
    <t>6 H+E</t>
  </si>
  <si>
    <t>CGOV288T</t>
  </si>
  <si>
    <t>22 H+E</t>
  </si>
  <si>
    <t>CGOV289T</t>
  </si>
  <si>
    <t>KT36T</t>
  </si>
  <si>
    <t>CGOV289N</t>
  </si>
  <si>
    <t>KT36N</t>
  </si>
  <si>
    <t>CGOV290T</t>
  </si>
  <si>
    <t>355 TCS</t>
  </si>
  <si>
    <t>CGOV290N</t>
  </si>
  <si>
    <t>355 N</t>
  </si>
  <si>
    <t>CGOV291T</t>
  </si>
  <si>
    <t>DM-828</t>
  </si>
  <si>
    <t>CGOV291N</t>
  </si>
  <si>
    <t>CGOV292T</t>
  </si>
  <si>
    <t>DM-598</t>
  </si>
  <si>
    <t>CGOV292N</t>
  </si>
  <si>
    <t>CGOV293T</t>
  </si>
  <si>
    <t>DM-708</t>
  </si>
  <si>
    <t>CGOV293N</t>
  </si>
  <si>
    <t>CGOV294T</t>
  </si>
  <si>
    <t>FM-97</t>
  </si>
  <si>
    <t>CGOV294N</t>
  </si>
  <si>
    <t>CGOV295T</t>
  </si>
  <si>
    <t>FM-328</t>
  </si>
  <si>
    <t>CGOV295N</t>
  </si>
  <si>
    <t>CGOV296T</t>
  </si>
  <si>
    <t>FM-387</t>
  </si>
  <si>
    <t>CGOV296N</t>
  </si>
  <si>
    <t>CGOV297T</t>
  </si>
  <si>
    <t>DM-829</t>
  </si>
  <si>
    <t>CGOV297N</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</si>
</sst>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_(* \(#,##0.00\);_(* &quot;-&quot;??_);_(@_)"/>
    <numFmt numFmtId="164" formatCode="mm/dd/yy;@"/>
    <numFmt numFmtId="165" formatCode="0.000"/>
    <numFmt numFmtId="166" formatCode="0.0"/>
    <numFmt numFmtId="167" formatCode="0.0_ "/>
    <numFmt numFmtId="168" formatCode="[$-410]General"/>
    <numFmt numFmtId="169" formatCode="[$€-410]&quot; &quot;#,##0.00;[Red]&quot;-&quot;[$€-410]&quot; &quot;#,##0.00"/>
  </numFmts>
  <fonts count="127">
    <font>
      <sz val="11"/>
      <color theme="1"/>
      <name val="Calibri"/>
      <family val="2"/>
      <scheme val="minor"/>
    </font>
    <font>
      <sz val="11"/>
      <color theme="1"/>
      <name val="Calibri"/>
      <family val="2"/>
      <scheme val="minor"/>
    </font>
    <font>
      <b/>
      <sz val="18"/>
      <color theme="3"/>
      <name val="Cambria"/>
      <family val="2"/>
      <scheme val="major"/>
    </font>
    <font>
      <sz val="11"/>
      <color rgb="FF9C0006"/>
      <name val="Calibri"/>
      <family val="2"/>
      <scheme val="minor"/>
    </font>
    <font>
      <sz val="11"/>
      <color rgb="FFFF0000"/>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
      <b/>
      <sz val="18"/>
      <color theme="1"/>
      <name val="Calibri"/>
      <family val="2"/>
      <scheme val="minor"/>
    </font>
    <font>
      <sz val="16"/>
      <color theme="1"/>
      <name val="Calibri"/>
      <family val="2"/>
      <scheme val="minor"/>
    </font>
    <font>
      <b/>
      <sz val="11"/>
      <color indexed="8"/>
      <name val="Calibri"/>
      <family val="2"/>
    </font>
    <font>
      <b/>
      <sz val="11"/>
      <color indexed="8"/>
      <name val="Calibri"/>
      <family val="2"/>
      <scheme val="minor"/>
    </font>
    <font>
      <sz val="10"/>
      <color theme="1"/>
      <name val="Arial"/>
      <family val="2"/>
    </font>
    <font>
      <b/>
      <sz val="10"/>
      <name val="Arial"/>
      <family val="2"/>
    </font>
    <font>
      <sz val="11"/>
      <color indexed="8"/>
      <name val="Calibri"/>
      <family val="2"/>
    </font>
    <font>
      <sz val="10"/>
      <color indexed="8"/>
      <name val="Arial"/>
      <family val="2"/>
    </font>
    <font>
      <b/>
      <sz val="10"/>
      <color theme="1"/>
      <name val="Calibri"/>
      <family val="2"/>
      <scheme val="minor"/>
    </font>
    <font>
      <b/>
      <sz val="10"/>
      <name val="Calibri"/>
      <family val="2"/>
      <scheme val="minor"/>
    </font>
    <font>
      <b/>
      <sz val="11"/>
      <name val="Calibri"/>
      <family val="2"/>
      <scheme val="minor"/>
    </font>
    <font>
      <sz val="11"/>
      <name val="Calibri"/>
      <family val="2"/>
      <scheme val="minor"/>
    </font>
    <font>
      <sz val="11"/>
      <name val="Calibri"/>
      <family val="2"/>
    </font>
    <font>
      <sz val="10"/>
      <name val="Arial"/>
      <family val="2"/>
    </font>
    <font>
      <sz val="11"/>
      <color indexed="10"/>
      <name val="Calibri"/>
      <family val="2"/>
    </font>
    <font>
      <sz val="11"/>
      <color rgb="FF0000FF"/>
      <name val="Calibri"/>
      <family val="2"/>
      <scheme val="minor"/>
    </font>
    <font>
      <sz val="8"/>
      <color theme="1"/>
      <name val="Arial"/>
      <family val="2"/>
    </font>
    <font>
      <sz val="11"/>
      <name val="Arial"/>
      <family val="2"/>
    </font>
    <font>
      <sz val="11"/>
      <color rgb="FF0070C0"/>
      <name val="Calibri"/>
      <family val="2"/>
      <scheme val="minor"/>
    </font>
    <font>
      <u/>
      <sz val="11"/>
      <color rgb="FF0066FF"/>
      <name val="Calibri"/>
      <family val="2"/>
      <scheme val="minor"/>
    </font>
    <font>
      <b/>
      <sz val="10"/>
      <color rgb="FFFF0000"/>
      <name val="Arial"/>
      <family val="2"/>
    </font>
    <font>
      <b/>
      <sz val="10"/>
      <color rgb="FF0070C0"/>
      <name val="Arial"/>
      <family val="2"/>
    </font>
    <font>
      <u/>
      <sz val="11"/>
      <color rgb="FF0000FF"/>
      <name val="Calibri"/>
      <family val="2"/>
      <scheme val="minor"/>
    </font>
    <font>
      <sz val="10"/>
      <color rgb="FF7030A0"/>
      <name val="Arial"/>
      <family val="2"/>
    </font>
    <font>
      <strike/>
      <sz val="11"/>
      <color theme="1"/>
      <name val="Calibri"/>
      <family val="2"/>
      <scheme val="minor"/>
    </font>
    <font>
      <b/>
      <sz val="11"/>
      <color rgb="FFFF0000"/>
      <name val="Calibri"/>
      <family val="2"/>
      <scheme val="minor"/>
    </font>
    <font>
      <sz val="12"/>
      <color theme="1"/>
      <name val="Calibri"/>
      <family val="2"/>
      <scheme val="minor"/>
    </font>
    <font>
      <b/>
      <sz val="12"/>
      <color theme="1"/>
      <name val="Calibri (Body)"/>
    </font>
    <font>
      <sz val="11"/>
      <color rgb="FF000000"/>
      <name val="Calibri"/>
      <family val="2"/>
      <scheme val="minor"/>
    </font>
    <font>
      <sz val="12"/>
      <color theme="1"/>
      <name val="Calibri (Body)"/>
    </font>
    <font>
      <strike/>
      <sz val="11"/>
      <name val="Calibri"/>
      <family val="2"/>
      <scheme val="minor"/>
    </font>
    <font>
      <sz val="11"/>
      <color rgb="FF7030A0"/>
      <name val="Calibri"/>
      <family val="2"/>
      <scheme val="minor"/>
    </font>
    <font>
      <sz val="11"/>
      <color rgb="FF333333"/>
      <name val="Calibri"/>
      <family val="2"/>
      <scheme val="minor"/>
    </font>
    <font>
      <sz val="8"/>
      <color rgb="FF403838"/>
      <name val="Helvetica"/>
    </font>
    <font>
      <i/>
      <sz val="8"/>
      <color rgb="FF403838"/>
      <name val="Helvetica"/>
    </font>
    <font>
      <sz val="12"/>
      <color theme="1"/>
      <name val="Arial"/>
      <family val="2"/>
    </font>
    <font>
      <b/>
      <sz val="9"/>
      <color indexed="81"/>
      <name val="Tahoma"/>
      <family val="2"/>
    </font>
    <font>
      <sz val="9"/>
      <color indexed="81"/>
      <name val="Tahoma"/>
      <family val="2"/>
    </font>
    <font>
      <sz val="11"/>
      <color indexed="81"/>
      <name val="Tahoma"/>
      <family val="2"/>
    </font>
    <font>
      <sz val="11"/>
      <color theme="1"/>
      <name val="Arial"/>
      <family val="2"/>
    </font>
    <font>
      <sz val="11"/>
      <color indexed="9"/>
      <name val="Calibri"/>
      <family val="2"/>
    </font>
    <font>
      <sz val="11"/>
      <color theme="0"/>
      <name val="Arial"/>
      <family val="2"/>
    </font>
    <font>
      <sz val="10"/>
      <color theme="0"/>
      <name val="Arial"/>
      <family val="2"/>
    </font>
    <font>
      <sz val="11"/>
      <color indexed="9"/>
      <name val="宋体"/>
      <charset val="134"/>
    </font>
    <font>
      <sz val="11"/>
      <color indexed="20"/>
      <name val="Calibri"/>
      <family val="2"/>
    </font>
    <font>
      <sz val="11"/>
      <color rgb="FF9C0006"/>
      <name val="Arial"/>
      <family val="2"/>
    </font>
    <font>
      <sz val="11"/>
      <color indexed="14"/>
      <name val="Arial"/>
      <family val="2"/>
    </font>
    <font>
      <sz val="10"/>
      <color rgb="FF9C0006"/>
      <name val="Arial"/>
      <family val="2"/>
    </font>
    <font>
      <sz val="10"/>
      <color indexed="14"/>
      <name val="Arial"/>
      <family val="2"/>
    </font>
    <font>
      <sz val="12"/>
      <color rgb="FF9C0006"/>
      <name val="Tahoma"/>
      <family val="2"/>
    </font>
    <font>
      <b/>
      <sz val="11"/>
      <color indexed="52"/>
      <name val="Calibri"/>
      <family val="2"/>
    </font>
    <font>
      <b/>
      <sz val="11"/>
      <color rgb="FFFA7D00"/>
      <name val="Arial"/>
      <family val="2"/>
    </font>
    <font>
      <b/>
      <sz val="10"/>
      <color rgb="FFFA7D00"/>
      <name val="Arial"/>
      <family val="2"/>
    </font>
    <font>
      <sz val="11"/>
      <color indexed="52"/>
      <name val="Calibri"/>
      <family val="2"/>
    </font>
    <font>
      <b/>
      <sz val="11"/>
      <color indexed="9"/>
      <name val="Calibri"/>
      <family val="2"/>
    </font>
    <font>
      <b/>
      <sz val="11"/>
      <color theme="0"/>
      <name val="Arial"/>
      <family val="2"/>
    </font>
    <font>
      <b/>
      <sz val="10"/>
      <color theme="0"/>
      <name val="Arial"/>
      <family val="2"/>
    </font>
    <font>
      <sz val="11"/>
      <color rgb="FF000000"/>
      <name val="Calibri"/>
      <family val="2"/>
    </font>
    <font>
      <sz val="11"/>
      <color indexed="17"/>
      <name val="Calibri"/>
      <family val="2"/>
    </font>
    <font>
      <i/>
      <sz val="11"/>
      <color indexed="23"/>
      <name val="Calibri"/>
      <family val="2"/>
    </font>
    <font>
      <i/>
      <sz val="11"/>
      <color rgb="FF7F7F7F"/>
      <name val="Arial"/>
      <family val="2"/>
    </font>
    <font>
      <i/>
      <sz val="10"/>
      <color rgb="FF7F7F7F"/>
      <name val="Arial"/>
      <family val="2"/>
    </font>
    <font>
      <u/>
      <sz val="10"/>
      <color theme="11"/>
      <name val="Verdana"/>
      <family val="2"/>
    </font>
    <font>
      <u/>
      <sz val="10"/>
      <color indexed="36"/>
      <name val="Verdana"/>
      <family val="2"/>
    </font>
    <font>
      <u/>
      <sz val="10"/>
      <color indexed="20"/>
      <name val="Verdana"/>
      <family val="2"/>
    </font>
    <font>
      <u/>
      <sz val="11"/>
      <color indexed="36"/>
      <name val="Calibri"/>
      <family val="2"/>
      <scheme val="minor"/>
    </font>
    <font>
      <sz val="11"/>
      <color rgb="FF006100"/>
      <name val="Arial"/>
      <family val="2"/>
    </font>
    <font>
      <sz val="10"/>
      <color rgb="FF006100"/>
      <name val="Arial"/>
      <family val="2"/>
    </font>
    <font>
      <sz val="12"/>
      <color rgb="FF006100"/>
      <name val="Tahoma"/>
      <family val="2"/>
    </font>
    <font>
      <b/>
      <i/>
      <sz val="16"/>
      <color theme="1"/>
      <name val="Arial"/>
      <family val="2"/>
    </font>
    <font>
      <b/>
      <sz val="15"/>
      <color indexed="56"/>
      <name val="Calibri"/>
      <family val="2"/>
    </font>
    <font>
      <b/>
      <sz val="15"/>
      <color theme="3"/>
      <name val="Arial"/>
      <family val="2"/>
    </font>
    <font>
      <b/>
      <sz val="15"/>
      <color indexed="62"/>
      <name val="Arial"/>
      <family val="2"/>
    </font>
    <font>
      <b/>
      <sz val="13"/>
      <color indexed="56"/>
      <name val="Calibri"/>
      <family val="2"/>
    </font>
    <font>
      <b/>
      <sz val="13"/>
      <color theme="3"/>
      <name val="Arial"/>
      <family val="2"/>
    </font>
    <font>
      <b/>
      <sz val="13"/>
      <color indexed="62"/>
      <name val="Arial"/>
      <family val="2"/>
    </font>
    <font>
      <b/>
      <sz val="11"/>
      <color indexed="56"/>
      <name val="Calibri"/>
      <family val="2"/>
    </font>
    <font>
      <b/>
      <sz val="11"/>
      <color theme="3"/>
      <name val="Arial"/>
      <family val="2"/>
    </font>
    <font>
      <b/>
      <sz val="11"/>
      <color indexed="62"/>
      <name val="Arial"/>
      <family val="2"/>
    </font>
    <font>
      <u/>
      <sz val="10"/>
      <color theme="10"/>
      <name val="Verdana"/>
      <family val="2"/>
    </font>
    <font>
      <u/>
      <sz val="10"/>
      <color indexed="39"/>
      <name val="Verdana"/>
      <family val="2"/>
    </font>
    <font>
      <u/>
      <sz val="11"/>
      <color theme="10"/>
      <name val="Calibri"/>
      <family val="2"/>
      <scheme val="minor"/>
    </font>
    <font>
      <u/>
      <sz val="10"/>
      <color indexed="12"/>
      <name val="Verdana"/>
      <family val="2"/>
    </font>
    <font>
      <u/>
      <sz val="10"/>
      <color indexed="12"/>
      <name val="Times New Roman"/>
      <family val="1"/>
    </font>
    <font>
      <u/>
      <sz val="11"/>
      <color indexed="39"/>
      <name val="Calibri"/>
      <family val="2"/>
      <scheme val="minor"/>
    </font>
    <font>
      <u/>
      <sz val="7.5"/>
      <color indexed="12"/>
      <name val="Times"/>
      <family val="1"/>
    </font>
    <font>
      <u/>
      <sz val="17.600000000000001"/>
      <color theme="10"/>
      <name val="Calibri"/>
      <family val="2"/>
    </font>
    <font>
      <u/>
      <sz val="12"/>
      <color theme="10"/>
      <name val="Calibri"/>
      <family val="2"/>
    </font>
    <font>
      <u/>
      <sz val="12"/>
      <color indexed="39"/>
      <name val="Calibri"/>
      <family val="2"/>
    </font>
    <font>
      <u/>
      <sz val="12"/>
      <color theme="10"/>
      <name val="Calibri"/>
      <family val="2"/>
      <scheme val="minor"/>
    </font>
    <font>
      <u/>
      <sz val="10"/>
      <color indexed="12"/>
      <name val="Arial"/>
      <family val="2"/>
    </font>
    <font>
      <sz val="11"/>
      <color indexed="62"/>
      <name val="Calibri"/>
      <family val="2"/>
    </font>
    <font>
      <sz val="11"/>
      <color rgb="FF3F3F76"/>
      <name val="Arial"/>
      <family val="2"/>
    </font>
    <font>
      <sz val="10"/>
      <color rgb="FF3F3F76"/>
      <name val="Arial"/>
      <family val="2"/>
    </font>
    <font>
      <sz val="11"/>
      <color rgb="FFFA7D00"/>
      <name val="Arial"/>
      <family val="2"/>
    </font>
    <font>
      <sz val="10"/>
      <color rgb="FFFA7D00"/>
      <name val="Arial"/>
      <family val="2"/>
    </font>
    <font>
      <sz val="11"/>
      <color indexed="60"/>
      <name val="Calibri"/>
      <family val="2"/>
    </font>
    <font>
      <sz val="11"/>
      <color rgb="FF9C6500"/>
      <name val="Arial"/>
      <family val="2"/>
    </font>
    <font>
      <sz val="10"/>
      <color rgb="FF9C6500"/>
      <name val="Arial"/>
      <family val="2"/>
    </font>
    <font>
      <sz val="11"/>
      <color theme="1"/>
      <name val="Calibri"/>
      <family val="2"/>
    </font>
    <font>
      <sz val="11"/>
      <name val="ＭＳ Ｐゴシック"/>
      <family val="3"/>
      <charset val="128"/>
    </font>
    <font>
      <sz val="10"/>
      <color rgb="FF000000"/>
      <name val="Arial"/>
      <family val="2"/>
    </font>
    <font>
      <sz val="11"/>
      <color theme="1"/>
      <name val="Calibri"/>
      <family val="2"/>
      <charset val="128"/>
      <scheme val="minor"/>
    </font>
    <font>
      <sz val="10"/>
      <name val="Verdana"/>
      <family val="2"/>
    </font>
    <font>
      <sz val="10"/>
      <color theme="1"/>
      <name val="Times New Roman"/>
      <family val="2"/>
    </font>
    <font>
      <sz val="14"/>
      <name val="Arial"/>
      <family val="2"/>
    </font>
    <font>
      <sz val="12"/>
      <name val="Times New Roman"/>
      <family val="1"/>
    </font>
    <font>
      <sz val="10"/>
      <name val="Frutiger"/>
    </font>
    <font>
      <sz val="11"/>
      <color indexed="8"/>
      <name val="Arial"/>
      <family val="2"/>
    </font>
    <font>
      <b/>
      <sz val="11"/>
      <color indexed="63"/>
      <name val="Calibri"/>
      <family val="2"/>
    </font>
    <font>
      <b/>
      <sz val="11"/>
      <color rgb="FF3F3F3F"/>
      <name val="Arial"/>
      <family val="2"/>
    </font>
    <font>
      <b/>
      <sz val="10"/>
      <color rgb="FF3F3F3F"/>
      <name val="Arial"/>
      <family val="2"/>
    </font>
    <font>
      <b/>
      <i/>
      <u/>
      <sz val="11"/>
      <color theme="1"/>
      <name val="Arial"/>
      <family val="2"/>
    </font>
    <font>
      <b/>
      <sz val="18"/>
      <color indexed="56"/>
      <name val="Cambria"/>
      <family val="2"/>
    </font>
    <font>
      <b/>
      <sz val="18"/>
      <color indexed="62"/>
      <name val="Cambria"/>
      <family val="2"/>
      <scheme val="major"/>
    </font>
    <font>
      <b/>
      <sz val="11"/>
      <color theme="1"/>
      <name val="Arial"/>
      <family val="2"/>
    </font>
    <font>
      <b/>
      <sz val="10"/>
      <color theme="1"/>
      <name val="Arial"/>
      <family val="2"/>
    </font>
    <font>
      <sz val="11"/>
      <color rgb="FFFF0000"/>
      <name val="Arial"/>
      <family val="2"/>
    </font>
    <font>
      <sz val="10"/>
      <color rgb="FFFF0000"/>
      <name val="Arial"/>
      <family val="2"/>
    </font>
  </fonts>
  <fills count="6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79998168889431442"/>
        <bgColor indexed="64"/>
      </patternFill>
    </fill>
    <fill>
      <patternFill patternType="solid">
        <fgColor indexed="31"/>
      </patternFill>
    </fill>
    <fill>
      <patternFill patternType="solid">
        <fgColor rgb="FFEAEAEA"/>
        <bgColor indexed="64"/>
      </patternFill>
    </fill>
    <fill>
      <patternFill patternType="solid">
        <fgColor rgb="FFFFFFCC"/>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5" tint="0.79998168889431442"/>
        <bgColor indexed="64"/>
      </patternFill>
    </fill>
    <fill>
      <patternFill patternType="solid">
        <fgColor indexed="9"/>
      </patternFill>
    </fill>
    <fill>
      <patternFill patternType="solid">
        <fgColor indexed="45"/>
      </patternFill>
    </fill>
    <fill>
      <patternFill patternType="solid">
        <fgColor indexed="47"/>
      </patternFill>
    </fill>
    <fill>
      <patternFill patternType="solid">
        <fgColor indexed="42"/>
      </patternFill>
    </fill>
    <fill>
      <patternFill patternType="solid">
        <fgColor indexed="26"/>
      </patternFill>
    </fill>
    <fill>
      <patternFill patternType="solid">
        <fgColor indexed="46"/>
      </patternFill>
    </fill>
    <fill>
      <patternFill patternType="solid">
        <fgColor indexed="27"/>
      </patternFill>
    </fill>
    <fill>
      <patternFill patternType="solid">
        <fgColor indexed="44"/>
      </patternFill>
    </fill>
    <fill>
      <patternFill patternType="solid">
        <fgColor indexed="22"/>
      </patternFill>
    </fill>
    <fill>
      <patternFill patternType="solid">
        <fgColor indexed="29"/>
      </patternFill>
    </fill>
    <fill>
      <patternFill patternType="solid">
        <fgColor indexed="11"/>
      </patternFill>
    </fill>
    <fill>
      <patternFill patternType="solid">
        <fgColor indexed="43"/>
      </patternFill>
    </fill>
    <fill>
      <patternFill patternType="solid">
        <fgColor indexed="51"/>
      </patternFill>
    </fill>
    <fill>
      <patternFill patternType="solid">
        <fgColor indexed="30"/>
      </patternFill>
    </fill>
    <fill>
      <patternFill patternType="solid">
        <fgColor indexed="49"/>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19"/>
      </patternFill>
    </fill>
    <fill>
      <patternFill patternType="solid">
        <fgColor indexed="57"/>
      </patternFill>
    </fill>
    <fill>
      <patternFill patternType="solid">
        <fgColor indexed="54"/>
      </patternFill>
    </fill>
    <fill>
      <patternFill patternType="solid">
        <fgColor indexed="53"/>
      </patternFill>
    </fill>
    <fill>
      <patternFill patternType="solid">
        <fgColor indexed="15"/>
        <bgColor indexed="64"/>
      </patternFill>
    </fill>
    <fill>
      <patternFill patternType="solid">
        <fgColor indexed="55"/>
      </patternFill>
    </fill>
    <fill>
      <patternFill patternType="solid">
        <fgColor indexed="42"/>
        <bgColor indexed="27"/>
      </patternFill>
    </fill>
  </fills>
  <borders count="5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style="medium">
        <color indexed="64"/>
      </bottom>
      <diagonal/>
    </border>
    <border>
      <left style="thick">
        <color indexed="64"/>
      </left>
      <right/>
      <top style="thin">
        <color indexed="64"/>
      </top>
      <bottom style="medium">
        <color indexed="64"/>
      </bottom>
      <diagonal/>
    </border>
    <border>
      <left style="medium">
        <color auto="1"/>
      </left>
      <right/>
      <top style="thin">
        <color indexed="64"/>
      </top>
      <bottom style="medium">
        <color indexed="64"/>
      </bottom>
      <diagonal/>
    </border>
    <border>
      <left style="thin">
        <color indexed="64"/>
      </left>
      <right/>
      <top style="thin">
        <color indexed="64"/>
      </top>
      <bottom style="medium">
        <color indexed="64"/>
      </bottom>
      <diagonal/>
    </border>
    <border>
      <left/>
      <right/>
      <top/>
      <bottom style="medium">
        <color indexed="64"/>
      </bottom>
      <diagonal/>
    </border>
    <border>
      <left style="thick">
        <color auto="1"/>
      </left>
      <right/>
      <top/>
      <bottom style="medium">
        <color indexed="64"/>
      </bottom>
      <diagonal/>
    </border>
    <border>
      <left style="medium">
        <color auto="1"/>
      </left>
      <right/>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top/>
      <bottom style="medium">
        <color indexed="64"/>
      </bottom>
      <diagonal/>
    </border>
    <border>
      <left style="medium">
        <color auto="1"/>
      </left>
      <right/>
      <top/>
      <bottom/>
      <diagonal/>
    </border>
    <border>
      <left style="thick">
        <color auto="1"/>
      </left>
      <right/>
      <top/>
      <bottom/>
      <diagonal/>
    </border>
    <border>
      <left style="thin">
        <color indexed="64"/>
      </left>
      <right/>
      <top/>
      <bottom/>
      <diagonal/>
    </border>
    <border>
      <left/>
      <right style="thick">
        <color auto="1"/>
      </right>
      <top/>
      <bottom/>
      <diagonal/>
    </border>
    <border>
      <left style="medium">
        <color indexed="64"/>
      </left>
      <right/>
      <top style="thin">
        <color auto="1"/>
      </top>
      <bottom style="thin">
        <color auto="1"/>
      </bottom>
      <diagonal/>
    </border>
    <border>
      <left/>
      <right/>
      <top style="thin">
        <color auto="1"/>
      </top>
      <bottom style="thin">
        <color auto="1"/>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ck">
        <color auto="1"/>
      </left>
      <right/>
      <top/>
      <bottom style="thin">
        <color indexed="64"/>
      </bottom>
      <diagonal/>
    </border>
    <border>
      <left style="medium">
        <color auto="1"/>
      </left>
      <right/>
      <top/>
      <bottom style="thin">
        <color indexed="64"/>
      </bottom>
      <diagonal/>
    </border>
    <border>
      <left style="thin">
        <color indexed="64"/>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ck">
        <color indexed="64"/>
      </right>
      <top/>
      <bottom style="medium">
        <color indexed="64"/>
      </bottom>
      <diagonal/>
    </border>
    <border>
      <left/>
      <right style="thin">
        <color indexed="64"/>
      </right>
      <top/>
      <bottom/>
      <diagonal/>
    </border>
    <border>
      <left style="double">
        <color indexed="11"/>
      </left>
      <right style="double">
        <color indexed="11"/>
      </right>
      <top style="double">
        <color indexed="11"/>
      </top>
      <bottom style="double">
        <color indexed="11"/>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49"/>
      </bottom>
      <diagonal/>
    </border>
    <border>
      <left/>
      <right/>
      <top/>
      <bottom style="thick">
        <color indexed="22"/>
      </bottom>
      <diagonal/>
    </border>
    <border>
      <left/>
      <right/>
      <top/>
      <bottom style="medium">
        <color indexed="30"/>
      </bottom>
      <diagonal/>
    </border>
    <border>
      <left/>
      <right/>
      <top/>
      <bottom style="medium">
        <color indexed="49"/>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49"/>
      </top>
      <bottom style="double">
        <color indexed="49"/>
      </bottom>
      <diagonal/>
    </border>
  </borders>
  <cellStyleXfs count="21077">
    <xf numFmtId="0" fontId="0" fillId="0" borderId="0"/>
    <xf numFmtId="43" fontId="1" fillId="0" borderId="0" applyFont="0" applyFill="0" applyBorder="0" applyAlignment="0" applyProtection="0"/>
    <xf numFmtId="0" fontId="12" fillId="0" borderId="0"/>
    <xf numFmtId="0" fontId="14" fillId="34" borderId="0" applyNumberFormat="0" applyBorder="0" applyAlignment="0" applyProtection="0"/>
    <xf numFmtId="0" fontId="21" fillId="0" borderId="0"/>
    <xf numFmtId="0" fontId="34" fillId="0" borderId="0"/>
    <xf numFmtId="0" fontId="14" fillId="34" borderId="0" applyNumberFormat="0" applyBorder="0" applyAlignment="0" applyProtection="0"/>
    <xf numFmtId="0" fontId="14" fillId="34" borderId="0" applyNumberFormat="0" applyBorder="0" applyAlignment="0" applyProtection="0"/>
    <xf numFmtId="0" fontId="14" fillId="34" borderId="0" applyNumberFormat="0" applyBorder="0" applyAlignment="0" applyProtection="0"/>
    <xf numFmtId="0" fontId="14" fillId="34" borderId="0" applyNumberFormat="0" applyBorder="0" applyAlignment="0" applyProtection="0"/>
    <xf numFmtId="0" fontId="14" fillId="34" borderId="0" applyNumberFormat="0" applyBorder="0" applyAlignment="0" applyProtection="0"/>
    <xf numFmtId="0" fontId="14" fillId="34" borderId="0" applyNumberFormat="0" applyBorder="0" applyAlignment="0" applyProtection="0"/>
    <xf numFmtId="0" fontId="14" fillId="34" borderId="0" applyNumberFormat="0" applyBorder="0" applyAlignment="0" applyProtection="0"/>
    <xf numFmtId="0" fontId="47" fillId="10" borderId="0" applyNumberFormat="0" applyBorder="0" applyAlignment="0" applyProtection="0"/>
    <xf numFmtId="0" fontId="47" fillId="10" borderId="0" applyNumberFormat="0" applyBorder="0" applyAlignment="0" applyProtection="0"/>
    <xf numFmtId="0" fontId="1" fillId="10" borderId="0" applyNumberFormat="0" applyBorder="0" applyAlignment="0" applyProtection="0"/>
    <xf numFmtId="0" fontId="1" fillId="42" borderId="0" applyNumberFormat="0" applyBorder="0" applyAlignment="0" applyProtection="0"/>
    <xf numFmtId="0" fontId="47" fillId="42" borderId="0" applyNumberFormat="0" applyBorder="0" applyAlignment="0" applyProtection="0"/>
    <xf numFmtId="0" fontId="47" fillId="42" borderId="0" applyNumberFormat="0" applyBorder="0" applyAlignment="0" applyProtection="0"/>
    <xf numFmtId="0" fontId="47" fillId="10" borderId="0" applyNumberFormat="0" applyBorder="0" applyAlignment="0" applyProtection="0"/>
    <xf numFmtId="0" fontId="47" fillId="10" borderId="0" applyNumberFormat="0" applyBorder="0" applyAlignment="0" applyProtection="0"/>
    <xf numFmtId="0" fontId="14" fillId="34" borderId="0" applyNumberFormat="0" applyBorder="0" applyAlignment="0" applyProtection="0"/>
    <xf numFmtId="0" fontId="14" fillId="34"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42" borderId="0" applyNumberFormat="0" applyBorder="0" applyAlignment="0" applyProtection="0"/>
    <xf numFmtId="0" fontId="47" fillId="10" borderId="0" applyNumberFormat="0" applyBorder="0" applyAlignment="0" applyProtection="0"/>
    <xf numFmtId="0" fontId="1" fillId="10" borderId="0" applyNumberFormat="0" applyBorder="0" applyAlignment="0" applyProtection="0"/>
    <xf numFmtId="0" fontId="14" fillId="34" borderId="0" applyNumberFormat="0" applyBorder="0" applyAlignment="0" applyProtection="0"/>
    <xf numFmtId="0" fontId="1" fillId="10" borderId="0" applyNumberFormat="0" applyBorder="0" applyAlignment="0" applyProtection="0"/>
    <xf numFmtId="0" fontId="1" fillId="42" borderId="0" applyNumberFormat="0" applyBorder="0" applyAlignment="0" applyProtection="0"/>
    <xf numFmtId="0" fontId="14" fillId="34" borderId="0" applyNumberFormat="0" applyBorder="0" applyAlignment="0" applyProtection="0"/>
    <xf numFmtId="0" fontId="14" fillId="34" borderId="0" applyNumberFormat="0" applyBorder="0" applyAlignment="0" applyProtection="0"/>
    <xf numFmtId="0" fontId="1" fillId="42" borderId="0" applyNumberFormat="0" applyBorder="0" applyAlignment="0" applyProtection="0"/>
    <xf numFmtId="0" fontId="1" fillId="10" borderId="0" applyNumberFormat="0" applyBorder="0" applyAlignment="0" applyProtection="0"/>
    <xf numFmtId="0" fontId="12" fillId="10" borderId="0" applyNumberFormat="0" applyBorder="0" applyAlignment="0" applyProtection="0"/>
    <xf numFmtId="0" fontId="1" fillId="10" borderId="0" applyNumberFormat="0" applyBorder="0" applyAlignment="0" applyProtection="0"/>
    <xf numFmtId="0" fontId="1"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 fillId="42"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42" borderId="0" applyNumberFormat="0" applyBorder="0" applyAlignment="0" applyProtection="0"/>
    <xf numFmtId="0" fontId="14" fillId="34" borderId="0" applyNumberFormat="0" applyBorder="0" applyAlignment="0" applyProtection="0"/>
    <xf numFmtId="0" fontId="14" fillId="34" borderId="0" applyNumberFormat="0" applyBorder="0" applyAlignment="0" applyProtection="0"/>
    <xf numFmtId="0" fontId="14" fillId="34" borderId="0" applyNumberFormat="0" applyBorder="0" applyAlignment="0" applyProtection="0"/>
    <xf numFmtId="0" fontId="12" fillId="10"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10" borderId="0" applyNumberFormat="0" applyBorder="0" applyAlignment="0" applyProtection="0"/>
    <xf numFmtId="0" fontId="1" fillId="10"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4" fillId="34" borderId="0" applyNumberFormat="0" applyBorder="0" applyAlignment="0" applyProtection="0"/>
    <xf numFmtId="0" fontId="47" fillId="10" borderId="0" applyNumberFormat="0" applyBorder="0" applyAlignment="0" applyProtection="0"/>
    <xf numFmtId="0" fontId="47" fillId="10" borderId="0" applyNumberFormat="0" applyBorder="0" applyAlignment="0" applyProtection="0"/>
    <xf numFmtId="0" fontId="1" fillId="10" borderId="0" applyNumberFormat="0" applyBorder="0" applyAlignment="0" applyProtection="0"/>
    <xf numFmtId="0" fontId="47" fillId="10" borderId="0" applyNumberFormat="0" applyBorder="0" applyAlignment="0" applyProtection="0"/>
    <xf numFmtId="0" fontId="47" fillId="42" borderId="0" applyNumberFormat="0" applyBorder="0" applyAlignment="0" applyProtection="0"/>
    <xf numFmtId="0" fontId="14" fillId="34" borderId="0" applyNumberFormat="0" applyBorder="0" applyAlignment="0" applyProtection="0"/>
    <xf numFmtId="0" fontId="1" fillId="10" borderId="0" applyNumberFormat="0" applyBorder="0" applyAlignment="0" applyProtection="0"/>
    <xf numFmtId="0" fontId="1" fillId="42" borderId="0" applyNumberFormat="0" applyBorder="0" applyAlignment="0" applyProtection="0"/>
    <xf numFmtId="0" fontId="14" fillId="34" borderId="0" applyNumberFormat="0" applyBorder="0" applyAlignment="0" applyProtection="0"/>
    <xf numFmtId="0" fontId="14" fillId="34" borderId="0" applyNumberFormat="0" applyBorder="0" applyAlignment="0" applyProtection="0"/>
    <xf numFmtId="0" fontId="14" fillId="34" borderId="0" applyNumberFormat="0" applyBorder="0" applyAlignment="0" applyProtection="0"/>
    <xf numFmtId="0" fontId="47" fillId="10" borderId="0" applyNumberFormat="0" applyBorder="0" applyAlignment="0" applyProtection="0"/>
    <xf numFmtId="0" fontId="14" fillId="34" borderId="0" applyNumberFormat="0" applyBorder="0" applyAlignment="0" applyProtection="0"/>
    <xf numFmtId="0" fontId="12" fillId="10" borderId="0" applyNumberFormat="0" applyBorder="0" applyAlignment="0" applyProtection="0"/>
    <xf numFmtId="0" fontId="12" fillId="42" borderId="0" applyNumberFormat="0" applyBorder="0" applyAlignment="0" applyProtection="0"/>
    <xf numFmtId="0" fontId="47" fillId="10" borderId="0" applyNumberFormat="0" applyBorder="0" applyAlignment="0" applyProtection="0"/>
    <xf numFmtId="0" fontId="1" fillId="10" borderId="0" applyNumberFormat="0" applyBorder="0" applyAlignment="0" applyProtection="0"/>
    <xf numFmtId="0" fontId="47" fillId="10" borderId="0" applyNumberFormat="0" applyBorder="0" applyAlignment="0" applyProtection="0"/>
    <xf numFmtId="0" fontId="12" fillId="10" borderId="0" applyNumberFormat="0" applyBorder="0" applyAlignment="0" applyProtection="0"/>
    <xf numFmtId="0" fontId="12" fillId="42" borderId="0" applyNumberFormat="0" applyBorder="0" applyAlignment="0" applyProtection="0"/>
    <xf numFmtId="0" fontId="14" fillId="34" borderId="0" applyNumberFormat="0" applyBorder="0" applyAlignment="0" applyProtection="0"/>
    <xf numFmtId="0" fontId="47" fillId="10"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47" fillId="10" borderId="0" applyNumberFormat="0" applyBorder="0" applyAlignment="0" applyProtection="0"/>
    <xf numFmtId="0" fontId="14" fillId="34" borderId="0" applyNumberFormat="0" applyBorder="0" applyAlignment="0" applyProtection="0"/>
    <xf numFmtId="0" fontId="14" fillId="34"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42" borderId="0" applyNumberFormat="0" applyBorder="0" applyAlignment="0" applyProtection="0"/>
    <xf numFmtId="0" fontId="14" fillId="34" borderId="0" applyNumberFormat="0" applyBorder="0" applyAlignment="0" applyProtection="0"/>
    <xf numFmtId="0" fontId="14" fillId="34" borderId="0" applyNumberFormat="0" applyBorder="0" applyAlignment="0" applyProtection="0"/>
    <xf numFmtId="0" fontId="14" fillId="34"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4" fillId="34" borderId="0" applyNumberFormat="0" applyBorder="0" applyAlignment="0" applyProtection="0"/>
    <xf numFmtId="0" fontId="14" fillId="34" borderId="0" applyNumberFormat="0" applyBorder="0" applyAlignment="0" applyProtection="0"/>
    <xf numFmtId="0" fontId="14" fillId="34"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42" borderId="0" applyNumberFormat="0" applyBorder="0" applyAlignment="0" applyProtection="0"/>
    <xf numFmtId="0" fontId="14" fillId="34" borderId="0" applyNumberFormat="0" applyBorder="0" applyAlignment="0" applyProtection="0"/>
    <xf numFmtId="0" fontId="14" fillId="34" borderId="0" applyNumberFormat="0" applyBorder="0" applyAlignment="0" applyProtection="0"/>
    <xf numFmtId="0" fontId="14" fillId="34"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4" fillId="34" borderId="0" applyNumberFormat="0" applyBorder="0" applyAlignment="0" applyProtection="0"/>
    <xf numFmtId="0" fontId="14" fillId="34" borderId="0" applyNumberFormat="0" applyBorder="0" applyAlignment="0" applyProtection="0"/>
    <xf numFmtId="0" fontId="14" fillId="34" borderId="0" applyNumberFormat="0" applyBorder="0" applyAlignment="0" applyProtection="0"/>
    <xf numFmtId="0" fontId="12" fillId="10" borderId="0" applyNumberFormat="0" applyBorder="0" applyAlignment="0" applyProtection="0"/>
    <xf numFmtId="0" fontId="12" fillId="42" borderId="0" applyNumberFormat="0" applyBorder="0" applyAlignment="0" applyProtection="0"/>
    <xf numFmtId="0" fontId="14" fillId="34" borderId="0" applyNumberFormat="0" applyBorder="0" applyAlignment="0" applyProtection="0"/>
    <xf numFmtId="0" fontId="14" fillId="34" borderId="0" applyNumberFormat="0" applyBorder="0" applyAlignment="0" applyProtection="0"/>
    <xf numFmtId="0" fontId="14" fillId="34" borderId="0" applyNumberFormat="0" applyBorder="0" applyAlignment="0" applyProtection="0"/>
    <xf numFmtId="0" fontId="14" fillId="34" borderId="0" applyNumberFormat="0" applyBorder="0" applyAlignment="0" applyProtection="0"/>
    <xf numFmtId="0" fontId="14" fillId="34"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47" fillId="14" borderId="0" applyNumberFormat="0" applyBorder="0" applyAlignment="0" applyProtection="0"/>
    <xf numFmtId="0" fontId="47" fillId="14" borderId="0" applyNumberFormat="0" applyBorder="0" applyAlignment="0" applyProtection="0"/>
    <xf numFmtId="0" fontId="1" fillId="14" borderId="0" applyNumberFormat="0" applyBorder="0" applyAlignment="0" applyProtection="0"/>
    <xf numFmtId="0" fontId="1" fillId="44" borderId="0" applyNumberFormat="0" applyBorder="0" applyAlignment="0" applyProtection="0"/>
    <xf numFmtId="0" fontId="47" fillId="44" borderId="0" applyNumberFormat="0" applyBorder="0" applyAlignment="0" applyProtection="0"/>
    <xf numFmtId="0" fontId="47" fillId="44" borderId="0" applyNumberFormat="0" applyBorder="0" applyAlignment="0" applyProtection="0"/>
    <xf numFmtId="0" fontId="47" fillId="14" borderId="0" applyNumberFormat="0" applyBorder="0" applyAlignment="0" applyProtection="0"/>
    <xf numFmtId="0" fontId="47" fillId="14"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44" borderId="0" applyNumberFormat="0" applyBorder="0" applyAlignment="0" applyProtection="0"/>
    <xf numFmtId="0" fontId="47" fillId="14" borderId="0" applyNumberFormat="0" applyBorder="0" applyAlignment="0" applyProtection="0"/>
    <xf numFmtId="0" fontId="1" fillId="14" borderId="0" applyNumberFormat="0" applyBorder="0" applyAlignment="0" applyProtection="0"/>
    <xf numFmtId="0" fontId="14" fillId="43" borderId="0" applyNumberFormat="0" applyBorder="0" applyAlignment="0" applyProtection="0"/>
    <xf numFmtId="0" fontId="1" fillId="14" borderId="0" applyNumberFormat="0" applyBorder="0" applyAlignment="0" applyProtection="0"/>
    <xf numFmtId="0" fontId="1" fillId="44"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 fillId="44" borderId="0" applyNumberFormat="0" applyBorder="0" applyAlignment="0" applyProtection="0"/>
    <xf numFmtId="0" fontId="1" fillId="14" borderId="0" applyNumberFormat="0" applyBorder="0" applyAlignment="0" applyProtection="0"/>
    <xf numFmtId="0" fontId="12" fillId="14" borderId="0" applyNumberFormat="0" applyBorder="0" applyAlignment="0" applyProtection="0"/>
    <xf numFmtId="0" fontId="1" fillId="14" borderId="0" applyNumberFormat="0" applyBorder="0" applyAlignment="0" applyProtection="0"/>
    <xf numFmtId="0" fontId="1" fillId="44" borderId="0" applyNumberFormat="0" applyBorder="0" applyAlignment="0" applyProtection="0"/>
    <xf numFmtId="0" fontId="12" fillId="44" borderId="0" applyNumberFormat="0" applyBorder="0" applyAlignment="0" applyProtection="0"/>
    <xf numFmtId="0" fontId="12" fillId="4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 fillId="4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44"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2" fillId="14" borderId="0" applyNumberFormat="0" applyBorder="0" applyAlignment="0" applyProtection="0"/>
    <xf numFmtId="0" fontId="12" fillId="44" borderId="0" applyNumberFormat="0" applyBorder="0" applyAlignment="0" applyProtection="0"/>
    <xf numFmtId="0" fontId="12" fillId="44" borderId="0" applyNumberFormat="0" applyBorder="0" applyAlignment="0" applyProtection="0"/>
    <xf numFmtId="0" fontId="12" fillId="14" borderId="0" applyNumberFormat="0" applyBorder="0" applyAlignment="0" applyProtection="0"/>
    <xf numFmtId="0" fontId="1" fillId="1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4" fillId="43" borderId="0" applyNumberFormat="0" applyBorder="0" applyAlignment="0" applyProtection="0"/>
    <xf numFmtId="0" fontId="47" fillId="14" borderId="0" applyNumberFormat="0" applyBorder="0" applyAlignment="0" applyProtection="0"/>
    <xf numFmtId="0" fontId="47" fillId="14" borderId="0" applyNumberFormat="0" applyBorder="0" applyAlignment="0" applyProtection="0"/>
    <xf numFmtId="0" fontId="1" fillId="14" borderId="0" applyNumberFormat="0" applyBorder="0" applyAlignment="0" applyProtection="0"/>
    <xf numFmtId="0" fontId="47" fillId="14" borderId="0" applyNumberFormat="0" applyBorder="0" applyAlignment="0" applyProtection="0"/>
    <xf numFmtId="0" fontId="47" fillId="44" borderId="0" applyNumberFormat="0" applyBorder="0" applyAlignment="0" applyProtection="0"/>
    <xf numFmtId="0" fontId="14" fillId="43" borderId="0" applyNumberFormat="0" applyBorder="0" applyAlignment="0" applyProtection="0"/>
    <xf numFmtId="0" fontId="1" fillId="14" borderId="0" applyNumberFormat="0" applyBorder="0" applyAlignment="0" applyProtection="0"/>
    <xf numFmtId="0" fontId="1" fillId="44"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47" fillId="14" borderId="0" applyNumberFormat="0" applyBorder="0" applyAlignment="0" applyProtection="0"/>
    <xf numFmtId="0" fontId="14" fillId="43" borderId="0" applyNumberFormat="0" applyBorder="0" applyAlignment="0" applyProtection="0"/>
    <xf numFmtId="0" fontId="12" fillId="14" borderId="0" applyNumberFormat="0" applyBorder="0" applyAlignment="0" applyProtection="0"/>
    <xf numFmtId="0" fontId="12" fillId="44" borderId="0" applyNumberFormat="0" applyBorder="0" applyAlignment="0" applyProtection="0"/>
    <xf numFmtId="0" fontId="47" fillId="14" borderId="0" applyNumberFormat="0" applyBorder="0" applyAlignment="0" applyProtection="0"/>
    <xf numFmtId="0" fontId="1" fillId="14" borderId="0" applyNumberFormat="0" applyBorder="0" applyAlignment="0" applyProtection="0"/>
    <xf numFmtId="0" fontId="47" fillId="14" borderId="0" applyNumberFormat="0" applyBorder="0" applyAlignment="0" applyProtection="0"/>
    <xf numFmtId="0" fontId="12" fillId="14" borderId="0" applyNumberFormat="0" applyBorder="0" applyAlignment="0" applyProtection="0"/>
    <xf numFmtId="0" fontId="12" fillId="44" borderId="0" applyNumberFormat="0" applyBorder="0" applyAlignment="0" applyProtection="0"/>
    <xf numFmtId="0" fontId="14" fillId="43" borderId="0" applyNumberFormat="0" applyBorder="0" applyAlignment="0" applyProtection="0"/>
    <xf numFmtId="0" fontId="47" fillId="1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47" fillId="14"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44"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44"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2" fillId="14" borderId="0" applyNumberFormat="0" applyBorder="0" applyAlignment="0" applyProtection="0"/>
    <xf numFmtId="0" fontId="12" fillId="44"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47" fillId="18" borderId="0" applyNumberFormat="0" applyBorder="0" applyAlignment="0" applyProtection="0"/>
    <xf numFmtId="0" fontId="47" fillId="18" borderId="0" applyNumberFormat="0" applyBorder="0" applyAlignment="0" applyProtection="0"/>
    <xf numFmtId="0" fontId="1" fillId="18" borderId="0" applyNumberFormat="0" applyBorder="0" applyAlignment="0" applyProtection="0"/>
    <xf numFmtId="0" fontId="1" fillId="46" borderId="0" applyNumberFormat="0" applyBorder="0" applyAlignment="0" applyProtection="0"/>
    <xf numFmtId="0" fontId="47" fillId="46" borderId="0" applyNumberFormat="0" applyBorder="0" applyAlignment="0" applyProtection="0"/>
    <xf numFmtId="0" fontId="47" fillId="46" borderId="0" applyNumberFormat="0" applyBorder="0" applyAlignment="0" applyProtection="0"/>
    <xf numFmtId="0" fontId="47" fillId="18" borderId="0" applyNumberFormat="0" applyBorder="0" applyAlignment="0" applyProtection="0"/>
    <xf numFmtId="0" fontId="47" fillId="18"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46" borderId="0" applyNumberFormat="0" applyBorder="0" applyAlignment="0" applyProtection="0"/>
    <xf numFmtId="0" fontId="47" fillId="18" borderId="0" applyNumberFormat="0" applyBorder="0" applyAlignment="0" applyProtection="0"/>
    <xf numFmtId="0" fontId="1" fillId="18" borderId="0" applyNumberFormat="0" applyBorder="0" applyAlignment="0" applyProtection="0"/>
    <xf numFmtId="0" fontId="14" fillId="45" borderId="0" applyNumberFormat="0" applyBorder="0" applyAlignment="0" applyProtection="0"/>
    <xf numFmtId="0" fontId="1" fillId="18" borderId="0" applyNumberFormat="0" applyBorder="0" applyAlignment="0" applyProtection="0"/>
    <xf numFmtId="0" fontId="1" fillId="46"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 fillId="46" borderId="0" applyNumberFormat="0" applyBorder="0" applyAlignment="0" applyProtection="0"/>
    <xf numFmtId="0" fontId="1" fillId="18" borderId="0" applyNumberFormat="0" applyBorder="0" applyAlignment="0" applyProtection="0"/>
    <xf numFmtId="0" fontId="12" fillId="18" borderId="0" applyNumberFormat="0" applyBorder="0" applyAlignment="0" applyProtection="0"/>
    <xf numFmtId="0" fontId="1" fillId="18" borderId="0" applyNumberFormat="0" applyBorder="0" applyAlignment="0" applyProtection="0"/>
    <xf numFmtId="0" fontId="1" fillId="46"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 fillId="46"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46"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2" fillId="18" borderId="0" applyNumberFormat="0" applyBorder="0" applyAlignment="0" applyProtection="0"/>
    <xf numFmtId="0" fontId="12" fillId="46" borderId="0" applyNumberFormat="0" applyBorder="0" applyAlignment="0" applyProtection="0"/>
    <xf numFmtId="0" fontId="12" fillId="46" borderId="0" applyNumberFormat="0" applyBorder="0" applyAlignment="0" applyProtection="0"/>
    <xf numFmtId="0" fontId="12" fillId="18" borderId="0" applyNumberFormat="0" applyBorder="0" applyAlignment="0" applyProtection="0"/>
    <xf numFmtId="0" fontId="1" fillId="18"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4" fillId="45" borderId="0" applyNumberFormat="0" applyBorder="0" applyAlignment="0" applyProtection="0"/>
    <xf numFmtId="0" fontId="47" fillId="18" borderId="0" applyNumberFormat="0" applyBorder="0" applyAlignment="0" applyProtection="0"/>
    <xf numFmtId="0" fontId="47" fillId="18" borderId="0" applyNumberFormat="0" applyBorder="0" applyAlignment="0" applyProtection="0"/>
    <xf numFmtId="0" fontId="1" fillId="18" borderId="0" applyNumberFormat="0" applyBorder="0" applyAlignment="0" applyProtection="0"/>
    <xf numFmtId="0" fontId="47" fillId="18" borderId="0" applyNumberFormat="0" applyBorder="0" applyAlignment="0" applyProtection="0"/>
    <xf numFmtId="0" fontId="47" fillId="46" borderId="0" applyNumberFormat="0" applyBorder="0" applyAlignment="0" applyProtection="0"/>
    <xf numFmtId="0" fontId="14" fillId="45" borderId="0" applyNumberFormat="0" applyBorder="0" applyAlignment="0" applyProtection="0"/>
    <xf numFmtId="0" fontId="1" fillId="18" borderId="0" applyNumberFormat="0" applyBorder="0" applyAlignment="0" applyProtection="0"/>
    <xf numFmtId="0" fontId="1" fillId="46"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47" fillId="18" borderId="0" applyNumberFormat="0" applyBorder="0" applyAlignment="0" applyProtection="0"/>
    <xf numFmtId="0" fontId="14" fillId="45" borderId="0" applyNumberFormat="0" applyBorder="0" applyAlignment="0" applyProtection="0"/>
    <xf numFmtId="0" fontId="12" fillId="18" borderId="0" applyNumberFormat="0" applyBorder="0" applyAlignment="0" applyProtection="0"/>
    <xf numFmtId="0" fontId="12" fillId="46" borderId="0" applyNumberFormat="0" applyBorder="0" applyAlignment="0" applyProtection="0"/>
    <xf numFmtId="0" fontId="47" fillId="18" borderId="0" applyNumberFormat="0" applyBorder="0" applyAlignment="0" applyProtection="0"/>
    <xf numFmtId="0" fontId="1" fillId="18" borderId="0" applyNumberFormat="0" applyBorder="0" applyAlignment="0" applyProtection="0"/>
    <xf numFmtId="0" fontId="47" fillId="18" borderId="0" applyNumberFormat="0" applyBorder="0" applyAlignment="0" applyProtection="0"/>
    <xf numFmtId="0" fontId="12" fillId="18" borderId="0" applyNumberFormat="0" applyBorder="0" applyAlignment="0" applyProtection="0"/>
    <xf numFmtId="0" fontId="12" fillId="46" borderId="0" applyNumberFormat="0" applyBorder="0" applyAlignment="0" applyProtection="0"/>
    <xf numFmtId="0" fontId="14" fillId="45" borderId="0" applyNumberFormat="0" applyBorder="0" applyAlignment="0" applyProtection="0"/>
    <xf numFmtId="0" fontId="47" fillId="18"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47" fillId="18"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46"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46"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2" fillId="18" borderId="0" applyNumberFormat="0" applyBorder="0" applyAlignment="0" applyProtection="0"/>
    <xf numFmtId="0" fontId="12" fillId="46"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47" fillId="22" borderId="0" applyNumberFormat="0" applyBorder="0" applyAlignment="0" applyProtection="0"/>
    <xf numFmtId="0" fontId="47" fillId="22" borderId="0" applyNumberFormat="0" applyBorder="0" applyAlignment="0" applyProtection="0"/>
    <xf numFmtId="0" fontId="1" fillId="22" borderId="0" applyNumberFormat="0" applyBorder="0" applyAlignment="0" applyProtection="0"/>
    <xf numFmtId="0" fontId="1" fillId="42" borderId="0" applyNumberFormat="0" applyBorder="0" applyAlignment="0" applyProtection="0"/>
    <xf numFmtId="0" fontId="47" fillId="42" borderId="0" applyNumberFormat="0" applyBorder="0" applyAlignment="0" applyProtection="0"/>
    <xf numFmtId="0" fontId="47" fillId="42" borderId="0" applyNumberFormat="0" applyBorder="0" applyAlignment="0" applyProtection="0"/>
    <xf numFmtId="0" fontId="47" fillId="22" borderId="0" applyNumberFormat="0" applyBorder="0" applyAlignment="0" applyProtection="0"/>
    <xf numFmtId="0" fontId="47" fillId="22"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42" borderId="0" applyNumberFormat="0" applyBorder="0" applyAlignment="0" applyProtection="0"/>
    <xf numFmtId="0" fontId="47" fillId="22" borderId="0" applyNumberFormat="0" applyBorder="0" applyAlignment="0" applyProtection="0"/>
    <xf numFmtId="0" fontId="1" fillId="22" borderId="0" applyNumberFormat="0" applyBorder="0" applyAlignment="0" applyProtection="0"/>
    <xf numFmtId="0" fontId="14" fillId="47" borderId="0" applyNumberFormat="0" applyBorder="0" applyAlignment="0" applyProtection="0"/>
    <xf numFmtId="0" fontId="1" fillId="22" borderId="0" applyNumberFormat="0" applyBorder="0" applyAlignment="0" applyProtection="0"/>
    <xf numFmtId="0" fontId="1" fillId="42"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 fillId="42" borderId="0" applyNumberFormat="0" applyBorder="0" applyAlignment="0" applyProtection="0"/>
    <xf numFmtId="0" fontId="1" fillId="22" borderId="0" applyNumberFormat="0" applyBorder="0" applyAlignment="0" applyProtection="0"/>
    <xf numFmtId="0" fontId="12" fillId="22" borderId="0" applyNumberFormat="0" applyBorder="0" applyAlignment="0" applyProtection="0"/>
    <xf numFmtId="0" fontId="1" fillId="22" borderId="0" applyNumberFormat="0" applyBorder="0" applyAlignment="0" applyProtection="0"/>
    <xf numFmtId="0" fontId="1" fillId="4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 fillId="4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42"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2" fillId="22" borderId="0" applyNumberFormat="0" applyBorder="0" applyAlignment="0" applyProtection="0"/>
    <xf numFmtId="0" fontId="12" fillId="42" borderId="0" applyNumberFormat="0" applyBorder="0" applyAlignment="0" applyProtection="0"/>
    <xf numFmtId="0" fontId="12" fillId="42" borderId="0" applyNumberFormat="0" applyBorder="0" applyAlignment="0" applyProtection="0"/>
    <xf numFmtId="0" fontId="12" fillId="22" borderId="0" applyNumberFormat="0" applyBorder="0" applyAlignment="0" applyProtection="0"/>
    <xf numFmtId="0" fontId="1" fillId="2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4" fillId="47" borderId="0" applyNumberFormat="0" applyBorder="0" applyAlignment="0" applyProtection="0"/>
    <xf numFmtId="0" fontId="47" fillId="22" borderId="0" applyNumberFormat="0" applyBorder="0" applyAlignment="0" applyProtection="0"/>
    <xf numFmtId="0" fontId="47" fillId="22" borderId="0" applyNumberFormat="0" applyBorder="0" applyAlignment="0" applyProtection="0"/>
    <xf numFmtId="0" fontId="1" fillId="22" borderId="0" applyNumberFormat="0" applyBorder="0" applyAlignment="0" applyProtection="0"/>
    <xf numFmtId="0" fontId="47" fillId="22" borderId="0" applyNumberFormat="0" applyBorder="0" applyAlignment="0" applyProtection="0"/>
    <xf numFmtId="0" fontId="47" fillId="42" borderId="0" applyNumberFormat="0" applyBorder="0" applyAlignment="0" applyProtection="0"/>
    <xf numFmtId="0" fontId="14" fillId="47" borderId="0" applyNumberFormat="0" applyBorder="0" applyAlignment="0" applyProtection="0"/>
    <xf numFmtId="0" fontId="1" fillId="22" borderId="0" applyNumberFormat="0" applyBorder="0" applyAlignment="0" applyProtection="0"/>
    <xf numFmtId="0" fontId="1" fillId="42"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47" fillId="22" borderId="0" applyNumberFormat="0" applyBorder="0" applyAlignment="0" applyProtection="0"/>
    <xf numFmtId="0" fontId="14" fillId="47" borderId="0" applyNumberFormat="0" applyBorder="0" applyAlignment="0" applyProtection="0"/>
    <xf numFmtId="0" fontId="12" fillId="22" borderId="0" applyNumberFormat="0" applyBorder="0" applyAlignment="0" applyProtection="0"/>
    <xf numFmtId="0" fontId="12" fillId="42" borderId="0" applyNumberFormat="0" applyBorder="0" applyAlignment="0" applyProtection="0"/>
    <xf numFmtId="0" fontId="47" fillId="22" borderId="0" applyNumberFormat="0" applyBorder="0" applyAlignment="0" applyProtection="0"/>
    <xf numFmtId="0" fontId="1" fillId="22" borderId="0" applyNumberFormat="0" applyBorder="0" applyAlignment="0" applyProtection="0"/>
    <xf numFmtId="0" fontId="47" fillId="22" borderId="0" applyNumberFormat="0" applyBorder="0" applyAlignment="0" applyProtection="0"/>
    <xf numFmtId="0" fontId="12" fillId="22" borderId="0" applyNumberFormat="0" applyBorder="0" applyAlignment="0" applyProtection="0"/>
    <xf numFmtId="0" fontId="12" fillId="42" borderId="0" applyNumberFormat="0" applyBorder="0" applyAlignment="0" applyProtection="0"/>
    <xf numFmtId="0" fontId="14" fillId="47" borderId="0" applyNumberFormat="0" applyBorder="0" applyAlignment="0" applyProtection="0"/>
    <xf numFmtId="0" fontId="47" fillId="2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47" fillId="22"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42"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42"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2" fillId="22" borderId="0" applyNumberFormat="0" applyBorder="0" applyAlignment="0" applyProtection="0"/>
    <xf numFmtId="0" fontId="12" fillId="42"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47" fillId="26" borderId="0" applyNumberFormat="0" applyBorder="0" applyAlignment="0" applyProtection="0"/>
    <xf numFmtId="0" fontId="47" fillId="26" borderId="0" applyNumberFormat="0" applyBorder="0" applyAlignment="0" applyProtection="0"/>
    <xf numFmtId="0" fontId="1" fillId="26" borderId="0" applyNumberFormat="0" applyBorder="0" applyAlignment="0" applyProtection="0"/>
    <xf numFmtId="0" fontId="47" fillId="26" borderId="0" applyNumberFormat="0" applyBorder="0" applyAlignment="0" applyProtection="0"/>
    <xf numFmtId="0" fontId="47" fillId="26"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47" fillId="26" borderId="0" applyNumberFormat="0" applyBorder="0" applyAlignment="0" applyProtection="0"/>
    <xf numFmtId="0" fontId="1" fillId="26" borderId="0" applyNumberFormat="0" applyBorder="0" applyAlignment="0" applyProtection="0"/>
    <xf numFmtId="0" fontId="14" fillId="48" borderId="0" applyNumberFormat="0" applyBorder="0" applyAlignment="0" applyProtection="0"/>
    <xf numFmtId="0" fontId="1" fillId="26"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 fillId="26" borderId="0" applyNumberFormat="0" applyBorder="0" applyAlignment="0" applyProtection="0"/>
    <xf numFmtId="0" fontId="12" fillId="26" borderId="0" applyNumberFormat="0" applyBorder="0" applyAlignment="0" applyProtection="0"/>
    <xf numFmtId="0" fontId="1"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47" fillId="26" borderId="0" applyNumberFormat="0" applyBorder="0" applyAlignment="0" applyProtection="0"/>
    <xf numFmtId="0" fontId="1" fillId="26" borderId="0" applyNumberFormat="0" applyBorder="0" applyAlignment="0" applyProtection="0"/>
    <xf numFmtId="0" fontId="47" fillId="26" borderId="0" applyNumberFormat="0" applyBorder="0" applyAlignment="0" applyProtection="0"/>
    <xf numFmtId="0" fontId="14" fillId="48"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47" fillId="26" borderId="0" applyNumberFormat="0" applyBorder="0" applyAlignment="0" applyProtection="0"/>
    <xf numFmtId="0" fontId="14" fillId="48"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47" fillId="26" borderId="0" applyNumberFormat="0" applyBorder="0" applyAlignment="0" applyProtection="0"/>
    <xf numFmtId="0" fontId="1" fillId="26" borderId="0" applyNumberFormat="0" applyBorder="0" applyAlignment="0" applyProtection="0"/>
    <xf numFmtId="0" fontId="47" fillId="26" borderId="0" applyNumberFormat="0" applyBorder="0" applyAlignment="0" applyProtection="0"/>
    <xf numFmtId="0" fontId="12" fillId="26" borderId="0" applyNumberFormat="0" applyBorder="0" applyAlignment="0" applyProtection="0"/>
    <xf numFmtId="0" fontId="14" fillId="48" borderId="0" applyNumberFormat="0" applyBorder="0" applyAlignment="0" applyProtection="0"/>
    <xf numFmtId="0" fontId="47" fillId="26"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2" fillId="26"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8" borderId="0" applyNumberFormat="0" applyBorder="0" applyAlignment="0" applyProtection="0"/>
    <xf numFmtId="0" fontId="14" fillId="44" borderId="0" applyNumberFormat="0" applyBorder="0" applyAlignment="0" applyProtection="0"/>
    <xf numFmtId="0" fontId="14" fillId="44" borderId="0" applyNumberFormat="0" applyBorder="0" applyAlignment="0" applyProtection="0"/>
    <xf numFmtId="0" fontId="14" fillId="44" borderId="0" applyNumberFormat="0" applyBorder="0" applyAlignment="0" applyProtection="0"/>
    <xf numFmtId="0" fontId="14" fillId="44" borderId="0" applyNumberFormat="0" applyBorder="0" applyAlignment="0" applyProtection="0"/>
    <xf numFmtId="0" fontId="14" fillId="44" borderId="0" applyNumberFormat="0" applyBorder="0" applyAlignment="0" applyProtection="0"/>
    <xf numFmtId="0" fontId="14" fillId="44" borderId="0" applyNumberFormat="0" applyBorder="0" applyAlignment="0" applyProtection="0"/>
    <xf numFmtId="0" fontId="14" fillId="44" borderId="0" applyNumberFormat="0" applyBorder="0" applyAlignment="0" applyProtection="0"/>
    <xf numFmtId="0" fontId="14" fillId="44" borderId="0" applyNumberFormat="0" applyBorder="0" applyAlignment="0" applyProtection="0"/>
    <xf numFmtId="0" fontId="47" fillId="30" borderId="0" applyNumberFormat="0" applyBorder="0" applyAlignment="0" applyProtection="0"/>
    <xf numFmtId="0" fontId="47" fillId="30" borderId="0" applyNumberFormat="0" applyBorder="0" applyAlignment="0" applyProtection="0"/>
    <xf numFmtId="0" fontId="1" fillId="30" borderId="0" applyNumberFormat="0" applyBorder="0" applyAlignment="0" applyProtection="0"/>
    <xf numFmtId="0" fontId="47" fillId="30" borderId="0" applyNumberFormat="0" applyBorder="0" applyAlignment="0" applyProtection="0"/>
    <xf numFmtId="0" fontId="47" fillId="30" borderId="0" applyNumberFormat="0" applyBorder="0" applyAlignment="0" applyProtection="0"/>
    <xf numFmtId="0" fontId="14" fillId="44" borderId="0" applyNumberFormat="0" applyBorder="0" applyAlignment="0" applyProtection="0"/>
    <xf numFmtId="0" fontId="14" fillId="44"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47" fillId="30" borderId="0" applyNumberFormat="0" applyBorder="0" applyAlignment="0" applyProtection="0"/>
    <xf numFmtId="0" fontId="1" fillId="30" borderId="0" applyNumberFormat="0" applyBorder="0" applyAlignment="0" applyProtection="0"/>
    <xf numFmtId="0" fontId="14" fillId="44" borderId="0" applyNumberFormat="0" applyBorder="0" applyAlignment="0" applyProtection="0"/>
    <xf numFmtId="0" fontId="1" fillId="30" borderId="0" applyNumberFormat="0" applyBorder="0" applyAlignment="0" applyProtection="0"/>
    <xf numFmtId="0" fontId="14" fillId="44" borderId="0" applyNumberFormat="0" applyBorder="0" applyAlignment="0" applyProtection="0"/>
    <xf numFmtId="0" fontId="14" fillId="44" borderId="0" applyNumberFormat="0" applyBorder="0" applyAlignment="0" applyProtection="0"/>
    <xf numFmtId="0" fontId="1" fillId="30" borderId="0" applyNumberFormat="0" applyBorder="0" applyAlignment="0" applyProtection="0"/>
    <xf numFmtId="0" fontId="12" fillId="30" borderId="0" applyNumberFormat="0" applyBorder="0" applyAlignment="0" applyProtection="0"/>
    <xf numFmtId="0" fontId="1"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4" fillId="44" borderId="0" applyNumberFormat="0" applyBorder="0" applyAlignment="0" applyProtection="0"/>
    <xf numFmtId="0" fontId="14" fillId="44" borderId="0" applyNumberFormat="0" applyBorder="0" applyAlignment="0" applyProtection="0"/>
    <xf numFmtId="0" fontId="14" fillId="44"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4" fillId="44" borderId="0" applyNumberFormat="0" applyBorder="0" applyAlignment="0" applyProtection="0"/>
    <xf numFmtId="0" fontId="14" fillId="44" borderId="0" applyNumberFormat="0" applyBorder="0" applyAlignment="0" applyProtection="0"/>
    <xf numFmtId="0" fontId="47" fillId="30" borderId="0" applyNumberFormat="0" applyBorder="0" applyAlignment="0" applyProtection="0"/>
    <xf numFmtId="0" fontId="1" fillId="30" borderId="0" applyNumberFormat="0" applyBorder="0" applyAlignment="0" applyProtection="0"/>
    <xf numFmtId="0" fontId="47" fillId="30" borderId="0" applyNumberFormat="0" applyBorder="0" applyAlignment="0" applyProtection="0"/>
    <xf numFmtId="0" fontId="14" fillId="44"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4" fillId="44" borderId="0" applyNumberFormat="0" applyBorder="0" applyAlignment="0" applyProtection="0"/>
    <xf numFmtId="0" fontId="14" fillId="44" borderId="0" applyNumberFormat="0" applyBorder="0" applyAlignment="0" applyProtection="0"/>
    <xf numFmtId="0" fontId="14" fillId="44" borderId="0" applyNumberFormat="0" applyBorder="0" applyAlignment="0" applyProtection="0"/>
    <xf numFmtId="0" fontId="47" fillId="30" borderId="0" applyNumberFormat="0" applyBorder="0" applyAlignment="0" applyProtection="0"/>
    <xf numFmtId="0" fontId="14" fillId="44"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47" fillId="30" borderId="0" applyNumberFormat="0" applyBorder="0" applyAlignment="0" applyProtection="0"/>
    <xf numFmtId="0" fontId="1" fillId="30" borderId="0" applyNumberFormat="0" applyBorder="0" applyAlignment="0" applyProtection="0"/>
    <xf numFmtId="0" fontId="47" fillId="30" borderId="0" applyNumberFormat="0" applyBorder="0" applyAlignment="0" applyProtection="0"/>
    <xf numFmtId="0" fontId="12" fillId="30" borderId="0" applyNumberFormat="0" applyBorder="0" applyAlignment="0" applyProtection="0"/>
    <xf numFmtId="0" fontId="14" fillId="44" borderId="0" applyNumberFormat="0" applyBorder="0" applyAlignment="0" applyProtection="0"/>
    <xf numFmtId="0" fontId="47" fillId="30" borderId="0" applyNumberFormat="0" applyBorder="0" applyAlignment="0" applyProtection="0"/>
    <xf numFmtId="0" fontId="14" fillId="44" borderId="0" applyNumberFormat="0" applyBorder="0" applyAlignment="0" applyProtection="0"/>
    <xf numFmtId="0" fontId="14" fillId="44"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4" fillId="44" borderId="0" applyNumberFormat="0" applyBorder="0" applyAlignment="0" applyProtection="0"/>
    <xf numFmtId="0" fontId="14" fillId="44" borderId="0" applyNumberFormat="0" applyBorder="0" applyAlignment="0" applyProtection="0"/>
    <xf numFmtId="0" fontId="14" fillId="44" borderId="0" applyNumberFormat="0" applyBorder="0" applyAlignment="0" applyProtection="0"/>
    <xf numFmtId="0" fontId="14" fillId="44" borderId="0" applyNumberFormat="0" applyBorder="0" applyAlignment="0" applyProtection="0"/>
    <xf numFmtId="0" fontId="14" fillId="44" borderId="0" applyNumberFormat="0" applyBorder="0" applyAlignment="0" applyProtection="0"/>
    <xf numFmtId="0" fontId="14" fillId="44"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4" fillId="44" borderId="0" applyNumberFormat="0" applyBorder="0" applyAlignment="0" applyProtection="0"/>
    <xf numFmtId="0" fontId="14" fillId="44" borderId="0" applyNumberFormat="0" applyBorder="0" applyAlignment="0" applyProtection="0"/>
    <xf numFmtId="0" fontId="14" fillId="44" borderId="0" applyNumberFormat="0" applyBorder="0" applyAlignment="0" applyProtection="0"/>
    <xf numFmtId="0" fontId="14" fillId="44" borderId="0" applyNumberFormat="0" applyBorder="0" applyAlignment="0" applyProtection="0"/>
    <xf numFmtId="0" fontId="14" fillId="44" borderId="0" applyNumberFormat="0" applyBorder="0" applyAlignment="0" applyProtection="0"/>
    <xf numFmtId="0" fontId="14" fillId="44" borderId="0" applyNumberFormat="0" applyBorder="0" applyAlignment="0" applyProtection="0"/>
    <xf numFmtId="0" fontId="12" fillId="30" borderId="0" applyNumberFormat="0" applyBorder="0" applyAlignment="0" applyProtection="0"/>
    <xf numFmtId="0" fontId="14" fillId="44" borderId="0" applyNumberFormat="0" applyBorder="0" applyAlignment="0" applyProtection="0"/>
    <xf numFmtId="0" fontId="14" fillId="44" borderId="0" applyNumberFormat="0" applyBorder="0" applyAlignment="0" applyProtection="0"/>
    <xf numFmtId="0" fontId="14" fillId="44" borderId="0" applyNumberFormat="0" applyBorder="0" applyAlignment="0" applyProtection="0"/>
    <xf numFmtId="0" fontId="14" fillId="44" borderId="0" applyNumberFormat="0" applyBorder="0" applyAlignment="0" applyProtection="0"/>
    <xf numFmtId="0" fontId="14" fillId="44" borderId="0" applyNumberFormat="0" applyBorder="0" applyAlignment="0" applyProtection="0"/>
    <xf numFmtId="0" fontId="14" fillId="34" borderId="0" applyNumberFormat="0" applyBorder="0" applyAlignment="0" applyProtection="0"/>
    <xf numFmtId="0" fontId="14" fillId="43" borderId="0" applyNumberFormat="0" applyBorder="0" applyAlignment="0" applyProtection="0"/>
    <xf numFmtId="0" fontId="14" fillId="45" borderId="0" applyNumberFormat="0" applyBorder="0" applyAlignment="0" applyProtection="0"/>
    <xf numFmtId="0" fontId="14" fillId="47" borderId="0" applyNumberFormat="0" applyBorder="0" applyAlignment="0" applyProtection="0"/>
    <xf numFmtId="0" fontId="14" fillId="48" borderId="0" applyNumberFormat="0" applyBorder="0" applyAlignment="0" applyProtection="0"/>
    <xf numFmtId="0" fontId="14" fillId="44"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47" fillId="11" borderId="0" applyNumberFormat="0" applyBorder="0" applyAlignment="0" applyProtection="0"/>
    <xf numFmtId="0" fontId="47" fillId="11" borderId="0" applyNumberFormat="0" applyBorder="0" applyAlignment="0" applyProtection="0"/>
    <xf numFmtId="0" fontId="1" fillId="11" borderId="0" applyNumberFormat="0" applyBorder="0" applyAlignment="0" applyProtection="0"/>
    <xf numFmtId="0" fontId="1"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11" borderId="0" applyNumberFormat="0" applyBorder="0" applyAlignment="0" applyProtection="0"/>
    <xf numFmtId="0" fontId="47" fillId="11"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50" borderId="0" applyNumberFormat="0" applyBorder="0" applyAlignment="0" applyProtection="0"/>
    <xf numFmtId="0" fontId="47" fillId="11" borderId="0" applyNumberFormat="0" applyBorder="0" applyAlignment="0" applyProtection="0"/>
    <xf numFmtId="0" fontId="1" fillId="11" borderId="0" applyNumberFormat="0" applyBorder="0" applyAlignment="0" applyProtection="0"/>
    <xf numFmtId="0" fontId="14" fillId="49" borderId="0" applyNumberFormat="0" applyBorder="0" applyAlignment="0" applyProtection="0"/>
    <xf numFmtId="0" fontId="1" fillId="11" borderId="0" applyNumberFormat="0" applyBorder="0" applyAlignment="0" applyProtection="0"/>
    <xf numFmtId="0" fontId="1" fillId="50"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 fillId="50" borderId="0" applyNumberFormat="0" applyBorder="0" applyAlignment="0" applyProtection="0"/>
    <xf numFmtId="0" fontId="1" fillId="11" borderId="0" applyNumberFormat="0" applyBorder="0" applyAlignment="0" applyProtection="0"/>
    <xf numFmtId="0" fontId="12" fillId="11" borderId="0" applyNumberFormat="0" applyBorder="0" applyAlignment="0" applyProtection="0"/>
    <xf numFmtId="0" fontId="1" fillId="11" borderId="0" applyNumberFormat="0" applyBorder="0" applyAlignment="0" applyProtection="0"/>
    <xf numFmtId="0" fontId="1"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 fillId="5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50"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2" fillId="11"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11" borderId="0" applyNumberFormat="0" applyBorder="0" applyAlignment="0" applyProtection="0"/>
    <xf numFmtId="0" fontId="1" fillId="11"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4" fillId="49" borderId="0" applyNumberFormat="0" applyBorder="0" applyAlignment="0" applyProtection="0"/>
    <xf numFmtId="0" fontId="47" fillId="11" borderId="0" applyNumberFormat="0" applyBorder="0" applyAlignment="0" applyProtection="0"/>
    <xf numFmtId="0" fontId="47" fillId="11" borderId="0" applyNumberFormat="0" applyBorder="0" applyAlignment="0" applyProtection="0"/>
    <xf numFmtId="0" fontId="1" fillId="11" borderId="0" applyNumberFormat="0" applyBorder="0" applyAlignment="0" applyProtection="0"/>
    <xf numFmtId="0" fontId="47" fillId="11" borderId="0" applyNumberFormat="0" applyBorder="0" applyAlignment="0" applyProtection="0"/>
    <xf numFmtId="0" fontId="47" fillId="50" borderId="0" applyNumberFormat="0" applyBorder="0" applyAlignment="0" applyProtection="0"/>
    <xf numFmtId="0" fontId="14" fillId="49" borderId="0" applyNumberFormat="0" applyBorder="0" applyAlignment="0" applyProtection="0"/>
    <xf numFmtId="0" fontId="1" fillId="11" borderId="0" applyNumberFormat="0" applyBorder="0" applyAlignment="0" applyProtection="0"/>
    <xf numFmtId="0" fontId="1" fillId="50"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47" fillId="11" borderId="0" applyNumberFormat="0" applyBorder="0" applyAlignment="0" applyProtection="0"/>
    <xf numFmtId="0" fontId="14" fillId="49" borderId="0" applyNumberFormat="0" applyBorder="0" applyAlignment="0" applyProtection="0"/>
    <xf numFmtId="0" fontId="12" fillId="11" borderId="0" applyNumberFormat="0" applyBorder="0" applyAlignment="0" applyProtection="0"/>
    <xf numFmtId="0" fontId="12" fillId="50" borderId="0" applyNumberFormat="0" applyBorder="0" applyAlignment="0" applyProtection="0"/>
    <xf numFmtId="0" fontId="47" fillId="11" borderId="0" applyNumberFormat="0" applyBorder="0" applyAlignment="0" applyProtection="0"/>
    <xf numFmtId="0" fontId="1" fillId="11" borderId="0" applyNumberFormat="0" applyBorder="0" applyAlignment="0" applyProtection="0"/>
    <xf numFmtId="0" fontId="47" fillId="11" borderId="0" applyNumberFormat="0" applyBorder="0" applyAlignment="0" applyProtection="0"/>
    <xf numFmtId="0" fontId="12" fillId="11" borderId="0" applyNumberFormat="0" applyBorder="0" applyAlignment="0" applyProtection="0"/>
    <xf numFmtId="0" fontId="12" fillId="50" borderId="0" applyNumberFormat="0" applyBorder="0" applyAlignment="0" applyProtection="0"/>
    <xf numFmtId="0" fontId="14" fillId="49" borderId="0" applyNumberFormat="0" applyBorder="0" applyAlignment="0" applyProtection="0"/>
    <xf numFmtId="0" fontId="47" fillId="11"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47" fillId="11"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50"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50"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2" fillId="11" borderId="0" applyNumberFormat="0" applyBorder="0" applyAlignment="0" applyProtection="0"/>
    <xf numFmtId="0" fontId="12" fillId="50"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51" borderId="0" applyNumberFormat="0" applyBorder="0" applyAlignment="0" applyProtection="0"/>
    <xf numFmtId="0" fontId="14" fillId="51" borderId="0" applyNumberFormat="0" applyBorder="0" applyAlignment="0" applyProtection="0"/>
    <xf numFmtId="0" fontId="14" fillId="51" borderId="0" applyNumberFormat="0" applyBorder="0" applyAlignment="0" applyProtection="0"/>
    <xf numFmtId="0" fontId="14" fillId="51" borderId="0" applyNumberFormat="0" applyBorder="0" applyAlignment="0" applyProtection="0"/>
    <xf numFmtId="0" fontId="14" fillId="51" borderId="0" applyNumberFormat="0" applyBorder="0" applyAlignment="0" applyProtection="0"/>
    <xf numFmtId="0" fontId="14" fillId="51" borderId="0" applyNumberFormat="0" applyBorder="0" applyAlignment="0" applyProtection="0"/>
    <xf numFmtId="0" fontId="14" fillId="51" borderId="0" applyNumberFormat="0" applyBorder="0" applyAlignment="0" applyProtection="0"/>
    <xf numFmtId="0" fontId="14" fillId="51" borderId="0" applyNumberFormat="0" applyBorder="0" applyAlignment="0" applyProtection="0"/>
    <xf numFmtId="0" fontId="47" fillId="15" borderId="0" applyNumberFormat="0" applyBorder="0" applyAlignment="0" applyProtection="0"/>
    <xf numFmtId="0" fontId="47" fillId="15" borderId="0" applyNumberFormat="0" applyBorder="0" applyAlignment="0" applyProtection="0"/>
    <xf numFmtId="0" fontId="1" fillId="15" borderId="0" applyNumberFormat="0" applyBorder="0" applyAlignment="0" applyProtection="0"/>
    <xf numFmtId="0" fontId="47" fillId="15" borderId="0" applyNumberFormat="0" applyBorder="0" applyAlignment="0" applyProtection="0"/>
    <xf numFmtId="0" fontId="47" fillId="15" borderId="0" applyNumberFormat="0" applyBorder="0" applyAlignment="0" applyProtection="0"/>
    <xf numFmtId="0" fontId="14" fillId="51" borderId="0" applyNumberFormat="0" applyBorder="0" applyAlignment="0" applyProtection="0"/>
    <xf numFmtId="0" fontId="14" fillId="5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47" fillId="15" borderId="0" applyNumberFormat="0" applyBorder="0" applyAlignment="0" applyProtection="0"/>
    <xf numFmtId="0" fontId="1" fillId="15" borderId="0" applyNumberFormat="0" applyBorder="0" applyAlignment="0" applyProtection="0"/>
    <xf numFmtId="0" fontId="14" fillId="51" borderId="0" applyNumberFormat="0" applyBorder="0" applyAlignment="0" applyProtection="0"/>
    <xf numFmtId="0" fontId="1" fillId="15" borderId="0" applyNumberFormat="0" applyBorder="0" applyAlignment="0" applyProtection="0"/>
    <xf numFmtId="0" fontId="14" fillId="51" borderId="0" applyNumberFormat="0" applyBorder="0" applyAlignment="0" applyProtection="0"/>
    <xf numFmtId="0" fontId="14" fillId="51" borderId="0" applyNumberFormat="0" applyBorder="0" applyAlignment="0" applyProtection="0"/>
    <xf numFmtId="0" fontId="1" fillId="15" borderId="0" applyNumberFormat="0" applyBorder="0" applyAlignment="0" applyProtection="0"/>
    <xf numFmtId="0" fontId="12" fillId="15" borderId="0" applyNumberFormat="0" applyBorder="0" applyAlignment="0" applyProtection="0"/>
    <xf numFmtId="0" fontId="1"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4" fillId="51" borderId="0" applyNumberFormat="0" applyBorder="0" applyAlignment="0" applyProtection="0"/>
    <xf numFmtId="0" fontId="14" fillId="51" borderId="0" applyNumberFormat="0" applyBorder="0" applyAlignment="0" applyProtection="0"/>
    <xf numFmtId="0" fontId="14" fillId="51"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4" fillId="51" borderId="0" applyNumberFormat="0" applyBorder="0" applyAlignment="0" applyProtection="0"/>
    <xf numFmtId="0" fontId="14" fillId="51" borderId="0" applyNumberFormat="0" applyBorder="0" applyAlignment="0" applyProtection="0"/>
    <xf numFmtId="0" fontId="47" fillId="15" borderId="0" applyNumberFormat="0" applyBorder="0" applyAlignment="0" applyProtection="0"/>
    <xf numFmtId="0" fontId="1" fillId="15" borderId="0" applyNumberFormat="0" applyBorder="0" applyAlignment="0" applyProtection="0"/>
    <xf numFmtId="0" fontId="47" fillId="15" borderId="0" applyNumberFormat="0" applyBorder="0" applyAlignment="0" applyProtection="0"/>
    <xf numFmtId="0" fontId="14" fillId="5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4" fillId="51" borderId="0" applyNumberFormat="0" applyBorder="0" applyAlignment="0" applyProtection="0"/>
    <xf numFmtId="0" fontId="14" fillId="51" borderId="0" applyNumberFormat="0" applyBorder="0" applyAlignment="0" applyProtection="0"/>
    <xf numFmtId="0" fontId="14" fillId="51" borderId="0" applyNumberFormat="0" applyBorder="0" applyAlignment="0" applyProtection="0"/>
    <xf numFmtId="0" fontId="47" fillId="15" borderId="0" applyNumberFormat="0" applyBorder="0" applyAlignment="0" applyProtection="0"/>
    <xf numFmtId="0" fontId="14" fillId="51"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47" fillId="15" borderId="0" applyNumberFormat="0" applyBorder="0" applyAlignment="0" applyProtection="0"/>
    <xf numFmtId="0" fontId="1" fillId="15" borderId="0" applyNumberFormat="0" applyBorder="0" applyAlignment="0" applyProtection="0"/>
    <xf numFmtId="0" fontId="47" fillId="15" borderId="0" applyNumberFormat="0" applyBorder="0" applyAlignment="0" applyProtection="0"/>
    <xf numFmtId="0" fontId="12" fillId="15" borderId="0" applyNumberFormat="0" applyBorder="0" applyAlignment="0" applyProtection="0"/>
    <xf numFmtId="0" fontId="14" fillId="51" borderId="0" applyNumberFormat="0" applyBorder="0" applyAlignment="0" applyProtection="0"/>
    <xf numFmtId="0" fontId="47" fillId="15" borderId="0" applyNumberFormat="0" applyBorder="0" applyAlignment="0" applyProtection="0"/>
    <xf numFmtId="0" fontId="14" fillId="51" borderId="0" applyNumberFormat="0" applyBorder="0" applyAlignment="0" applyProtection="0"/>
    <xf numFmtId="0" fontId="14" fillId="5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4" fillId="51" borderId="0" applyNumberFormat="0" applyBorder="0" applyAlignment="0" applyProtection="0"/>
    <xf numFmtId="0" fontId="14" fillId="51" borderId="0" applyNumberFormat="0" applyBorder="0" applyAlignment="0" applyProtection="0"/>
    <xf numFmtId="0" fontId="14" fillId="51" borderId="0" applyNumberFormat="0" applyBorder="0" applyAlignment="0" applyProtection="0"/>
    <xf numFmtId="0" fontId="14" fillId="51" borderId="0" applyNumberFormat="0" applyBorder="0" applyAlignment="0" applyProtection="0"/>
    <xf numFmtId="0" fontId="14" fillId="51" borderId="0" applyNumberFormat="0" applyBorder="0" applyAlignment="0" applyProtection="0"/>
    <xf numFmtId="0" fontId="14" fillId="5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4" fillId="51" borderId="0" applyNumberFormat="0" applyBorder="0" applyAlignment="0" applyProtection="0"/>
    <xf numFmtId="0" fontId="14" fillId="51" borderId="0" applyNumberFormat="0" applyBorder="0" applyAlignment="0" applyProtection="0"/>
    <xf numFmtId="0" fontId="14" fillId="51" borderId="0" applyNumberFormat="0" applyBorder="0" applyAlignment="0" applyProtection="0"/>
    <xf numFmtId="0" fontId="14" fillId="51" borderId="0" applyNumberFormat="0" applyBorder="0" applyAlignment="0" applyProtection="0"/>
    <xf numFmtId="0" fontId="14" fillId="51" borderId="0" applyNumberFormat="0" applyBorder="0" applyAlignment="0" applyProtection="0"/>
    <xf numFmtId="0" fontId="14" fillId="51" borderId="0" applyNumberFormat="0" applyBorder="0" applyAlignment="0" applyProtection="0"/>
    <xf numFmtId="0" fontId="12" fillId="15" borderId="0" applyNumberFormat="0" applyBorder="0" applyAlignment="0" applyProtection="0"/>
    <xf numFmtId="0" fontId="14" fillId="51" borderId="0" applyNumberFormat="0" applyBorder="0" applyAlignment="0" applyProtection="0"/>
    <xf numFmtId="0" fontId="14" fillId="51" borderId="0" applyNumberFormat="0" applyBorder="0" applyAlignment="0" applyProtection="0"/>
    <xf numFmtId="0" fontId="14" fillId="51" borderId="0" applyNumberFormat="0" applyBorder="0" applyAlignment="0" applyProtection="0"/>
    <xf numFmtId="0" fontId="14" fillId="51" borderId="0" applyNumberFormat="0" applyBorder="0" applyAlignment="0" applyProtection="0"/>
    <xf numFmtId="0" fontId="14" fillId="51"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47" fillId="19" borderId="0" applyNumberFormat="0" applyBorder="0" applyAlignment="0" applyProtection="0"/>
    <xf numFmtId="0" fontId="47" fillId="19" borderId="0" applyNumberFormat="0" applyBorder="0" applyAlignment="0" applyProtection="0"/>
    <xf numFmtId="0" fontId="1" fillId="19" borderId="0" applyNumberFormat="0" applyBorder="0" applyAlignment="0" applyProtection="0"/>
    <xf numFmtId="0" fontId="1"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19" borderId="0" applyNumberFormat="0" applyBorder="0" applyAlignment="0" applyProtection="0"/>
    <xf numFmtId="0" fontId="47" fillId="19"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53" borderId="0" applyNumberFormat="0" applyBorder="0" applyAlignment="0" applyProtection="0"/>
    <xf numFmtId="0" fontId="47" fillId="19" borderId="0" applyNumberFormat="0" applyBorder="0" applyAlignment="0" applyProtection="0"/>
    <xf numFmtId="0" fontId="1" fillId="19" borderId="0" applyNumberFormat="0" applyBorder="0" applyAlignment="0" applyProtection="0"/>
    <xf numFmtId="0" fontId="14" fillId="52" borderId="0" applyNumberFormat="0" applyBorder="0" applyAlignment="0" applyProtection="0"/>
    <xf numFmtId="0" fontId="1" fillId="19" borderId="0" applyNumberFormat="0" applyBorder="0" applyAlignment="0" applyProtection="0"/>
    <xf numFmtId="0" fontId="1" fillId="53"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 fillId="53" borderId="0" applyNumberFormat="0" applyBorder="0" applyAlignment="0" applyProtection="0"/>
    <xf numFmtId="0" fontId="1" fillId="19" borderId="0" applyNumberFormat="0" applyBorder="0" applyAlignment="0" applyProtection="0"/>
    <xf numFmtId="0" fontId="12" fillId="19" borderId="0" applyNumberFormat="0" applyBorder="0" applyAlignment="0" applyProtection="0"/>
    <xf numFmtId="0" fontId="1" fillId="19" borderId="0" applyNumberFormat="0" applyBorder="0" applyAlignment="0" applyProtection="0"/>
    <xf numFmtId="0" fontId="1" fillId="53" borderId="0" applyNumberFormat="0" applyBorder="0" applyAlignment="0" applyProtection="0"/>
    <xf numFmtId="0" fontId="12" fillId="53" borderId="0" applyNumberFormat="0" applyBorder="0" applyAlignment="0" applyProtection="0"/>
    <xf numFmtId="0" fontId="12" fillId="53"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 fillId="53"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53"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2" fillId="19" borderId="0" applyNumberFormat="0" applyBorder="0" applyAlignment="0" applyProtection="0"/>
    <xf numFmtId="0" fontId="12" fillId="53" borderId="0" applyNumberFormat="0" applyBorder="0" applyAlignment="0" applyProtection="0"/>
    <xf numFmtId="0" fontId="12" fillId="53" borderId="0" applyNumberFormat="0" applyBorder="0" applyAlignment="0" applyProtection="0"/>
    <xf numFmtId="0" fontId="12" fillId="19" borderId="0" applyNumberFormat="0" applyBorder="0" applyAlignment="0" applyProtection="0"/>
    <xf numFmtId="0" fontId="1" fillId="19"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4" fillId="52" borderId="0" applyNumberFormat="0" applyBorder="0" applyAlignment="0" applyProtection="0"/>
    <xf numFmtId="0" fontId="47" fillId="19" borderId="0" applyNumberFormat="0" applyBorder="0" applyAlignment="0" applyProtection="0"/>
    <xf numFmtId="0" fontId="47" fillId="19" borderId="0" applyNumberFormat="0" applyBorder="0" applyAlignment="0" applyProtection="0"/>
    <xf numFmtId="0" fontId="1" fillId="19" borderId="0" applyNumberFormat="0" applyBorder="0" applyAlignment="0" applyProtection="0"/>
    <xf numFmtId="0" fontId="47" fillId="19" borderId="0" applyNumberFormat="0" applyBorder="0" applyAlignment="0" applyProtection="0"/>
    <xf numFmtId="0" fontId="47" fillId="53" borderId="0" applyNumberFormat="0" applyBorder="0" applyAlignment="0" applyProtection="0"/>
    <xf numFmtId="0" fontId="14" fillId="52" borderId="0" applyNumberFormat="0" applyBorder="0" applyAlignment="0" applyProtection="0"/>
    <xf numFmtId="0" fontId="1" fillId="19" borderId="0" applyNumberFormat="0" applyBorder="0" applyAlignment="0" applyProtection="0"/>
    <xf numFmtId="0" fontId="1" fillId="53"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47" fillId="19" borderId="0" applyNumberFormat="0" applyBorder="0" applyAlignment="0" applyProtection="0"/>
    <xf numFmtId="0" fontId="14" fillId="52" borderId="0" applyNumberFormat="0" applyBorder="0" applyAlignment="0" applyProtection="0"/>
    <xf numFmtId="0" fontId="12" fillId="19" borderId="0" applyNumberFormat="0" applyBorder="0" applyAlignment="0" applyProtection="0"/>
    <xf numFmtId="0" fontId="12" fillId="53" borderId="0" applyNumberFormat="0" applyBorder="0" applyAlignment="0" applyProtection="0"/>
    <xf numFmtId="0" fontId="47" fillId="19" borderId="0" applyNumberFormat="0" applyBorder="0" applyAlignment="0" applyProtection="0"/>
    <xf numFmtId="0" fontId="1" fillId="19" borderId="0" applyNumberFormat="0" applyBorder="0" applyAlignment="0" applyProtection="0"/>
    <xf numFmtId="0" fontId="47" fillId="19" borderId="0" applyNumberFormat="0" applyBorder="0" applyAlignment="0" applyProtection="0"/>
    <xf numFmtId="0" fontId="12" fillId="19" borderId="0" applyNumberFormat="0" applyBorder="0" applyAlignment="0" applyProtection="0"/>
    <xf numFmtId="0" fontId="12" fillId="53" borderId="0" applyNumberFormat="0" applyBorder="0" applyAlignment="0" applyProtection="0"/>
    <xf numFmtId="0" fontId="14" fillId="52" borderId="0" applyNumberFormat="0" applyBorder="0" applyAlignment="0" applyProtection="0"/>
    <xf numFmtId="0" fontId="47" fillId="19"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47" fillId="19"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53"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53"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2" fillId="19" borderId="0" applyNumberFormat="0" applyBorder="0" applyAlignment="0" applyProtection="0"/>
    <xf numFmtId="0" fontId="12" fillId="53"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47" fillId="23" borderId="0" applyNumberFormat="0" applyBorder="0" applyAlignment="0" applyProtection="0"/>
    <xf numFmtId="0" fontId="47" fillId="23" borderId="0" applyNumberFormat="0" applyBorder="0" applyAlignment="0" applyProtection="0"/>
    <xf numFmtId="0" fontId="1" fillId="23" borderId="0" applyNumberFormat="0" applyBorder="0" applyAlignment="0" applyProtection="0"/>
    <xf numFmtId="0" fontId="1"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23" borderId="0" applyNumberFormat="0" applyBorder="0" applyAlignment="0" applyProtection="0"/>
    <xf numFmtId="0" fontId="47" fillId="23"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50" borderId="0" applyNumberFormat="0" applyBorder="0" applyAlignment="0" applyProtection="0"/>
    <xf numFmtId="0" fontId="47" fillId="23" borderId="0" applyNumberFormat="0" applyBorder="0" applyAlignment="0" applyProtection="0"/>
    <xf numFmtId="0" fontId="1" fillId="23" borderId="0" applyNumberFormat="0" applyBorder="0" applyAlignment="0" applyProtection="0"/>
    <xf numFmtId="0" fontId="14" fillId="47" borderId="0" applyNumberFormat="0" applyBorder="0" applyAlignment="0" applyProtection="0"/>
    <xf numFmtId="0" fontId="1" fillId="23" borderId="0" applyNumberFormat="0" applyBorder="0" applyAlignment="0" applyProtection="0"/>
    <xf numFmtId="0" fontId="1" fillId="50"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 fillId="50" borderId="0" applyNumberFormat="0" applyBorder="0" applyAlignment="0" applyProtection="0"/>
    <xf numFmtId="0" fontId="1" fillId="23" borderId="0" applyNumberFormat="0" applyBorder="0" applyAlignment="0" applyProtection="0"/>
    <xf numFmtId="0" fontId="12" fillId="23" borderId="0" applyNumberFormat="0" applyBorder="0" applyAlignment="0" applyProtection="0"/>
    <xf numFmtId="0" fontId="1" fillId="23" borderId="0" applyNumberFormat="0" applyBorder="0" applyAlignment="0" applyProtection="0"/>
    <xf numFmtId="0" fontId="1"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 fillId="50"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50"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2" fillId="23"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23" borderId="0" applyNumberFormat="0" applyBorder="0" applyAlignment="0" applyProtection="0"/>
    <xf numFmtId="0" fontId="1" fillId="23"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4" fillId="47" borderId="0" applyNumberFormat="0" applyBorder="0" applyAlignment="0" applyProtection="0"/>
    <xf numFmtId="0" fontId="47" fillId="23" borderId="0" applyNumberFormat="0" applyBorder="0" applyAlignment="0" applyProtection="0"/>
    <xf numFmtId="0" fontId="47" fillId="23" borderId="0" applyNumberFormat="0" applyBorder="0" applyAlignment="0" applyProtection="0"/>
    <xf numFmtId="0" fontId="1" fillId="23" borderId="0" applyNumberFormat="0" applyBorder="0" applyAlignment="0" applyProtection="0"/>
    <xf numFmtId="0" fontId="47" fillId="23" borderId="0" applyNumberFormat="0" applyBorder="0" applyAlignment="0" applyProtection="0"/>
    <xf numFmtId="0" fontId="47" fillId="50" borderId="0" applyNumberFormat="0" applyBorder="0" applyAlignment="0" applyProtection="0"/>
    <xf numFmtId="0" fontId="14" fillId="47" borderId="0" applyNumberFormat="0" applyBorder="0" applyAlignment="0" applyProtection="0"/>
    <xf numFmtId="0" fontId="1" fillId="23" borderId="0" applyNumberFormat="0" applyBorder="0" applyAlignment="0" applyProtection="0"/>
    <xf numFmtId="0" fontId="1" fillId="50"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47" fillId="23" borderId="0" applyNumberFormat="0" applyBorder="0" applyAlignment="0" applyProtection="0"/>
    <xf numFmtId="0" fontId="14" fillId="47" borderId="0" applyNumberFormat="0" applyBorder="0" applyAlignment="0" applyProtection="0"/>
    <xf numFmtId="0" fontId="12" fillId="23" borderId="0" applyNumberFormat="0" applyBorder="0" applyAlignment="0" applyProtection="0"/>
    <xf numFmtId="0" fontId="12" fillId="50" borderId="0" applyNumberFormat="0" applyBorder="0" applyAlignment="0" applyProtection="0"/>
    <xf numFmtId="0" fontId="47" fillId="23" borderId="0" applyNumberFormat="0" applyBorder="0" applyAlignment="0" applyProtection="0"/>
    <xf numFmtId="0" fontId="1" fillId="23" borderId="0" applyNumberFormat="0" applyBorder="0" applyAlignment="0" applyProtection="0"/>
    <xf numFmtId="0" fontId="47" fillId="23" borderId="0" applyNumberFormat="0" applyBorder="0" applyAlignment="0" applyProtection="0"/>
    <xf numFmtId="0" fontId="12" fillId="23" borderId="0" applyNumberFormat="0" applyBorder="0" applyAlignment="0" applyProtection="0"/>
    <xf numFmtId="0" fontId="12" fillId="50" borderId="0" applyNumberFormat="0" applyBorder="0" applyAlignment="0" applyProtection="0"/>
    <xf numFmtId="0" fontId="14" fillId="47" borderId="0" applyNumberFormat="0" applyBorder="0" applyAlignment="0" applyProtection="0"/>
    <xf numFmtId="0" fontId="47" fillId="23"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47" fillId="23"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50"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50"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2" fillId="23" borderId="0" applyNumberFormat="0" applyBorder="0" applyAlignment="0" applyProtection="0"/>
    <xf numFmtId="0" fontId="12" fillId="50"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47" fillId="27" borderId="0" applyNumberFormat="0" applyBorder="0" applyAlignment="0" applyProtection="0"/>
    <xf numFmtId="0" fontId="47" fillId="27" borderId="0" applyNumberFormat="0" applyBorder="0" applyAlignment="0" applyProtection="0"/>
    <xf numFmtId="0" fontId="1" fillId="27" borderId="0" applyNumberFormat="0" applyBorder="0" applyAlignment="0" applyProtection="0"/>
    <xf numFmtId="0" fontId="47" fillId="27" borderId="0" applyNumberFormat="0" applyBorder="0" applyAlignment="0" applyProtection="0"/>
    <xf numFmtId="0" fontId="47" fillId="27"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47" fillId="27" borderId="0" applyNumberFormat="0" applyBorder="0" applyAlignment="0" applyProtection="0"/>
    <xf numFmtId="0" fontId="1" fillId="27" borderId="0" applyNumberFormat="0" applyBorder="0" applyAlignment="0" applyProtection="0"/>
    <xf numFmtId="0" fontId="14" fillId="49" borderId="0" applyNumberFormat="0" applyBorder="0" applyAlignment="0" applyProtection="0"/>
    <xf numFmtId="0" fontId="1" fillId="27"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 fillId="27" borderId="0" applyNumberFormat="0" applyBorder="0" applyAlignment="0" applyProtection="0"/>
    <xf numFmtId="0" fontId="12" fillId="27" borderId="0" applyNumberFormat="0" applyBorder="0" applyAlignment="0" applyProtection="0"/>
    <xf numFmtId="0" fontId="1" fillId="27" borderId="0" applyNumberFormat="0" applyBorder="0" applyAlignment="0" applyProtection="0"/>
    <xf numFmtId="0" fontId="12" fillId="27" borderId="0" applyNumberFormat="0" applyBorder="0" applyAlignment="0" applyProtection="0"/>
    <xf numFmtId="0" fontId="12"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2" fillId="27" borderId="0" applyNumberFormat="0" applyBorder="0" applyAlignment="0" applyProtection="0"/>
    <xf numFmtId="0" fontId="12"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47" fillId="27" borderId="0" applyNumberFormat="0" applyBorder="0" applyAlignment="0" applyProtection="0"/>
    <xf numFmtId="0" fontId="1" fillId="27" borderId="0" applyNumberFormat="0" applyBorder="0" applyAlignment="0" applyProtection="0"/>
    <xf numFmtId="0" fontId="47" fillId="27" borderId="0" applyNumberFormat="0" applyBorder="0" applyAlignment="0" applyProtection="0"/>
    <xf numFmtId="0" fontId="14" fillId="49"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47" fillId="27" borderId="0" applyNumberFormat="0" applyBorder="0" applyAlignment="0" applyProtection="0"/>
    <xf numFmtId="0" fontId="14" fillId="49" borderId="0" applyNumberFormat="0" applyBorder="0" applyAlignment="0" applyProtection="0"/>
    <xf numFmtId="0" fontId="12" fillId="27" borderId="0" applyNumberFormat="0" applyBorder="0" applyAlignment="0" applyProtection="0"/>
    <xf numFmtId="0" fontId="12" fillId="27" borderId="0" applyNumberFormat="0" applyBorder="0" applyAlignment="0" applyProtection="0"/>
    <xf numFmtId="0" fontId="47" fillId="27" borderId="0" applyNumberFormat="0" applyBorder="0" applyAlignment="0" applyProtection="0"/>
    <xf numFmtId="0" fontId="1" fillId="27" borderId="0" applyNumberFormat="0" applyBorder="0" applyAlignment="0" applyProtection="0"/>
    <xf numFmtId="0" fontId="47" fillId="27" borderId="0" applyNumberFormat="0" applyBorder="0" applyAlignment="0" applyProtection="0"/>
    <xf numFmtId="0" fontId="12" fillId="27" borderId="0" applyNumberFormat="0" applyBorder="0" applyAlignment="0" applyProtection="0"/>
    <xf numFmtId="0" fontId="14" fillId="49" borderId="0" applyNumberFormat="0" applyBorder="0" applyAlignment="0" applyProtection="0"/>
    <xf numFmtId="0" fontId="47" fillId="27"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2" fillId="27"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49" borderId="0" applyNumberFormat="0" applyBorder="0" applyAlignment="0" applyProtection="0"/>
    <xf numFmtId="0" fontId="14" fillId="54" borderId="0" applyNumberFormat="0" applyBorder="0" applyAlignment="0" applyProtection="0"/>
    <xf numFmtId="0" fontId="14" fillId="54" borderId="0" applyNumberFormat="0" applyBorder="0" applyAlignment="0" applyProtection="0"/>
    <xf numFmtId="0" fontId="14" fillId="54" borderId="0" applyNumberFormat="0" applyBorder="0" applyAlignment="0" applyProtection="0"/>
    <xf numFmtId="0" fontId="14" fillId="54" borderId="0" applyNumberFormat="0" applyBorder="0" applyAlignment="0" applyProtection="0"/>
    <xf numFmtId="0" fontId="14" fillId="54" borderId="0" applyNumberFormat="0" applyBorder="0" applyAlignment="0" applyProtection="0"/>
    <xf numFmtId="0" fontId="14" fillId="54" borderId="0" applyNumberFormat="0" applyBorder="0" applyAlignment="0" applyProtection="0"/>
    <xf numFmtId="0" fontId="14" fillId="54" borderId="0" applyNumberFormat="0" applyBorder="0" applyAlignment="0" applyProtection="0"/>
    <xf numFmtId="0" fontId="14" fillId="54" borderId="0" applyNumberFormat="0" applyBorder="0" applyAlignment="0" applyProtection="0"/>
    <xf numFmtId="0" fontId="47" fillId="31" borderId="0" applyNumberFormat="0" applyBorder="0" applyAlignment="0" applyProtection="0"/>
    <xf numFmtId="0" fontId="47" fillId="31" borderId="0" applyNumberFormat="0" applyBorder="0" applyAlignment="0" applyProtection="0"/>
    <xf numFmtId="0" fontId="1" fillId="31" borderId="0" applyNumberFormat="0" applyBorder="0" applyAlignment="0" applyProtection="0"/>
    <xf numFmtId="0" fontId="1" fillId="44" borderId="0" applyNumberFormat="0" applyBorder="0" applyAlignment="0" applyProtection="0"/>
    <xf numFmtId="0" fontId="47" fillId="44" borderId="0" applyNumberFormat="0" applyBorder="0" applyAlignment="0" applyProtection="0"/>
    <xf numFmtId="0" fontId="47" fillId="44" borderId="0" applyNumberFormat="0" applyBorder="0" applyAlignment="0" applyProtection="0"/>
    <xf numFmtId="0" fontId="47" fillId="31" borderId="0" applyNumberFormat="0" applyBorder="0" applyAlignment="0" applyProtection="0"/>
    <xf numFmtId="0" fontId="47" fillId="31" borderId="0" applyNumberFormat="0" applyBorder="0" applyAlignment="0" applyProtection="0"/>
    <xf numFmtId="0" fontId="14" fillId="54" borderId="0" applyNumberFormat="0" applyBorder="0" applyAlignment="0" applyProtection="0"/>
    <xf numFmtId="0" fontId="14" fillId="54"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44" borderId="0" applyNumberFormat="0" applyBorder="0" applyAlignment="0" applyProtection="0"/>
    <xf numFmtId="0" fontId="47" fillId="31" borderId="0" applyNumberFormat="0" applyBorder="0" applyAlignment="0" applyProtection="0"/>
    <xf numFmtId="0" fontId="1" fillId="31" borderId="0" applyNumberFormat="0" applyBorder="0" applyAlignment="0" applyProtection="0"/>
    <xf numFmtId="0" fontId="14" fillId="54" borderId="0" applyNumberFormat="0" applyBorder="0" applyAlignment="0" applyProtection="0"/>
    <xf numFmtId="0" fontId="1" fillId="31" borderId="0" applyNumberFormat="0" applyBorder="0" applyAlignment="0" applyProtection="0"/>
    <xf numFmtId="0" fontId="1" fillId="44" borderId="0" applyNumberFormat="0" applyBorder="0" applyAlignment="0" applyProtection="0"/>
    <xf numFmtId="0" fontId="14" fillId="54" borderId="0" applyNumberFormat="0" applyBorder="0" applyAlignment="0" applyProtection="0"/>
    <xf numFmtId="0" fontId="14" fillId="54" borderId="0" applyNumberFormat="0" applyBorder="0" applyAlignment="0" applyProtection="0"/>
    <xf numFmtId="0" fontId="1" fillId="44" borderId="0" applyNumberFormat="0" applyBorder="0" applyAlignment="0" applyProtection="0"/>
    <xf numFmtId="0" fontId="1" fillId="31" borderId="0" applyNumberFormat="0" applyBorder="0" applyAlignment="0" applyProtection="0"/>
    <xf numFmtId="0" fontId="12" fillId="31" borderId="0" applyNumberFormat="0" applyBorder="0" applyAlignment="0" applyProtection="0"/>
    <xf numFmtId="0" fontId="1" fillId="31" borderId="0" applyNumberFormat="0" applyBorder="0" applyAlignment="0" applyProtection="0"/>
    <xf numFmtId="0" fontId="1" fillId="44" borderId="0" applyNumberFormat="0" applyBorder="0" applyAlignment="0" applyProtection="0"/>
    <xf numFmtId="0" fontId="12" fillId="44" borderId="0" applyNumberFormat="0" applyBorder="0" applyAlignment="0" applyProtection="0"/>
    <xf numFmtId="0" fontId="12" fillId="44" borderId="0" applyNumberFormat="0" applyBorder="0" applyAlignment="0" applyProtection="0"/>
    <xf numFmtId="0" fontId="12" fillId="31" borderId="0" applyNumberFormat="0" applyBorder="0" applyAlignment="0" applyProtection="0"/>
    <xf numFmtId="0" fontId="12" fillId="31" borderId="0" applyNumberFormat="0" applyBorder="0" applyAlignment="0" applyProtection="0"/>
    <xf numFmtId="0" fontId="1" fillId="44"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44" borderId="0" applyNumberFormat="0" applyBorder="0" applyAlignment="0" applyProtection="0"/>
    <xf numFmtId="0" fontId="14" fillId="54" borderId="0" applyNumberFormat="0" applyBorder="0" applyAlignment="0" applyProtection="0"/>
    <xf numFmtId="0" fontId="14" fillId="54" borderId="0" applyNumberFormat="0" applyBorder="0" applyAlignment="0" applyProtection="0"/>
    <xf numFmtId="0" fontId="14" fillId="54" borderId="0" applyNumberFormat="0" applyBorder="0" applyAlignment="0" applyProtection="0"/>
    <xf numFmtId="0" fontId="12" fillId="31" borderId="0" applyNumberFormat="0" applyBorder="0" applyAlignment="0" applyProtection="0"/>
    <xf numFmtId="0" fontId="12" fillId="44" borderId="0" applyNumberFormat="0" applyBorder="0" applyAlignment="0" applyProtection="0"/>
    <xf numFmtId="0" fontId="12" fillId="44" borderId="0" applyNumberFormat="0" applyBorder="0" applyAlignment="0" applyProtection="0"/>
    <xf numFmtId="0" fontId="12" fillId="31" borderId="0" applyNumberFormat="0" applyBorder="0" applyAlignment="0" applyProtection="0"/>
    <xf numFmtId="0" fontId="1" fillId="31"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4" fillId="54" borderId="0" applyNumberFormat="0" applyBorder="0" applyAlignment="0" applyProtection="0"/>
    <xf numFmtId="0" fontId="47" fillId="31" borderId="0" applyNumberFormat="0" applyBorder="0" applyAlignment="0" applyProtection="0"/>
    <xf numFmtId="0" fontId="47" fillId="31" borderId="0" applyNumberFormat="0" applyBorder="0" applyAlignment="0" applyProtection="0"/>
    <xf numFmtId="0" fontId="1" fillId="31" borderId="0" applyNumberFormat="0" applyBorder="0" applyAlignment="0" applyProtection="0"/>
    <xf numFmtId="0" fontId="47" fillId="31" borderId="0" applyNumberFormat="0" applyBorder="0" applyAlignment="0" applyProtection="0"/>
    <xf numFmtId="0" fontId="47" fillId="44" borderId="0" applyNumberFormat="0" applyBorder="0" applyAlignment="0" applyProtection="0"/>
    <xf numFmtId="0" fontId="14" fillId="54" borderId="0" applyNumberFormat="0" applyBorder="0" applyAlignment="0" applyProtection="0"/>
    <xf numFmtId="0" fontId="1" fillId="31" borderId="0" applyNumberFormat="0" applyBorder="0" applyAlignment="0" applyProtection="0"/>
    <xf numFmtId="0" fontId="1" fillId="44" borderId="0" applyNumberFormat="0" applyBorder="0" applyAlignment="0" applyProtection="0"/>
    <xf numFmtId="0" fontId="14" fillId="54" borderId="0" applyNumberFormat="0" applyBorder="0" applyAlignment="0" applyProtection="0"/>
    <xf numFmtId="0" fontId="14" fillId="54" borderId="0" applyNumberFormat="0" applyBorder="0" applyAlignment="0" applyProtection="0"/>
    <xf numFmtId="0" fontId="14" fillId="54" borderId="0" applyNumberFormat="0" applyBorder="0" applyAlignment="0" applyProtection="0"/>
    <xf numFmtId="0" fontId="47" fillId="31" borderId="0" applyNumberFormat="0" applyBorder="0" applyAlignment="0" applyProtection="0"/>
    <xf numFmtId="0" fontId="14" fillId="54" borderId="0" applyNumberFormat="0" applyBorder="0" applyAlignment="0" applyProtection="0"/>
    <xf numFmtId="0" fontId="12" fillId="31" borderId="0" applyNumberFormat="0" applyBorder="0" applyAlignment="0" applyProtection="0"/>
    <xf numFmtId="0" fontId="12" fillId="44" borderId="0" applyNumberFormat="0" applyBorder="0" applyAlignment="0" applyProtection="0"/>
    <xf numFmtId="0" fontId="47" fillId="31" borderId="0" applyNumberFormat="0" applyBorder="0" applyAlignment="0" applyProtection="0"/>
    <xf numFmtId="0" fontId="1" fillId="31" borderId="0" applyNumberFormat="0" applyBorder="0" applyAlignment="0" applyProtection="0"/>
    <xf numFmtId="0" fontId="47" fillId="31" borderId="0" applyNumberFormat="0" applyBorder="0" applyAlignment="0" applyProtection="0"/>
    <xf numFmtId="0" fontId="12" fillId="31" borderId="0" applyNumberFormat="0" applyBorder="0" applyAlignment="0" applyProtection="0"/>
    <xf numFmtId="0" fontId="12" fillId="44" borderId="0" applyNumberFormat="0" applyBorder="0" applyAlignment="0" applyProtection="0"/>
    <xf numFmtId="0" fontId="14" fillId="54" borderId="0" applyNumberFormat="0" applyBorder="0" applyAlignment="0" applyProtection="0"/>
    <xf numFmtId="0" fontId="47" fillId="31"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47" fillId="31" borderId="0" applyNumberFormat="0" applyBorder="0" applyAlignment="0" applyProtection="0"/>
    <xf numFmtId="0" fontId="14" fillId="54" borderId="0" applyNumberFormat="0" applyBorder="0" applyAlignment="0" applyProtection="0"/>
    <xf numFmtId="0" fontId="14" fillId="54"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44" borderId="0" applyNumberFormat="0" applyBorder="0" applyAlignment="0" applyProtection="0"/>
    <xf numFmtId="0" fontId="14" fillId="54" borderId="0" applyNumberFormat="0" applyBorder="0" applyAlignment="0" applyProtection="0"/>
    <xf numFmtId="0" fontId="14" fillId="54" borderId="0" applyNumberFormat="0" applyBorder="0" applyAlignment="0" applyProtection="0"/>
    <xf numFmtId="0" fontId="14" fillId="5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4" fillId="54" borderId="0" applyNumberFormat="0" applyBorder="0" applyAlignment="0" applyProtection="0"/>
    <xf numFmtId="0" fontId="14" fillId="54" borderId="0" applyNumberFormat="0" applyBorder="0" applyAlignment="0" applyProtection="0"/>
    <xf numFmtId="0" fontId="14" fillId="54"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44" borderId="0" applyNumberFormat="0" applyBorder="0" applyAlignment="0" applyProtection="0"/>
    <xf numFmtId="0" fontId="14" fillId="54" borderId="0" applyNumberFormat="0" applyBorder="0" applyAlignment="0" applyProtection="0"/>
    <xf numFmtId="0" fontId="14" fillId="54" borderId="0" applyNumberFormat="0" applyBorder="0" applyAlignment="0" applyProtection="0"/>
    <xf numFmtId="0" fontId="14" fillId="5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4" fillId="54" borderId="0" applyNumberFormat="0" applyBorder="0" applyAlignment="0" applyProtection="0"/>
    <xf numFmtId="0" fontId="14" fillId="54" borderId="0" applyNumberFormat="0" applyBorder="0" applyAlignment="0" applyProtection="0"/>
    <xf numFmtId="0" fontId="14" fillId="54" borderId="0" applyNumberFormat="0" applyBorder="0" applyAlignment="0" applyProtection="0"/>
    <xf numFmtId="0" fontId="12" fillId="31" borderId="0" applyNumberFormat="0" applyBorder="0" applyAlignment="0" applyProtection="0"/>
    <xf numFmtId="0" fontId="12" fillId="44" borderId="0" applyNumberFormat="0" applyBorder="0" applyAlignment="0" applyProtection="0"/>
    <xf numFmtId="0" fontId="14" fillId="54" borderId="0" applyNumberFormat="0" applyBorder="0" applyAlignment="0" applyProtection="0"/>
    <xf numFmtId="0" fontId="14" fillId="54" borderId="0" applyNumberFormat="0" applyBorder="0" applyAlignment="0" applyProtection="0"/>
    <xf numFmtId="0" fontId="14" fillId="54" borderId="0" applyNumberFormat="0" applyBorder="0" applyAlignment="0" applyProtection="0"/>
    <xf numFmtId="0" fontId="14" fillId="54" borderId="0" applyNumberFormat="0" applyBorder="0" applyAlignment="0" applyProtection="0"/>
    <xf numFmtId="0" fontId="14" fillId="54" borderId="0" applyNumberFormat="0" applyBorder="0" applyAlignment="0" applyProtection="0"/>
    <xf numFmtId="0" fontId="14" fillId="49" borderId="0" applyNumberFormat="0" applyBorder="0" applyAlignment="0" applyProtection="0"/>
    <xf numFmtId="0" fontId="14" fillId="51" borderId="0" applyNumberFormat="0" applyBorder="0" applyAlignment="0" applyProtection="0"/>
    <xf numFmtId="0" fontId="14" fillId="52" borderId="0" applyNumberFormat="0" applyBorder="0" applyAlignment="0" applyProtection="0"/>
    <xf numFmtId="0" fontId="14" fillId="47" borderId="0" applyNumberFormat="0" applyBorder="0" applyAlignment="0" applyProtection="0"/>
    <xf numFmtId="0" fontId="14" fillId="49" borderId="0" applyNumberFormat="0" applyBorder="0" applyAlignment="0" applyProtection="0"/>
    <xf numFmtId="0" fontId="14" fillId="54" borderId="0" applyNumberFormat="0" applyBorder="0" applyAlignment="0" applyProtection="0"/>
    <xf numFmtId="0" fontId="48" fillId="55" borderId="0" applyNumberFormat="0" applyBorder="0" applyAlignment="0" applyProtection="0"/>
    <xf numFmtId="0" fontId="48" fillId="55" borderId="0" applyNumberFormat="0" applyBorder="0" applyAlignment="0" applyProtection="0"/>
    <xf numFmtId="0" fontId="48" fillId="55" borderId="0" applyNumberFormat="0" applyBorder="0" applyAlignment="0" applyProtection="0"/>
    <xf numFmtId="0" fontId="48" fillId="55" borderId="0" applyNumberFormat="0" applyBorder="0" applyAlignment="0" applyProtection="0"/>
    <xf numFmtId="0" fontId="48" fillId="55" borderId="0" applyNumberFormat="0" applyBorder="0" applyAlignment="0" applyProtection="0"/>
    <xf numFmtId="0" fontId="48" fillId="55" borderId="0" applyNumberFormat="0" applyBorder="0" applyAlignment="0" applyProtection="0"/>
    <xf numFmtId="0" fontId="48" fillId="55" borderId="0" applyNumberFormat="0" applyBorder="0" applyAlignment="0" applyProtection="0"/>
    <xf numFmtId="0" fontId="48" fillId="55" borderId="0" applyNumberFormat="0" applyBorder="0" applyAlignment="0" applyProtection="0"/>
    <xf numFmtId="0" fontId="49" fillId="12" borderId="0" applyNumberFormat="0" applyBorder="0" applyAlignment="0" applyProtection="0"/>
    <xf numFmtId="0" fontId="49" fillId="12" borderId="0" applyNumberFormat="0" applyBorder="0" applyAlignment="0" applyProtection="0"/>
    <xf numFmtId="0" fontId="49" fillId="56" borderId="0" applyNumberFormat="0" applyBorder="0" applyAlignment="0" applyProtection="0"/>
    <xf numFmtId="0" fontId="48" fillId="55" borderId="0" applyNumberFormat="0" applyBorder="0" applyAlignment="0" applyProtection="0"/>
    <xf numFmtId="0" fontId="49" fillId="56" borderId="0" applyNumberFormat="0" applyBorder="0" applyAlignment="0" applyProtection="0"/>
    <xf numFmtId="0" fontId="50" fillId="12" borderId="0" applyNumberFormat="0" applyBorder="0" applyAlignment="0" applyProtection="0"/>
    <xf numFmtId="0" fontId="48" fillId="55" borderId="0" applyNumberFormat="0" applyBorder="0" applyAlignment="0" applyProtection="0"/>
    <xf numFmtId="0" fontId="50" fillId="56" borderId="0" applyNumberFormat="0" applyBorder="0" applyAlignment="0" applyProtection="0"/>
    <xf numFmtId="0" fontId="50" fillId="12" borderId="0" applyNumberFormat="0" applyBorder="0" applyAlignment="0" applyProtection="0"/>
    <xf numFmtId="0" fontId="50" fillId="56" borderId="0" applyNumberFormat="0" applyBorder="0" applyAlignment="0" applyProtection="0"/>
    <xf numFmtId="0" fontId="49" fillId="12" borderId="0" applyNumberFormat="0" applyBorder="0" applyAlignment="0" applyProtection="0"/>
    <xf numFmtId="0" fontId="49" fillId="12" borderId="0" applyNumberFormat="0" applyBorder="0" applyAlignment="0" applyProtection="0"/>
    <xf numFmtId="0" fontId="48" fillId="55" borderId="0" applyNumberFormat="0" applyBorder="0" applyAlignment="0" applyProtection="0"/>
    <xf numFmtId="0" fontId="48" fillId="55" borderId="0" applyNumberFormat="0" applyBorder="0" applyAlignment="0" applyProtection="0"/>
    <xf numFmtId="0" fontId="49" fillId="12" borderId="0" applyNumberFormat="0" applyBorder="0" applyAlignment="0" applyProtection="0"/>
    <xf numFmtId="0" fontId="49" fillId="12" borderId="0" applyNumberFormat="0" applyBorder="0" applyAlignment="0" applyProtection="0"/>
    <xf numFmtId="0" fontId="49" fillId="12" borderId="0" applyNumberFormat="0" applyBorder="0" applyAlignment="0" applyProtection="0"/>
    <xf numFmtId="0" fontId="49" fillId="56" borderId="0" applyNumberFormat="0" applyBorder="0" applyAlignment="0" applyProtection="0"/>
    <xf numFmtId="0" fontId="48" fillId="55" borderId="0" applyNumberFormat="0" applyBorder="0" applyAlignment="0" applyProtection="0"/>
    <xf numFmtId="0" fontId="49" fillId="56" borderId="0" applyNumberFormat="0" applyBorder="0" applyAlignment="0" applyProtection="0"/>
    <xf numFmtId="0" fontId="50" fillId="12" borderId="0" applyNumberFormat="0" applyBorder="0" applyAlignment="0" applyProtection="0"/>
    <xf numFmtId="0" fontId="48" fillId="55" borderId="0" applyNumberFormat="0" applyBorder="0" applyAlignment="0" applyProtection="0"/>
    <xf numFmtId="0" fontId="50" fillId="56" borderId="0" applyNumberFormat="0" applyBorder="0" applyAlignment="0" applyProtection="0"/>
    <xf numFmtId="0" fontId="50" fillId="12" borderId="0" applyNumberFormat="0" applyBorder="0" applyAlignment="0" applyProtection="0"/>
    <xf numFmtId="0" fontId="50" fillId="56" borderId="0" applyNumberFormat="0" applyBorder="0" applyAlignment="0" applyProtection="0"/>
    <xf numFmtId="0" fontId="48" fillId="55" borderId="0" applyNumberFormat="0" applyBorder="0" applyAlignment="0" applyProtection="0"/>
    <xf numFmtId="0" fontId="49" fillId="12" borderId="0" applyNumberFormat="0" applyBorder="0" applyAlignment="0" applyProtection="0"/>
    <xf numFmtId="0" fontId="48" fillId="55" borderId="0" applyNumberFormat="0" applyBorder="0" applyAlignment="0" applyProtection="0"/>
    <xf numFmtId="0" fontId="48" fillId="55" borderId="0" applyNumberFormat="0" applyBorder="0" applyAlignment="0" applyProtection="0"/>
    <xf numFmtId="0" fontId="48" fillId="55" borderId="0" applyNumberFormat="0" applyBorder="0" applyAlignment="0" applyProtection="0"/>
    <xf numFmtId="0" fontId="48" fillId="55" borderId="0" applyNumberFormat="0" applyBorder="0" applyAlignment="0" applyProtection="0"/>
    <xf numFmtId="0" fontId="48" fillId="55" borderId="0" applyNumberFormat="0" applyBorder="0" applyAlignment="0" applyProtection="0"/>
    <xf numFmtId="0" fontId="48" fillId="55" borderId="0" applyNumberFormat="0" applyBorder="0" applyAlignment="0" applyProtection="0"/>
    <xf numFmtId="0" fontId="48" fillId="51" borderId="0" applyNumberFormat="0" applyBorder="0" applyAlignment="0" applyProtection="0"/>
    <xf numFmtId="0" fontId="48" fillId="51" borderId="0" applyNumberFormat="0" applyBorder="0" applyAlignment="0" applyProtection="0"/>
    <xf numFmtId="0" fontId="48" fillId="51" borderId="0" applyNumberFormat="0" applyBorder="0" applyAlignment="0" applyProtection="0"/>
    <xf numFmtId="0" fontId="48" fillId="51" borderId="0" applyNumberFormat="0" applyBorder="0" applyAlignment="0" applyProtection="0"/>
    <xf numFmtId="0" fontId="48" fillId="51" borderId="0" applyNumberFormat="0" applyBorder="0" applyAlignment="0" applyProtection="0"/>
    <xf numFmtId="0" fontId="48" fillId="51" borderId="0" applyNumberFormat="0" applyBorder="0" applyAlignment="0" applyProtection="0"/>
    <xf numFmtId="0" fontId="48" fillId="51" borderId="0" applyNumberFormat="0" applyBorder="0" applyAlignment="0" applyProtection="0"/>
    <xf numFmtId="0" fontId="48" fillId="51" borderId="0" applyNumberFormat="0" applyBorder="0" applyAlignment="0" applyProtection="0"/>
    <xf numFmtId="0" fontId="49" fillId="16" borderId="0" applyNumberFormat="0" applyBorder="0" applyAlignment="0" applyProtection="0"/>
    <xf numFmtId="0" fontId="49" fillId="16" borderId="0" applyNumberFormat="0" applyBorder="0" applyAlignment="0" applyProtection="0"/>
    <xf numFmtId="0" fontId="48" fillId="51" borderId="0" applyNumberFormat="0" applyBorder="0" applyAlignment="0" applyProtection="0"/>
    <xf numFmtId="0" fontId="50" fillId="16" borderId="0" applyNumberFormat="0" applyBorder="0" applyAlignment="0" applyProtection="0"/>
    <xf numFmtId="0" fontId="48" fillId="51" borderId="0" applyNumberFormat="0" applyBorder="0" applyAlignment="0" applyProtection="0"/>
    <xf numFmtId="0" fontId="50" fillId="16" borderId="0" applyNumberFormat="0" applyBorder="0" applyAlignment="0" applyProtection="0"/>
    <xf numFmtId="0" fontId="48" fillId="51" borderId="0" applyNumberFormat="0" applyBorder="0" applyAlignment="0" applyProtection="0"/>
    <xf numFmtId="0" fontId="48" fillId="51" borderId="0" applyNumberFormat="0" applyBorder="0" applyAlignment="0" applyProtection="0"/>
    <xf numFmtId="0" fontId="49" fillId="16" borderId="0" applyNumberFormat="0" applyBorder="0" applyAlignment="0" applyProtection="0"/>
    <xf numFmtId="0" fontId="49" fillId="16" borderId="0" applyNumberFormat="0" applyBorder="0" applyAlignment="0" applyProtection="0"/>
    <xf numFmtId="0" fontId="49" fillId="16" borderId="0" applyNumberFormat="0" applyBorder="0" applyAlignment="0" applyProtection="0"/>
    <xf numFmtId="0" fontId="48" fillId="51" borderId="0" applyNumberFormat="0" applyBorder="0" applyAlignment="0" applyProtection="0"/>
    <xf numFmtId="0" fontId="50" fillId="16" borderId="0" applyNumberFormat="0" applyBorder="0" applyAlignment="0" applyProtection="0"/>
    <xf numFmtId="0" fontId="48" fillId="51" borderId="0" applyNumberFormat="0" applyBorder="0" applyAlignment="0" applyProtection="0"/>
    <xf numFmtId="0" fontId="50" fillId="16" borderId="0" applyNumberFormat="0" applyBorder="0" applyAlignment="0" applyProtection="0"/>
    <xf numFmtId="0" fontId="48" fillId="51" borderId="0" applyNumberFormat="0" applyBorder="0" applyAlignment="0" applyProtection="0"/>
    <xf numFmtId="0" fontId="48" fillId="51" borderId="0" applyNumberFormat="0" applyBorder="0" applyAlignment="0" applyProtection="0"/>
    <xf numFmtId="0" fontId="48" fillId="51" borderId="0" applyNumberFormat="0" applyBorder="0" applyAlignment="0" applyProtection="0"/>
    <xf numFmtId="0" fontId="48" fillId="51" borderId="0" applyNumberFormat="0" applyBorder="0" applyAlignment="0" applyProtection="0"/>
    <xf numFmtId="0" fontId="48" fillId="51" borderId="0" applyNumberFormat="0" applyBorder="0" applyAlignment="0" applyProtection="0"/>
    <xf numFmtId="0" fontId="48" fillId="51" borderId="0" applyNumberFormat="0" applyBorder="0" applyAlignment="0" applyProtection="0"/>
    <xf numFmtId="0" fontId="48" fillId="51" borderId="0" applyNumberFormat="0" applyBorder="0" applyAlignment="0" applyProtection="0"/>
    <xf numFmtId="0" fontId="48" fillId="52" borderId="0" applyNumberFormat="0" applyBorder="0" applyAlignment="0" applyProtection="0"/>
    <xf numFmtId="0" fontId="48" fillId="52" borderId="0" applyNumberFormat="0" applyBorder="0" applyAlignment="0" applyProtection="0"/>
    <xf numFmtId="0" fontId="48" fillId="52" borderId="0" applyNumberFormat="0" applyBorder="0" applyAlignment="0" applyProtection="0"/>
    <xf numFmtId="0" fontId="48" fillId="52" borderId="0" applyNumberFormat="0" applyBorder="0" applyAlignment="0" applyProtection="0"/>
    <xf numFmtId="0" fontId="48" fillId="52" borderId="0" applyNumberFormat="0" applyBorder="0" applyAlignment="0" applyProtection="0"/>
    <xf numFmtId="0" fontId="48" fillId="52" borderId="0" applyNumberFormat="0" applyBorder="0" applyAlignment="0" applyProtection="0"/>
    <xf numFmtId="0" fontId="48" fillId="52" borderId="0" applyNumberFormat="0" applyBorder="0" applyAlignment="0" applyProtection="0"/>
    <xf numFmtId="0" fontId="48" fillId="52" borderId="0" applyNumberFormat="0" applyBorder="0" applyAlignment="0" applyProtection="0"/>
    <xf numFmtId="0" fontId="49" fillId="20" borderId="0" applyNumberFormat="0" applyBorder="0" applyAlignment="0" applyProtection="0"/>
    <xf numFmtId="0" fontId="49" fillId="20" borderId="0" applyNumberFormat="0" applyBorder="0" applyAlignment="0" applyProtection="0"/>
    <xf numFmtId="0" fontId="49" fillId="53" borderId="0" applyNumberFormat="0" applyBorder="0" applyAlignment="0" applyProtection="0"/>
    <xf numFmtId="0" fontId="48" fillId="52" borderId="0" applyNumberFormat="0" applyBorder="0" applyAlignment="0" applyProtection="0"/>
    <xf numFmtId="0" fontId="49" fillId="53" borderId="0" applyNumberFormat="0" applyBorder="0" applyAlignment="0" applyProtection="0"/>
    <xf numFmtId="0" fontId="50" fillId="20" borderId="0" applyNumberFormat="0" applyBorder="0" applyAlignment="0" applyProtection="0"/>
    <xf numFmtId="0" fontId="48" fillId="52" borderId="0" applyNumberFormat="0" applyBorder="0" applyAlignment="0" applyProtection="0"/>
    <xf numFmtId="0" fontId="50" fillId="53" borderId="0" applyNumberFormat="0" applyBorder="0" applyAlignment="0" applyProtection="0"/>
    <xf numFmtId="0" fontId="50" fillId="20" borderId="0" applyNumberFormat="0" applyBorder="0" applyAlignment="0" applyProtection="0"/>
    <xf numFmtId="0" fontId="50" fillId="53" borderId="0" applyNumberFormat="0" applyBorder="0" applyAlignment="0" applyProtection="0"/>
    <xf numFmtId="0" fontId="49" fillId="20" borderId="0" applyNumberFormat="0" applyBorder="0" applyAlignment="0" applyProtection="0"/>
    <xf numFmtId="0" fontId="49" fillId="20" borderId="0" applyNumberFormat="0" applyBorder="0" applyAlignment="0" applyProtection="0"/>
    <xf numFmtId="0" fontId="48" fillId="52" borderId="0" applyNumberFormat="0" applyBorder="0" applyAlignment="0" applyProtection="0"/>
    <xf numFmtId="0" fontId="48" fillId="52" borderId="0" applyNumberFormat="0" applyBorder="0" applyAlignment="0" applyProtection="0"/>
    <xf numFmtId="0" fontId="49" fillId="20" borderId="0" applyNumberFormat="0" applyBorder="0" applyAlignment="0" applyProtection="0"/>
    <xf numFmtId="0" fontId="49" fillId="20" borderId="0" applyNumberFormat="0" applyBorder="0" applyAlignment="0" applyProtection="0"/>
    <xf numFmtId="0" fontId="49" fillId="20" borderId="0" applyNumberFormat="0" applyBorder="0" applyAlignment="0" applyProtection="0"/>
    <xf numFmtId="0" fontId="49" fillId="53" borderId="0" applyNumberFormat="0" applyBorder="0" applyAlignment="0" applyProtection="0"/>
    <xf numFmtId="0" fontId="48" fillId="52" borderId="0" applyNumberFormat="0" applyBorder="0" applyAlignment="0" applyProtection="0"/>
    <xf numFmtId="0" fontId="49" fillId="53" borderId="0" applyNumberFormat="0" applyBorder="0" applyAlignment="0" applyProtection="0"/>
    <xf numFmtId="0" fontId="50" fillId="20" borderId="0" applyNumberFormat="0" applyBorder="0" applyAlignment="0" applyProtection="0"/>
    <xf numFmtId="0" fontId="48" fillId="52" borderId="0" applyNumberFormat="0" applyBorder="0" applyAlignment="0" applyProtection="0"/>
    <xf numFmtId="0" fontId="50" fillId="53" borderId="0" applyNumberFormat="0" applyBorder="0" applyAlignment="0" applyProtection="0"/>
    <xf numFmtId="0" fontId="50" fillId="20" borderId="0" applyNumberFormat="0" applyBorder="0" applyAlignment="0" applyProtection="0"/>
    <xf numFmtId="0" fontId="50" fillId="53" borderId="0" applyNumberFormat="0" applyBorder="0" applyAlignment="0" applyProtection="0"/>
    <xf numFmtId="0" fontId="48" fillId="52" borderId="0" applyNumberFormat="0" applyBorder="0" applyAlignment="0" applyProtection="0"/>
    <xf numFmtId="0" fontId="49" fillId="20" borderId="0" applyNumberFormat="0" applyBorder="0" applyAlignment="0" applyProtection="0"/>
    <xf numFmtId="0" fontId="48" fillId="52" borderId="0" applyNumberFormat="0" applyBorder="0" applyAlignment="0" applyProtection="0"/>
    <xf numFmtId="0" fontId="48" fillId="52" borderId="0" applyNumberFormat="0" applyBorder="0" applyAlignment="0" applyProtection="0"/>
    <xf numFmtId="0" fontId="48" fillId="52" borderId="0" applyNumberFormat="0" applyBorder="0" applyAlignment="0" applyProtection="0"/>
    <xf numFmtId="0" fontId="48" fillId="52" borderId="0" applyNumberFormat="0" applyBorder="0" applyAlignment="0" applyProtection="0"/>
    <xf numFmtId="0" fontId="48" fillId="52" borderId="0" applyNumberFormat="0" applyBorder="0" applyAlignment="0" applyProtection="0"/>
    <xf numFmtId="0" fontId="48" fillId="52" borderId="0" applyNumberFormat="0" applyBorder="0" applyAlignment="0" applyProtection="0"/>
    <xf numFmtId="0" fontId="48" fillId="57" borderId="0" applyNumberFormat="0" applyBorder="0" applyAlignment="0" applyProtection="0"/>
    <xf numFmtId="0" fontId="48" fillId="57" borderId="0" applyNumberFormat="0" applyBorder="0" applyAlignment="0" applyProtection="0"/>
    <xf numFmtId="0" fontId="48" fillId="57" borderId="0" applyNumberFormat="0" applyBorder="0" applyAlignment="0" applyProtection="0"/>
    <xf numFmtId="0" fontId="48" fillId="57" borderId="0" applyNumberFormat="0" applyBorder="0" applyAlignment="0" applyProtection="0"/>
    <xf numFmtId="0" fontId="48" fillId="57" borderId="0" applyNumberFormat="0" applyBorder="0" applyAlignment="0" applyProtection="0"/>
    <xf numFmtId="0" fontId="48" fillId="57" borderId="0" applyNumberFormat="0" applyBorder="0" applyAlignment="0" applyProtection="0"/>
    <xf numFmtId="0" fontId="48" fillId="57" borderId="0" applyNumberFormat="0" applyBorder="0" applyAlignment="0" applyProtection="0"/>
    <xf numFmtId="0" fontId="48" fillId="57" borderId="0" applyNumberFormat="0" applyBorder="0" applyAlignment="0" applyProtection="0"/>
    <xf numFmtId="0" fontId="49" fillId="24" borderId="0" applyNumberFormat="0" applyBorder="0" applyAlignment="0" applyProtection="0"/>
    <xf numFmtId="0" fontId="49" fillId="24" borderId="0" applyNumberFormat="0" applyBorder="0" applyAlignment="0" applyProtection="0"/>
    <xf numFmtId="0" fontId="49" fillId="50" borderId="0" applyNumberFormat="0" applyBorder="0" applyAlignment="0" applyProtection="0"/>
    <xf numFmtId="0" fontId="48" fillId="57" borderId="0" applyNumberFormat="0" applyBorder="0" applyAlignment="0" applyProtection="0"/>
    <xf numFmtId="0" fontId="49" fillId="50" borderId="0" applyNumberFormat="0" applyBorder="0" applyAlignment="0" applyProtection="0"/>
    <xf numFmtId="0" fontId="50" fillId="24" borderId="0" applyNumberFormat="0" applyBorder="0" applyAlignment="0" applyProtection="0"/>
    <xf numFmtId="0" fontId="48" fillId="57" borderId="0" applyNumberFormat="0" applyBorder="0" applyAlignment="0" applyProtection="0"/>
    <xf numFmtId="0" fontId="50" fillId="50" borderId="0" applyNumberFormat="0" applyBorder="0" applyAlignment="0" applyProtection="0"/>
    <xf numFmtId="0" fontId="50" fillId="24" borderId="0" applyNumberFormat="0" applyBorder="0" applyAlignment="0" applyProtection="0"/>
    <xf numFmtId="0" fontId="50" fillId="50" borderId="0" applyNumberFormat="0" applyBorder="0" applyAlignment="0" applyProtection="0"/>
    <xf numFmtId="0" fontId="49" fillId="24" borderId="0" applyNumberFormat="0" applyBorder="0" applyAlignment="0" applyProtection="0"/>
    <xf numFmtId="0" fontId="49" fillId="24" borderId="0" applyNumberFormat="0" applyBorder="0" applyAlignment="0" applyProtection="0"/>
    <xf numFmtId="0" fontId="48" fillId="57" borderId="0" applyNumberFormat="0" applyBorder="0" applyAlignment="0" applyProtection="0"/>
    <xf numFmtId="0" fontId="48" fillId="57" borderId="0" applyNumberFormat="0" applyBorder="0" applyAlignment="0" applyProtection="0"/>
    <xf numFmtId="0" fontId="49" fillId="24" borderId="0" applyNumberFormat="0" applyBorder="0" applyAlignment="0" applyProtection="0"/>
    <xf numFmtId="0" fontId="49" fillId="24" borderId="0" applyNumberFormat="0" applyBorder="0" applyAlignment="0" applyProtection="0"/>
    <xf numFmtId="0" fontId="49" fillId="24" borderId="0" applyNumberFormat="0" applyBorder="0" applyAlignment="0" applyProtection="0"/>
    <xf numFmtId="0" fontId="49" fillId="50" borderId="0" applyNumberFormat="0" applyBorder="0" applyAlignment="0" applyProtection="0"/>
    <xf numFmtId="0" fontId="48" fillId="57" borderId="0" applyNumberFormat="0" applyBorder="0" applyAlignment="0" applyProtection="0"/>
    <xf numFmtId="0" fontId="49" fillId="50" borderId="0" applyNumberFormat="0" applyBorder="0" applyAlignment="0" applyProtection="0"/>
    <xf numFmtId="0" fontId="50" fillId="24" borderId="0" applyNumberFormat="0" applyBorder="0" applyAlignment="0" applyProtection="0"/>
    <xf numFmtId="0" fontId="48" fillId="57" borderId="0" applyNumberFormat="0" applyBorder="0" applyAlignment="0" applyProtection="0"/>
    <xf numFmtId="0" fontId="50" fillId="50" borderId="0" applyNumberFormat="0" applyBorder="0" applyAlignment="0" applyProtection="0"/>
    <xf numFmtId="0" fontId="50" fillId="24" borderId="0" applyNumberFormat="0" applyBorder="0" applyAlignment="0" applyProtection="0"/>
    <xf numFmtId="0" fontId="50" fillId="50" borderId="0" applyNumberFormat="0" applyBorder="0" applyAlignment="0" applyProtection="0"/>
    <xf numFmtId="0" fontId="48" fillId="57" borderId="0" applyNumberFormat="0" applyBorder="0" applyAlignment="0" applyProtection="0"/>
    <xf numFmtId="0" fontId="49" fillId="24" borderId="0" applyNumberFormat="0" applyBorder="0" applyAlignment="0" applyProtection="0"/>
    <xf numFmtId="0" fontId="48" fillId="57" borderId="0" applyNumberFormat="0" applyBorder="0" applyAlignment="0" applyProtection="0"/>
    <xf numFmtId="0" fontId="48" fillId="57" borderId="0" applyNumberFormat="0" applyBorder="0" applyAlignment="0" applyProtection="0"/>
    <xf numFmtId="0" fontId="48" fillId="57" borderId="0" applyNumberFormat="0" applyBorder="0" applyAlignment="0" applyProtection="0"/>
    <xf numFmtId="0" fontId="48" fillId="57" borderId="0" applyNumberFormat="0" applyBorder="0" applyAlignment="0" applyProtection="0"/>
    <xf numFmtId="0" fontId="48" fillId="57" borderId="0" applyNumberFormat="0" applyBorder="0" applyAlignment="0" applyProtection="0"/>
    <xf numFmtId="0" fontId="48" fillId="57" borderId="0" applyNumberFormat="0" applyBorder="0" applyAlignment="0" applyProtection="0"/>
    <xf numFmtId="0" fontId="48" fillId="56" borderId="0" applyNumberFormat="0" applyBorder="0" applyAlignment="0" applyProtection="0"/>
    <xf numFmtId="0" fontId="48" fillId="56" borderId="0" applyNumberFormat="0" applyBorder="0" applyAlignment="0" applyProtection="0"/>
    <xf numFmtId="0" fontId="48" fillId="56" borderId="0" applyNumberFormat="0" applyBorder="0" applyAlignment="0" applyProtection="0"/>
    <xf numFmtId="0" fontId="48" fillId="56" borderId="0" applyNumberFormat="0" applyBorder="0" applyAlignment="0" applyProtection="0"/>
    <xf numFmtId="0" fontId="48" fillId="56" borderId="0" applyNumberFormat="0" applyBorder="0" applyAlignment="0" applyProtection="0"/>
    <xf numFmtId="0" fontId="48" fillId="56" borderId="0" applyNumberFormat="0" applyBorder="0" applyAlignment="0" applyProtection="0"/>
    <xf numFmtId="0" fontId="48" fillId="56" borderId="0" applyNumberFormat="0" applyBorder="0" applyAlignment="0" applyProtection="0"/>
    <xf numFmtId="0" fontId="48" fillId="56"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8" fillId="56" borderId="0" applyNumberFormat="0" applyBorder="0" applyAlignment="0" applyProtection="0"/>
    <xf numFmtId="0" fontId="50" fillId="28" borderId="0" applyNumberFormat="0" applyBorder="0" applyAlignment="0" applyProtection="0"/>
    <xf numFmtId="0" fontId="48" fillId="56" borderId="0" applyNumberFormat="0" applyBorder="0" applyAlignment="0" applyProtection="0"/>
    <xf numFmtId="0" fontId="50" fillId="28" borderId="0" applyNumberFormat="0" applyBorder="0" applyAlignment="0" applyProtection="0"/>
    <xf numFmtId="0" fontId="48" fillId="56" borderId="0" applyNumberFormat="0" applyBorder="0" applyAlignment="0" applyProtection="0"/>
    <xf numFmtId="0" fontId="48" fillId="56"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8" fillId="56" borderId="0" applyNumberFormat="0" applyBorder="0" applyAlignment="0" applyProtection="0"/>
    <xf numFmtId="0" fontId="50" fillId="28" borderId="0" applyNumberFormat="0" applyBorder="0" applyAlignment="0" applyProtection="0"/>
    <xf numFmtId="0" fontId="48" fillId="56" borderId="0" applyNumberFormat="0" applyBorder="0" applyAlignment="0" applyProtection="0"/>
    <xf numFmtId="0" fontId="50" fillId="28" borderId="0" applyNumberFormat="0" applyBorder="0" applyAlignment="0" applyProtection="0"/>
    <xf numFmtId="0" fontId="48" fillId="56" borderId="0" applyNumberFormat="0" applyBorder="0" applyAlignment="0" applyProtection="0"/>
    <xf numFmtId="0" fontId="48" fillId="56" borderId="0" applyNumberFormat="0" applyBorder="0" applyAlignment="0" applyProtection="0"/>
    <xf numFmtId="0" fontId="48" fillId="56" borderId="0" applyNumberFormat="0" applyBorder="0" applyAlignment="0" applyProtection="0"/>
    <xf numFmtId="0" fontId="48" fillId="56" borderId="0" applyNumberFormat="0" applyBorder="0" applyAlignment="0" applyProtection="0"/>
    <xf numFmtId="0" fontId="48" fillId="56" borderId="0" applyNumberFormat="0" applyBorder="0" applyAlignment="0" applyProtection="0"/>
    <xf numFmtId="0" fontId="48" fillId="56" borderId="0" applyNumberFormat="0" applyBorder="0" applyAlignment="0" applyProtection="0"/>
    <xf numFmtId="0" fontId="48" fillId="56" borderId="0" applyNumberFormat="0" applyBorder="0" applyAlignment="0" applyProtection="0"/>
    <xf numFmtId="0" fontId="48" fillId="58" borderId="0" applyNumberFormat="0" applyBorder="0" applyAlignment="0" applyProtection="0"/>
    <xf numFmtId="0" fontId="48" fillId="58" borderId="0" applyNumberFormat="0" applyBorder="0" applyAlignment="0" applyProtection="0"/>
    <xf numFmtId="0" fontId="48" fillId="58" borderId="0" applyNumberFormat="0" applyBorder="0" applyAlignment="0" applyProtection="0"/>
    <xf numFmtId="0" fontId="48" fillId="58" borderId="0" applyNumberFormat="0" applyBorder="0" applyAlignment="0" applyProtection="0"/>
    <xf numFmtId="0" fontId="48" fillId="58" borderId="0" applyNumberFormat="0" applyBorder="0" applyAlignment="0" applyProtection="0"/>
    <xf numFmtId="0" fontId="48" fillId="58" borderId="0" applyNumberFormat="0" applyBorder="0" applyAlignment="0" applyProtection="0"/>
    <xf numFmtId="0" fontId="48" fillId="58" borderId="0" applyNumberFormat="0" applyBorder="0" applyAlignment="0" applyProtection="0"/>
    <xf numFmtId="0" fontId="48" fillId="58" borderId="0" applyNumberFormat="0" applyBorder="0" applyAlignment="0" applyProtection="0"/>
    <xf numFmtId="0" fontId="49" fillId="32" borderId="0" applyNumberFormat="0" applyBorder="0" applyAlignment="0" applyProtection="0"/>
    <xf numFmtId="0" fontId="49" fillId="32" borderId="0" applyNumberFormat="0" applyBorder="0" applyAlignment="0" applyProtection="0"/>
    <xf numFmtId="0" fontId="49" fillId="44" borderId="0" applyNumberFormat="0" applyBorder="0" applyAlignment="0" applyProtection="0"/>
    <xf numFmtId="0" fontId="48" fillId="58" borderId="0" applyNumberFormat="0" applyBorder="0" applyAlignment="0" applyProtection="0"/>
    <xf numFmtId="0" fontId="49" fillId="44" borderId="0" applyNumberFormat="0" applyBorder="0" applyAlignment="0" applyProtection="0"/>
    <xf numFmtId="0" fontId="50" fillId="32" borderId="0" applyNumberFormat="0" applyBorder="0" applyAlignment="0" applyProtection="0"/>
    <xf numFmtId="0" fontId="48" fillId="58" borderId="0" applyNumberFormat="0" applyBorder="0" applyAlignment="0" applyProtection="0"/>
    <xf numFmtId="0" fontId="50" fillId="44" borderId="0" applyNumberFormat="0" applyBorder="0" applyAlignment="0" applyProtection="0"/>
    <xf numFmtId="0" fontId="50" fillId="32" borderId="0" applyNumberFormat="0" applyBorder="0" applyAlignment="0" applyProtection="0"/>
    <xf numFmtId="0" fontId="50" fillId="44" borderId="0" applyNumberFormat="0" applyBorder="0" applyAlignment="0" applyProtection="0"/>
    <xf numFmtId="0" fontId="49" fillId="32" borderId="0" applyNumberFormat="0" applyBorder="0" applyAlignment="0" applyProtection="0"/>
    <xf numFmtId="0" fontId="49" fillId="32" borderId="0" applyNumberFormat="0" applyBorder="0" applyAlignment="0" applyProtection="0"/>
    <xf numFmtId="0" fontId="48" fillId="58" borderId="0" applyNumberFormat="0" applyBorder="0" applyAlignment="0" applyProtection="0"/>
    <xf numFmtId="0" fontId="48" fillId="58" borderId="0" applyNumberFormat="0" applyBorder="0" applyAlignment="0" applyProtection="0"/>
    <xf numFmtId="0" fontId="49" fillId="32" borderId="0" applyNumberFormat="0" applyBorder="0" applyAlignment="0" applyProtection="0"/>
    <xf numFmtId="0" fontId="49" fillId="32" borderId="0" applyNumberFormat="0" applyBorder="0" applyAlignment="0" applyProtection="0"/>
    <xf numFmtId="0" fontId="49" fillId="32" borderId="0" applyNumberFormat="0" applyBorder="0" applyAlignment="0" applyProtection="0"/>
    <xf numFmtId="0" fontId="49" fillId="44" borderId="0" applyNumberFormat="0" applyBorder="0" applyAlignment="0" applyProtection="0"/>
    <xf numFmtId="0" fontId="48" fillId="58" borderId="0" applyNumberFormat="0" applyBorder="0" applyAlignment="0" applyProtection="0"/>
    <xf numFmtId="0" fontId="49" fillId="44" borderId="0" applyNumberFormat="0" applyBorder="0" applyAlignment="0" applyProtection="0"/>
    <xf numFmtId="0" fontId="50" fillId="32" borderId="0" applyNumberFormat="0" applyBorder="0" applyAlignment="0" applyProtection="0"/>
    <xf numFmtId="0" fontId="48" fillId="58" borderId="0" applyNumberFormat="0" applyBorder="0" applyAlignment="0" applyProtection="0"/>
    <xf numFmtId="0" fontId="50" fillId="44" borderId="0" applyNumberFormat="0" applyBorder="0" applyAlignment="0" applyProtection="0"/>
    <xf numFmtId="0" fontId="50" fillId="32" borderId="0" applyNumberFormat="0" applyBorder="0" applyAlignment="0" applyProtection="0"/>
    <xf numFmtId="0" fontId="50" fillId="44" borderId="0" applyNumberFormat="0" applyBorder="0" applyAlignment="0" applyProtection="0"/>
    <xf numFmtId="0" fontId="48" fillId="58" borderId="0" applyNumberFormat="0" applyBorder="0" applyAlignment="0" applyProtection="0"/>
    <xf numFmtId="0" fontId="49" fillId="32" borderId="0" applyNumberFormat="0" applyBorder="0" applyAlignment="0" applyProtection="0"/>
    <xf numFmtId="0" fontId="48" fillId="58" borderId="0" applyNumberFormat="0" applyBorder="0" applyAlignment="0" applyProtection="0"/>
    <xf numFmtId="0" fontId="48" fillId="58" borderId="0" applyNumberFormat="0" applyBorder="0" applyAlignment="0" applyProtection="0"/>
    <xf numFmtId="0" fontId="48" fillId="58" borderId="0" applyNumberFormat="0" applyBorder="0" applyAlignment="0" applyProtection="0"/>
    <xf numFmtId="0" fontId="48" fillId="58" borderId="0" applyNumberFormat="0" applyBorder="0" applyAlignment="0" applyProtection="0"/>
    <xf numFmtId="0" fontId="48" fillId="58" borderId="0" applyNumberFormat="0" applyBorder="0" applyAlignment="0" applyProtection="0"/>
    <xf numFmtId="0" fontId="48" fillId="58" borderId="0" applyNumberFormat="0" applyBorder="0" applyAlignment="0" applyProtection="0"/>
    <xf numFmtId="0" fontId="48" fillId="55" borderId="0" applyNumberFormat="0" applyBorder="0" applyAlignment="0" applyProtection="0"/>
    <xf numFmtId="0" fontId="48" fillId="51" borderId="0" applyNumberFormat="0" applyBorder="0" applyAlignment="0" applyProtection="0"/>
    <xf numFmtId="0" fontId="48" fillId="52" borderId="0" applyNumberFormat="0" applyBorder="0" applyAlignment="0" applyProtection="0"/>
    <xf numFmtId="0" fontId="48" fillId="57" borderId="0" applyNumberFormat="0" applyBorder="0" applyAlignment="0" applyProtection="0"/>
    <xf numFmtId="0" fontId="48" fillId="56" borderId="0" applyNumberFormat="0" applyBorder="0" applyAlignment="0" applyProtection="0"/>
    <xf numFmtId="0" fontId="48" fillId="58"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56" borderId="0" applyNumberFormat="0" applyBorder="0" applyAlignment="0" applyProtection="0"/>
    <xf numFmtId="0" fontId="48" fillId="59" borderId="0" applyNumberFormat="0" applyBorder="0" applyAlignment="0" applyProtection="0"/>
    <xf numFmtId="0" fontId="49" fillId="56" borderId="0" applyNumberFormat="0" applyBorder="0" applyAlignment="0" applyProtection="0"/>
    <xf numFmtId="0" fontId="50" fillId="9" borderId="0" applyNumberFormat="0" applyBorder="0" applyAlignment="0" applyProtection="0"/>
    <xf numFmtId="0" fontId="48" fillId="59" borderId="0" applyNumberFormat="0" applyBorder="0" applyAlignment="0" applyProtection="0"/>
    <xf numFmtId="0" fontId="50" fillId="56" borderId="0" applyNumberFormat="0" applyBorder="0" applyAlignment="0" applyProtection="0"/>
    <xf numFmtId="0" fontId="50" fillId="9" borderId="0" applyNumberFormat="0" applyBorder="0" applyAlignment="0" applyProtection="0"/>
    <xf numFmtId="0" fontId="50" fillId="56"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56" borderId="0" applyNumberFormat="0" applyBorder="0" applyAlignment="0" applyProtection="0"/>
    <xf numFmtId="0" fontId="48" fillId="59" borderId="0" applyNumberFormat="0" applyBorder="0" applyAlignment="0" applyProtection="0"/>
    <xf numFmtId="0" fontId="49" fillId="56" borderId="0" applyNumberFormat="0" applyBorder="0" applyAlignment="0" applyProtection="0"/>
    <xf numFmtId="0" fontId="50" fillId="9" borderId="0" applyNumberFormat="0" applyBorder="0" applyAlignment="0" applyProtection="0"/>
    <xf numFmtId="0" fontId="48" fillId="59" borderId="0" applyNumberFormat="0" applyBorder="0" applyAlignment="0" applyProtection="0"/>
    <xf numFmtId="0" fontId="50" fillId="56" borderId="0" applyNumberFormat="0" applyBorder="0" applyAlignment="0" applyProtection="0"/>
    <xf numFmtId="0" fontId="50" fillId="9" borderId="0" applyNumberFormat="0" applyBorder="0" applyAlignment="0" applyProtection="0"/>
    <xf numFmtId="0" fontId="50" fillId="56" borderId="0" applyNumberFormat="0" applyBorder="0" applyAlignment="0" applyProtection="0"/>
    <xf numFmtId="0" fontId="48" fillId="59" borderId="0" applyNumberFormat="0" applyBorder="0" applyAlignment="0" applyProtection="0"/>
    <xf numFmtId="0" fontId="49" fillId="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8" fillId="60" borderId="0" applyNumberFormat="0" applyBorder="0" applyAlignment="0" applyProtection="0"/>
    <xf numFmtId="0" fontId="48" fillId="60" borderId="0" applyNumberFormat="0" applyBorder="0" applyAlignment="0" applyProtection="0"/>
    <xf numFmtId="0" fontId="48" fillId="60" borderId="0" applyNumberFormat="0" applyBorder="0" applyAlignment="0" applyProtection="0"/>
    <xf numFmtId="0" fontId="48" fillId="60" borderId="0" applyNumberFormat="0" applyBorder="0" applyAlignment="0" applyProtection="0"/>
    <xf numFmtId="0" fontId="48" fillId="60" borderId="0" applyNumberFormat="0" applyBorder="0" applyAlignment="0" applyProtection="0"/>
    <xf numFmtId="0" fontId="48" fillId="60" borderId="0" applyNumberFormat="0" applyBorder="0" applyAlignment="0" applyProtection="0"/>
    <xf numFmtId="0" fontId="48" fillId="60" borderId="0" applyNumberFormat="0" applyBorder="0" applyAlignment="0" applyProtection="0"/>
    <xf numFmtId="0" fontId="48" fillId="60"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61" borderId="0" applyNumberFormat="0" applyBorder="0" applyAlignment="0" applyProtection="0"/>
    <xf numFmtId="0" fontId="48" fillId="60" borderId="0" applyNumberFormat="0" applyBorder="0" applyAlignment="0" applyProtection="0"/>
    <xf numFmtId="0" fontId="49" fillId="61" borderId="0" applyNumberFormat="0" applyBorder="0" applyAlignment="0" applyProtection="0"/>
    <xf numFmtId="0" fontId="50" fillId="13" borderId="0" applyNumberFormat="0" applyBorder="0" applyAlignment="0" applyProtection="0"/>
    <xf numFmtId="0" fontId="48" fillId="60" borderId="0" applyNumberFormat="0" applyBorder="0" applyAlignment="0" applyProtection="0"/>
    <xf numFmtId="0" fontId="50" fillId="61" borderId="0" applyNumberFormat="0" applyBorder="0" applyAlignment="0" applyProtection="0"/>
    <xf numFmtId="0" fontId="50" fillId="13" borderId="0" applyNumberFormat="0" applyBorder="0" applyAlignment="0" applyProtection="0"/>
    <xf numFmtId="0" fontId="50" fillId="61"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8" fillId="60" borderId="0" applyNumberFormat="0" applyBorder="0" applyAlignment="0" applyProtection="0"/>
    <xf numFmtId="0" fontId="48" fillId="60"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61" borderId="0" applyNumberFormat="0" applyBorder="0" applyAlignment="0" applyProtection="0"/>
    <xf numFmtId="0" fontId="48" fillId="60" borderId="0" applyNumberFormat="0" applyBorder="0" applyAlignment="0" applyProtection="0"/>
    <xf numFmtId="0" fontId="49" fillId="61" borderId="0" applyNumberFormat="0" applyBorder="0" applyAlignment="0" applyProtection="0"/>
    <xf numFmtId="0" fontId="50" fillId="13" borderId="0" applyNumberFormat="0" applyBorder="0" applyAlignment="0" applyProtection="0"/>
    <xf numFmtId="0" fontId="48" fillId="60" borderId="0" applyNumberFormat="0" applyBorder="0" applyAlignment="0" applyProtection="0"/>
    <xf numFmtId="0" fontId="50" fillId="61" borderId="0" applyNumberFormat="0" applyBorder="0" applyAlignment="0" applyProtection="0"/>
    <xf numFmtId="0" fontId="50" fillId="13" borderId="0" applyNumberFormat="0" applyBorder="0" applyAlignment="0" applyProtection="0"/>
    <xf numFmtId="0" fontId="50" fillId="61" borderId="0" applyNumberFormat="0" applyBorder="0" applyAlignment="0" applyProtection="0"/>
    <xf numFmtId="0" fontId="48" fillId="60" borderId="0" applyNumberFormat="0" applyBorder="0" applyAlignment="0" applyProtection="0"/>
    <xf numFmtId="0" fontId="49" fillId="13" borderId="0" applyNumberFormat="0" applyBorder="0" applyAlignment="0" applyProtection="0"/>
    <xf numFmtId="0" fontId="48" fillId="60" borderId="0" applyNumberFormat="0" applyBorder="0" applyAlignment="0" applyProtection="0"/>
    <xf numFmtId="0" fontId="48" fillId="60" borderId="0" applyNumberFormat="0" applyBorder="0" applyAlignment="0" applyProtection="0"/>
    <xf numFmtId="0" fontId="48" fillId="60" borderId="0" applyNumberFormat="0" applyBorder="0" applyAlignment="0" applyProtection="0"/>
    <xf numFmtId="0" fontId="48" fillId="60" borderId="0" applyNumberFormat="0" applyBorder="0" applyAlignment="0" applyProtection="0"/>
    <xf numFmtId="0" fontId="48" fillId="60" borderId="0" applyNumberFormat="0" applyBorder="0" applyAlignment="0" applyProtection="0"/>
    <xf numFmtId="0" fontId="48" fillId="60" borderId="0" applyNumberFormat="0" applyBorder="0" applyAlignment="0" applyProtection="0"/>
    <xf numFmtId="0" fontId="48" fillId="62" borderId="0" applyNumberFormat="0" applyBorder="0" applyAlignment="0" applyProtection="0"/>
    <xf numFmtId="0" fontId="48" fillId="62" borderId="0" applyNumberFormat="0" applyBorder="0" applyAlignment="0" applyProtection="0"/>
    <xf numFmtId="0" fontId="48" fillId="62" borderId="0" applyNumberFormat="0" applyBorder="0" applyAlignment="0" applyProtection="0"/>
    <xf numFmtId="0" fontId="48" fillId="62" borderId="0" applyNumberFormat="0" applyBorder="0" applyAlignment="0" applyProtection="0"/>
    <xf numFmtId="0" fontId="48" fillId="62" borderId="0" applyNumberFormat="0" applyBorder="0" applyAlignment="0" applyProtection="0"/>
    <xf numFmtId="0" fontId="48" fillId="62" borderId="0" applyNumberFormat="0" applyBorder="0" applyAlignment="0" applyProtection="0"/>
    <xf numFmtId="0" fontId="48" fillId="62" borderId="0" applyNumberFormat="0" applyBorder="0" applyAlignment="0" applyProtection="0"/>
    <xf numFmtId="0" fontId="48" fillId="62" borderId="0" applyNumberFormat="0" applyBorder="0" applyAlignment="0" applyProtection="0"/>
    <xf numFmtId="0" fontId="49" fillId="17" borderId="0" applyNumberFormat="0" applyBorder="0" applyAlignment="0" applyProtection="0"/>
    <xf numFmtId="0" fontId="49" fillId="17" borderId="0" applyNumberFormat="0" applyBorder="0" applyAlignment="0" applyProtection="0"/>
    <xf numFmtId="0" fontId="49" fillId="61" borderId="0" applyNumberFormat="0" applyBorder="0" applyAlignment="0" applyProtection="0"/>
    <xf numFmtId="0" fontId="48" fillId="62" borderId="0" applyNumberFormat="0" applyBorder="0" applyAlignment="0" applyProtection="0"/>
    <xf numFmtId="0" fontId="49" fillId="61" borderId="0" applyNumberFormat="0" applyBorder="0" applyAlignment="0" applyProtection="0"/>
    <xf numFmtId="0" fontId="50" fillId="17" borderId="0" applyNumberFormat="0" applyBorder="0" applyAlignment="0" applyProtection="0"/>
    <xf numFmtId="0" fontId="48" fillId="62" borderId="0" applyNumberFormat="0" applyBorder="0" applyAlignment="0" applyProtection="0"/>
    <xf numFmtId="0" fontId="50" fillId="61" borderId="0" applyNumberFormat="0" applyBorder="0" applyAlignment="0" applyProtection="0"/>
    <xf numFmtId="0" fontId="50" fillId="17" borderId="0" applyNumberFormat="0" applyBorder="0" applyAlignment="0" applyProtection="0"/>
    <xf numFmtId="0" fontId="50" fillId="61" borderId="0" applyNumberFormat="0" applyBorder="0" applyAlignment="0" applyProtection="0"/>
    <xf numFmtId="0" fontId="49" fillId="17" borderId="0" applyNumberFormat="0" applyBorder="0" applyAlignment="0" applyProtection="0"/>
    <xf numFmtId="0" fontId="49" fillId="17" borderId="0" applyNumberFormat="0" applyBorder="0" applyAlignment="0" applyProtection="0"/>
    <xf numFmtId="0" fontId="48" fillId="62" borderId="0" applyNumberFormat="0" applyBorder="0" applyAlignment="0" applyProtection="0"/>
    <xf numFmtId="0" fontId="48" fillId="62" borderId="0" applyNumberFormat="0" applyBorder="0" applyAlignment="0" applyProtection="0"/>
    <xf numFmtId="0" fontId="49" fillId="17" borderId="0" applyNumberFormat="0" applyBorder="0" applyAlignment="0" applyProtection="0"/>
    <xf numFmtId="0" fontId="49" fillId="17" borderId="0" applyNumberFormat="0" applyBorder="0" applyAlignment="0" applyProtection="0"/>
    <xf numFmtId="0" fontId="49" fillId="17" borderId="0" applyNumberFormat="0" applyBorder="0" applyAlignment="0" applyProtection="0"/>
    <xf numFmtId="0" fontId="49" fillId="61" borderId="0" applyNumberFormat="0" applyBorder="0" applyAlignment="0" applyProtection="0"/>
    <xf numFmtId="0" fontId="48" fillId="62" borderId="0" applyNumberFormat="0" applyBorder="0" applyAlignment="0" applyProtection="0"/>
    <xf numFmtId="0" fontId="49" fillId="61" borderId="0" applyNumberFormat="0" applyBorder="0" applyAlignment="0" applyProtection="0"/>
    <xf numFmtId="0" fontId="50" fillId="17" borderId="0" applyNumberFormat="0" applyBorder="0" applyAlignment="0" applyProtection="0"/>
    <xf numFmtId="0" fontId="48" fillId="62" borderId="0" applyNumberFormat="0" applyBorder="0" applyAlignment="0" applyProtection="0"/>
    <xf numFmtId="0" fontId="50" fillId="61" borderId="0" applyNumberFormat="0" applyBorder="0" applyAlignment="0" applyProtection="0"/>
    <xf numFmtId="0" fontId="50" fillId="17" borderId="0" applyNumberFormat="0" applyBorder="0" applyAlignment="0" applyProtection="0"/>
    <xf numFmtId="0" fontId="50" fillId="61" borderId="0" applyNumberFormat="0" applyBorder="0" applyAlignment="0" applyProtection="0"/>
    <xf numFmtId="0" fontId="48" fillId="62" borderId="0" applyNumberFormat="0" applyBorder="0" applyAlignment="0" applyProtection="0"/>
    <xf numFmtId="0" fontId="49" fillId="17" borderId="0" applyNumberFormat="0" applyBorder="0" applyAlignment="0" applyProtection="0"/>
    <xf numFmtId="0" fontId="48" fillId="62" borderId="0" applyNumberFormat="0" applyBorder="0" applyAlignment="0" applyProtection="0"/>
    <xf numFmtId="0" fontId="48" fillId="62" borderId="0" applyNumberFormat="0" applyBorder="0" applyAlignment="0" applyProtection="0"/>
    <xf numFmtId="0" fontId="48" fillId="62" borderId="0" applyNumberFormat="0" applyBorder="0" applyAlignment="0" applyProtection="0"/>
    <xf numFmtId="0" fontId="48" fillId="62" borderId="0" applyNumberFormat="0" applyBorder="0" applyAlignment="0" applyProtection="0"/>
    <xf numFmtId="0" fontId="48" fillId="62" borderId="0" applyNumberFormat="0" applyBorder="0" applyAlignment="0" applyProtection="0"/>
    <xf numFmtId="0" fontId="48" fillId="62" borderId="0" applyNumberFormat="0" applyBorder="0" applyAlignment="0" applyProtection="0"/>
    <xf numFmtId="0" fontId="48" fillId="57" borderId="0" applyNumberFormat="0" applyBorder="0" applyAlignment="0" applyProtection="0"/>
    <xf numFmtId="0" fontId="48" fillId="57" borderId="0" applyNumberFormat="0" applyBorder="0" applyAlignment="0" applyProtection="0"/>
    <xf numFmtId="0" fontId="48" fillId="57" borderId="0" applyNumberFormat="0" applyBorder="0" applyAlignment="0" applyProtection="0"/>
    <xf numFmtId="0" fontId="48" fillId="57" borderId="0" applyNumberFormat="0" applyBorder="0" applyAlignment="0" applyProtection="0"/>
    <xf numFmtId="0" fontId="48" fillId="57" borderId="0" applyNumberFormat="0" applyBorder="0" applyAlignment="0" applyProtection="0"/>
    <xf numFmtId="0" fontId="48" fillId="57" borderId="0" applyNumberFormat="0" applyBorder="0" applyAlignment="0" applyProtection="0"/>
    <xf numFmtId="0" fontId="48" fillId="57" borderId="0" applyNumberFormat="0" applyBorder="0" applyAlignment="0" applyProtection="0"/>
    <xf numFmtId="0" fontId="48" fillId="57" borderId="0" applyNumberFormat="0" applyBorder="0" applyAlignment="0" applyProtection="0"/>
    <xf numFmtId="0" fontId="49" fillId="21" borderId="0" applyNumberFormat="0" applyBorder="0" applyAlignment="0" applyProtection="0"/>
    <xf numFmtId="0" fontId="49" fillId="21" borderId="0" applyNumberFormat="0" applyBorder="0" applyAlignment="0" applyProtection="0"/>
    <xf numFmtId="0" fontId="49" fillId="63" borderId="0" applyNumberFormat="0" applyBorder="0" applyAlignment="0" applyProtection="0"/>
    <xf numFmtId="0" fontId="48" fillId="57" borderId="0" applyNumberFormat="0" applyBorder="0" applyAlignment="0" applyProtection="0"/>
    <xf numFmtId="0" fontId="49" fillId="63" borderId="0" applyNumberFormat="0" applyBorder="0" applyAlignment="0" applyProtection="0"/>
    <xf numFmtId="0" fontId="50" fillId="21" borderId="0" applyNumberFormat="0" applyBorder="0" applyAlignment="0" applyProtection="0"/>
    <xf numFmtId="0" fontId="48" fillId="57" borderId="0" applyNumberFormat="0" applyBorder="0" applyAlignment="0" applyProtection="0"/>
    <xf numFmtId="0" fontId="50" fillId="63" borderId="0" applyNumberFormat="0" applyBorder="0" applyAlignment="0" applyProtection="0"/>
    <xf numFmtId="0" fontId="50" fillId="21" borderId="0" applyNumberFormat="0" applyBorder="0" applyAlignment="0" applyProtection="0"/>
    <xf numFmtId="0" fontId="50" fillId="63" borderId="0" applyNumberFormat="0" applyBorder="0" applyAlignment="0" applyProtection="0"/>
    <xf numFmtId="0" fontId="49" fillId="21" borderId="0" applyNumberFormat="0" applyBorder="0" applyAlignment="0" applyProtection="0"/>
    <xf numFmtId="0" fontId="49" fillId="21" borderId="0" applyNumberFormat="0" applyBorder="0" applyAlignment="0" applyProtection="0"/>
    <xf numFmtId="0" fontId="48" fillId="57" borderId="0" applyNumberFormat="0" applyBorder="0" applyAlignment="0" applyProtection="0"/>
    <xf numFmtId="0" fontId="48" fillId="57" borderId="0" applyNumberFormat="0" applyBorder="0" applyAlignment="0" applyProtection="0"/>
    <xf numFmtId="0" fontId="49" fillId="21" borderId="0" applyNumberFormat="0" applyBorder="0" applyAlignment="0" applyProtection="0"/>
    <xf numFmtId="0" fontId="49" fillId="21" borderId="0" applyNumberFormat="0" applyBorder="0" applyAlignment="0" applyProtection="0"/>
    <xf numFmtId="0" fontId="49" fillId="21" borderId="0" applyNumberFormat="0" applyBorder="0" applyAlignment="0" applyProtection="0"/>
    <xf numFmtId="0" fontId="49" fillId="63" borderId="0" applyNumberFormat="0" applyBorder="0" applyAlignment="0" applyProtection="0"/>
    <xf numFmtId="0" fontId="48" fillId="57" borderId="0" applyNumberFormat="0" applyBorder="0" applyAlignment="0" applyProtection="0"/>
    <xf numFmtId="0" fontId="49" fillId="63" borderId="0" applyNumberFormat="0" applyBorder="0" applyAlignment="0" applyProtection="0"/>
    <xf numFmtId="0" fontId="50" fillId="21" borderId="0" applyNumberFormat="0" applyBorder="0" applyAlignment="0" applyProtection="0"/>
    <xf numFmtId="0" fontId="48" fillId="57" borderId="0" applyNumberFormat="0" applyBorder="0" applyAlignment="0" applyProtection="0"/>
    <xf numFmtId="0" fontId="50" fillId="63" borderId="0" applyNumberFormat="0" applyBorder="0" applyAlignment="0" applyProtection="0"/>
    <xf numFmtId="0" fontId="50" fillId="21" borderId="0" applyNumberFormat="0" applyBorder="0" applyAlignment="0" applyProtection="0"/>
    <xf numFmtId="0" fontId="50" fillId="63" borderId="0" applyNumberFormat="0" applyBorder="0" applyAlignment="0" applyProtection="0"/>
    <xf numFmtId="0" fontId="48" fillId="57" borderId="0" applyNumberFormat="0" applyBorder="0" applyAlignment="0" applyProtection="0"/>
    <xf numFmtId="0" fontId="49" fillId="21" borderId="0" applyNumberFormat="0" applyBorder="0" applyAlignment="0" applyProtection="0"/>
    <xf numFmtId="0" fontId="51" fillId="57" borderId="0" applyNumberFormat="0" applyBorder="0" applyAlignment="0" applyProtection="0">
      <alignment vertical="center"/>
    </xf>
    <xf numFmtId="0" fontId="48" fillId="57" borderId="0" applyNumberFormat="0" applyBorder="0" applyAlignment="0" applyProtection="0"/>
    <xf numFmtId="0" fontId="48" fillId="57" borderId="0" applyNumberFormat="0" applyBorder="0" applyAlignment="0" applyProtection="0"/>
    <xf numFmtId="0" fontId="48" fillId="57" borderId="0" applyNumberFormat="0" applyBorder="0" applyAlignment="0" applyProtection="0"/>
    <xf numFmtId="0" fontId="48" fillId="57" borderId="0" applyNumberFormat="0" applyBorder="0" applyAlignment="0" applyProtection="0"/>
    <xf numFmtId="0" fontId="48" fillId="57" borderId="0" applyNumberFormat="0" applyBorder="0" applyAlignment="0" applyProtection="0"/>
    <xf numFmtId="0" fontId="48" fillId="57" borderId="0" applyNumberFormat="0" applyBorder="0" applyAlignment="0" applyProtection="0"/>
    <xf numFmtId="0" fontId="48" fillId="56" borderId="0" applyNumberFormat="0" applyBorder="0" applyAlignment="0" applyProtection="0"/>
    <xf numFmtId="0" fontId="48" fillId="56" borderId="0" applyNumberFormat="0" applyBorder="0" applyAlignment="0" applyProtection="0"/>
    <xf numFmtId="0" fontId="48" fillId="56" borderId="0" applyNumberFormat="0" applyBorder="0" applyAlignment="0" applyProtection="0"/>
    <xf numFmtId="0" fontId="48" fillId="56" borderId="0" applyNumberFormat="0" applyBorder="0" applyAlignment="0" applyProtection="0"/>
    <xf numFmtId="0" fontId="48" fillId="56" borderId="0" applyNumberFormat="0" applyBorder="0" applyAlignment="0" applyProtection="0"/>
    <xf numFmtId="0" fontId="48" fillId="56" borderId="0" applyNumberFormat="0" applyBorder="0" applyAlignment="0" applyProtection="0"/>
    <xf numFmtId="0" fontId="48" fillId="56" borderId="0" applyNumberFormat="0" applyBorder="0" applyAlignment="0" applyProtection="0"/>
    <xf numFmtId="0" fontId="48" fillId="56" borderId="0" applyNumberFormat="0" applyBorder="0" applyAlignment="0" applyProtection="0"/>
    <xf numFmtId="0" fontId="49" fillId="25" borderId="0" applyNumberFormat="0" applyBorder="0" applyAlignment="0" applyProtection="0"/>
    <xf numFmtId="0" fontId="49" fillId="25" borderId="0" applyNumberFormat="0" applyBorder="0" applyAlignment="0" applyProtection="0"/>
    <xf numFmtId="0" fontId="48" fillId="56" borderId="0" applyNumberFormat="0" applyBorder="0" applyAlignment="0" applyProtection="0"/>
    <xf numFmtId="0" fontId="50" fillId="25" borderId="0" applyNumberFormat="0" applyBorder="0" applyAlignment="0" applyProtection="0"/>
    <xf numFmtId="0" fontId="48" fillId="56" borderId="0" applyNumberFormat="0" applyBorder="0" applyAlignment="0" applyProtection="0"/>
    <xf numFmtId="0" fontId="50" fillId="25" borderId="0" applyNumberFormat="0" applyBorder="0" applyAlignment="0" applyProtection="0"/>
    <xf numFmtId="0" fontId="48" fillId="56" borderId="0" applyNumberFormat="0" applyBorder="0" applyAlignment="0" applyProtection="0"/>
    <xf numFmtId="0" fontId="48" fillId="56" borderId="0" applyNumberFormat="0" applyBorder="0" applyAlignment="0" applyProtection="0"/>
    <xf numFmtId="0" fontId="49" fillId="25" borderId="0" applyNumberFormat="0" applyBorder="0" applyAlignment="0" applyProtection="0"/>
    <xf numFmtId="0" fontId="49" fillId="25" borderId="0" applyNumberFormat="0" applyBorder="0" applyAlignment="0" applyProtection="0"/>
    <xf numFmtId="0" fontId="49" fillId="25" borderId="0" applyNumberFormat="0" applyBorder="0" applyAlignment="0" applyProtection="0"/>
    <xf numFmtId="0" fontId="48" fillId="56" borderId="0" applyNumberFormat="0" applyBorder="0" applyAlignment="0" applyProtection="0"/>
    <xf numFmtId="0" fontId="50" fillId="25" borderId="0" applyNumberFormat="0" applyBorder="0" applyAlignment="0" applyProtection="0"/>
    <xf numFmtId="0" fontId="48" fillId="56" borderId="0" applyNumberFormat="0" applyBorder="0" applyAlignment="0" applyProtection="0"/>
    <xf numFmtId="0" fontId="50" fillId="25" borderId="0" applyNumberFormat="0" applyBorder="0" applyAlignment="0" applyProtection="0"/>
    <xf numFmtId="0" fontId="48" fillId="56" borderId="0" applyNumberFormat="0" applyBorder="0" applyAlignment="0" applyProtection="0"/>
    <xf numFmtId="0" fontId="48" fillId="56" borderId="0" applyNumberFormat="0" applyBorder="0" applyAlignment="0" applyProtection="0"/>
    <xf numFmtId="0" fontId="48" fillId="56" borderId="0" applyNumberFormat="0" applyBorder="0" applyAlignment="0" applyProtection="0"/>
    <xf numFmtId="0" fontId="48" fillId="56" borderId="0" applyNumberFormat="0" applyBorder="0" applyAlignment="0" applyProtection="0"/>
    <xf numFmtId="0" fontId="48" fillId="56" borderId="0" applyNumberFormat="0" applyBorder="0" applyAlignment="0" applyProtection="0"/>
    <xf numFmtId="0" fontId="48" fillId="56" borderId="0" applyNumberFormat="0" applyBorder="0" applyAlignment="0" applyProtection="0"/>
    <xf numFmtId="0" fontId="48" fillId="56" borderId="0" applyNumberFormat="0" applyBorder="0" applyAlignment="0" applyProtection="0"/>
    <xf numFmtId="0" fontId="48" fillId="64" borderId="0" applyNumberFormat="0" applyBorder="0" applyAlignment="0" applyProtection="0"/>
    <xf numFmtId="0" fontId="48" fillId="64" borderId="0" applyNumberFormat="0" applyBorder="0" applyAlignment="0" applyProtection="0"/>
    <xf numFmtId="0" fontId="48" fillId="64" borderId="0" applyNumberFormat="0" applyBorder="0" applyAlignment="0" applyProtection="0"/>
    <xf numFmtId="0" fontId="48" fillId="64" borderId="0" applyNumberFormat="0" applyBorder="0" applyAlignment="0" applyProtection="0"/>
    <xf numFmtId="0" fontId="48" fillId="64" borderId="0" applyNumberFormat="0" applyBorder="0" applyAlignment="0" applyProtection="0"/>
    <xf numFmtId="0" fontId="48" fillId="64" borderId="0" applyNumberFormat="0" applyBorder="0" applyAlignment="0" applyProtection="0"/>
    <xf numFmtId="0" fontId="48" fillId="64" borderId="0" applyNumberFormat="0" applyBorder="0" applyAlignment="0" applyProtection="0"/>
    <xf numFmtId="0" fontId="48" fillId="64" borderId="0" applyNumberFormat="0" applyBorder="0" applyAlignment="0" applyProtection="0"/>
    <xf numFmtId="0" fontId="49" fillId="29" borderId="0" applyNumberFormat="0" applyBorder="0" applyAlignment="0" applyProtection="0"/>
    <xf numFmtId="0" fontId="49" fillId="29" borderId="0" applyNumberFormat="0" applyBorder="0" applyAlignment="0" applyProtection="0"/>
    <xf numFmtId="0" fontId="48" fillId="64" borderId="0" applyNumberFormat="0" applyBorder="0" applyAlignment="0" applyProtection="0"/>
    <xf numFmtId="0" fontId="50" fillId="29" borderId="0" applyNumberFormat="0" applyBorder="0" applyAlignment="0" applyProtection="0"/>
    <xf numFmtId="0" fontId="48" fillId="64" borderId="0" applyNumberFormat="0" applyBorder="0" applyAlignment="0" applyProtection="0"/>
    <xf numFmtId="0" fontId="50" fillId="29" borderId="0" applyNumberFormat="0" applyBorder="0" applyAlignment="0" applyProtection="0"/>
    <xf numFmtId="0" fontId="48" fillId="64" borderId="0" applyNumberFormat="0" applyBorder="0" applyAlignment="0" applyProtection="0"/>
    <xf numFmtId="0" fontId="48" fillId="64" borderId="0" applyNumberFormat="0" applyBorder="0" applyAlignment="0" applyProtection="0"/>
    <xf numFmtId="0" fontId="49" fillId="29" borderId="0" applyNumberFormat="0" applyBorder="0" applyAlignment="0" applyProtection="0"/>
    <xf numFmtId="0" fontId="49" fillId="29" borderId="0" applyNumberFormat="0" applyBorder="0" applyAlignment="0" applyProtection="0"/>
    <xf numFmtId="0" fontId="49" fillId="29" borderId="0" applyNumberFormat="0" applyBorder="0" applyAlignment="0" applyProtection="0"/>
    <xf numFmtId="0" fontId="48" fillId="64" borderId="0" applyNumberFormat="0" applyBorder="0" applyAlignment="0" applyProtection="0"/>
    <xf numFmtId="0" fontId="50" fillId="29" borderId="0" applyNumberFormat="0" applyBorder="0" applyAlignment="0" applyProtection="0"/>
    <xf numFmtId="0" fontId="48" fillId="64" borderId="0" applyNumberFormat="0" applyBorder="0" applyAlignment="0" applyProtection="0"/>
    <xf numFmtId="0" fontId="50" fillId="29" borderId="0" applyNumberFormat="0" applyBorder="0" applyAlignment="0" applyProtection="0"/>
    <xf numFmtId="0" fontId="48" fillId="64" borderId="0" applyNumberFormat="0" applyBorder="0" applyAlignment="0" applyProtection="0"/>
    <xf numFmtId="0" fontId="48" fillId="64" borderId="0" applyNumberFormat="0" applyBorder="0" applyAlignment="0" applyProtection="0"/>
    <xf numFmtId="0" fontId="48" fillId="64" borderId="0" applyNumberFormat="0" applyBorder="0" applyAlignment="0" applyProtection="0"/>
    <xf numFmtId="0" fontId="48" fillId="64" borderId="0" applyNumberFormat="0" applyBorder="0" applyAlignment="0" applyProtection="0"/>
    <xf numFmtId="0" fontId="48" fillId="64" borderId="0" applyNumberFormat="0" applyBorder="0" applyAlignment="0" applyProtection="0"/>
    <xf numFmtId="0" fontId="48" fillId="64" borderId="0" applyNumberFormat="0" applyBorder="0" applyAlignment="0" applyProtection="0"/>
    <xf numFmtId="0" fontId="48" fillId="64"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3" fillId="3" borderId="0" applyNumberFormat="0" applyBorder="0" applyAlignment="0" applyProtection="0"/>
    <xf numFmtId="0" fontId="53" fillId="3" borderId="0" applyNumberFormat="0" applyBorder="0" applyAlignment="0" applyProtection="0"/>
    <xf numFmtId="0" fontId="54" fillId="3" borderId="0" applyNumberFormat="0" applyBorder="0" applyAlignment="0" applyProtection="0"/>
    <xf numFmtId="0" fontId="52" fillId="43" borderId="0" applyNumberFormat="0" applyBorder="0" applyAlignment="0" applyProtection="0"/>
    <xf numFmtId="0" fontId="54" fillId="3" borderId="0" applyNumberFormat="0" applyBorder="0" applyAlignment="0" applyProtection="0"/>
    <xf numFmtId="0" fontId="55" fillId="3" borderId="0" applyNumberFormat="0" applyBorder="0" applyAlignment="0" applyProtection="0"/>
    <xf numFmtId="0" fontId="52" fillId="43" borderId="0" applyNumberFormat="0" applyBorder="0" applyAlignment="0" applyProtection="0"/>
    <xf numFmtId="0" fontId="56" fillId="3" borderId="0" applyNumberFormat="0" applyBorder="0" applyAlignment="0" applyProtection="0"/>
    <xf numFmtId="0" fontId="55" fillId="3" borderId="0" applyNumberFormat="0" applyBorder="0" applyAlignment="0" applyProtection="0"/>
    <xf numFmtId="0" fontId="56" fillId="3" borderId="0" applyNumberFormat="0" applyBorder="0" applyAlignment="0" applyProtection="0"/>
    <xf numFmtId="0" fontId="53" fillId="3" borderId="0" applyNumberFormat="0" applyBorder="0" applyAlignment="0" applyProtection="0"/>
    <xf numFmtId="0" fontId="53" fillId="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7" fillId="3" borderId="0" applyNumberFormat="0" applyBorder="0" applyAlignment="0" applyProtection="0"/>
    <xf numFmtId="0" fontId="53" fillId="3" borderId="0" applyNumberFormat="0" applyBorder="0" applyAlignment="0" applyProtection="0"/>
    <xf numFmtId="0" fontId="53" fillId="3" borderId="0" applyNumberFormat="0" applyBorder="0" applyAlignment="0" applyProtection="0"/>
    <xf numFmtId="0" fontId="53" fillId="3" borderId="0" applyNumberFormat="0" applyBorder="0" applyAlignment="0" applyProtection="0"/>
    <xf numFmtId="0" fontId="54" fillId="3" borderId="0" applyNumberFormat="0" applyBorder="0" applyAlignment="0" applyProtection="0"/>
    <xf numFmtId="0" fontId="52" fillId="43" borderId="0" applyNumberFormat="0" applyBorder="0" applyAlignment="0" applyProtection="0"/>
    <xf numFmtId="0" fontId="54" fillId="3" borderId="0" applyNumberFormat="0" applyBorder="0" applyAlignment="0" applyProtection="0"/>
    <xf numFmtId="0" fontId="55" fillId="3" borderId="0" applyNumberFormat="0" applyBorder="0" applyAlignment="0" applyProtection="0"/>
    <xf numFmtId="0" fontId="52" fillId="43" borderId="0" applyNumberFormat="0" applyBorder="0" applyAlignment="0" applyProtection="0"/>
    <xf numFmtId="0" fontId="56" fillId="3" borderId="0" applyNumberFormat="0" applyBorder="0" applyAlignment="0" applyProtection="0"/>
    <xf numFmtId="0" fontId="55" fillId="3" borderId="0" applyNumberFormat="0" applyBorder="0" applyAlignment="0" applyProtection="0"/>
    <xf numFmtId="0" fontId="56" fillId="3" borderId="0" applyNumberFormat="0" applyBorder="0" applyAlignment="0" applyProtection="0"/>
    <xf numFmtId="0" fontId="52" fillId="43" borderId="0" applyNumberFormat="0" applyBorder="0" applyAlignment="0" applyProtection="0"/>
    <xf numFmtId="0" fontId="53" fillId="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1" fillId="8" borderId="8" applyNumberFormat="0" applyFont="0" applyAlignment="0" applyProtection="0"/>
    <xf numFmtId="0" fontId="21" fillId="8" borderId="8" applyNumberFormat="0" applyFont="0" applyAlignment="0" applyProtection="0"/>
    <xf numFmtId="0" fontId="1" fillId="8" borderId="8" applyNumberFormat="0" applyFont="0" applyAlignment="0" applyProtection="0"/>
    <xf numFmtId="49" fontId="21" fillId="65" borderId="37" applyFill="0">
      <alignment horizontal="center" vertical="center" wrapText="1"/>
    </xf>
    <xf numFmtId="49" fontId="21" fillId="65" borderId="37" applyFill="0">
      <alignment horizontal="center" vertical="center" wrapText="1"/>
    </xf>
    <xf numFmtId="49" fontId="21" fillId="65" borderId="37" applyFill="0">
      <alignment horizontal="center" vertical="center" wrapText="1"/>
    </xf>
    <xf numFmtId="49" fontId="21" fillId="65" borderId="37" applyFill="0">
      <alignment horizontal="center" vertical="center" wrapText="1"/>
    </xf>
    <xf numFmtId="49" fontId="21" fillId="65" borderId="37" applyFill="0">
      <alignment horizontal="center" vertical="center" wrapText="1"/>
    </xf>
    <xf numFmtId="49" fontId="21" fillId="65" borderId="37" applyFill="0">
      <alignment horizontal="center" vertical="center" wrapText="1"/>
    </xf>
    <xf numFmtId="49" fontId="21" fillId="65" borderId="37" applyFill="0">
      <alignment horizontal="center" vertical="center" wrapText="1"/>
    </xf>
    <xf numFmtId="49" fontId="21" fillId="65" borderId="37" applyFill="0">
      <alignment horizontal="center" vertical="center" wrapText="1"/>
    </xf>
    <xf numFmtId="49" fontId="21" fillId="65" borderId="37" applyFill="0">
      <alignment horizontal="center" vertical="center" wrapText="1"/>
    </xf>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9" fillId="6" borderId="4" applyNumberFormat="0" applyAlignment="0" applyProtection="0"/>
    <xf numFmtId="0" fontId="59" fillId="6" borderId="4" applyNumberFormat="0" applyAlignment="0" applyProtection="0"/>
    <xf numFmtId="0" fontId="59" fillId="42" borderId="4"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9" fillId="42" borderId="4" applyNumberFormat="0" applyAlignment="0" applyProtection="0"/>
    <xf numFmtId="0" fontId="60" fillId="6" borderId="4"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60" fillId="42" borderId="4" applyNumberFormat="0" applyAlignment="0" applyProtection="0"/>
    <xf numFmtId="0" fontId="60" fillId="6" borderId="4" applyNumberFormat="0" applyAlignment="0" applyProtection="0"/>
    <xf numFmtId="0" fontId="60" fillId="42" borderId="4" applyNumberFormat="0" applyAlignment="0" applyProtection="0"/>
    <xf numFmtId="0" fontId="59" fillId="6" borderId="4" applyNumberFormat="0" applyAlignment="0" applyProtection="0"/>
    <xf numFmtId="0" fontId="59" fillId="6" borderId="4"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9" fillId="6" borderId="4" applyNumberFormat="0" applyAlignment="0" applyProtection="0"/>
    <xf numFmtId="0" fontId="59" fillId="6" borderId="4" applyNumberFormat="0" applyAlignment="0" applyProtection="0"/>
    <xf numFmtId="0" fontId="59" fillId="6" borderId="4" applyNumberFormat="0" applyAlignment="0" applyProtection="0"/>
    <xf numFmtId="0" fontId="59" fillId="42" borderId="4"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9" fillId="42" borderId="4" applyNumberFormat="0" applyAlignment="0" applyProtection="0"/>
    <xf numFmtId="0" fontId="60" fillId="6" borderId="4"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60" fillId="42" borderId="4" applyNumberFormat="0" applyAlignment="0" applyProtection="0"/>
    <xf numFmtId="0" fontId="60" fillId="6" borderId="4" applyNumberFormat="0" applyAlignment="0" applyProtection="0"/>
    <xf numFmtId="0" fontId="60" fillId="42" borderId="4" applyNumberFormat="0" applyAlignment="0" applyProtection="0"/>
    <xf numFmtId="0" fontId="58" fillId="50" borderId="38" applyNumberFormat="0" applyAlignment="0" applyProtection="0"/>
    <xf numFmtId="0" fontId="59" fillId="6" borderId="4"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58" fillId="50" borderId="38" applyNumberFormat="0" applyAlignment="0" applyProtection="0"/>
    <xf numFmtId="0" fontId="61" fillId="0" borderId="39" applyNumberFormat="0" applyFill="0" applyAlignment="0" applyProtection="0"/>
    <xf numFmtId="0" fontId="62" fillId="66" borderId="40" applyNumberFormat="0" applyAlignment="0" applyProtection="0"/>
    <xf numFmtId="0" fontId="62" fillId="66" borderId="40" applyNumberFormat="0" applyAlignment="0" applyProtection="0"/>
    <xf numFmtId="0" fontId="62" fillId="66" borderId="40" applyNumberFormat="0" applyAlignment="0" applyProtection="0"/>
    <xf numFmtId="0" fontId="62" fillId="66" borderId="40" applyNumberFormat="0" applyAlignment="0" applyProtection="0"/>
    <xf numFmtId="0" fontId="62" fillId="66" borderId="40" applyNumberFormat="0" applyAlignment="0" applyProtection="0"/>
    <xf numFmtId="0" fontId="62" fillId="66" borderId="40" applyNumberFormat="0" applyAlignment="0" applyProtection="0"/>
    <xf numFmtId="0" fontId="62" fillId="66" borderId="40" applyNumberFormat="0" applyAlignment="0" applyProtection="0"/>
    <xf numFmtId="0" fontId="62" fillId="66" borderId="40" applyNumberFormat="0" applyAlignment="0" applyProtection="0"/>
    <xf numFmtId="0" fontId="62" fillId="66" borderId="40" applyNumberFormat="0" applyAlignment="0" applyProtection="0"/>
    <xf numFmtId="0" fontId="63" fillId="7" borderId="7" applyNumberFormat="0" applyAlignment="0" applyProtection="0"/>
    <xf numFmtId="0" fontId="63" fillId="7" borderId="7" applyNumberFormat="0" applyAlignment="0" applyProtection="0"/>
    <xf numFmtId="0" fontId="62" fillId="66" borderId="40" applyNumberFormat="0" applyAlignment="0" applyProtection="0"/>
    <xf numFmtId="0" fontId="64" fillId="7" borderId="7" applyNumberFormat="0" applyAlignment="0" applyProtection="0"/>
    <xf numFmtId="0" fontId="62" fillId="66" borderId="40" applyNumberFormat="0" applyAlignment="0" applyProtection="0"/>
    <xf numFmtId="0" fontId="64" fillId="7" borderId="7" applyNumberFormat="0" applyAlignment="0" applyProtection="0"/>
    <xf numFmtId="0" fontId="62" fillId="66" borderId="40" applyNumberFormat="0" applyAlignment="0" applyProtection="0"/>
    <xf numFmtId="0" fontId="62" fillId="66" borderId="40" applyNumberFormat="0" applyAlignment="0" applyProtection="0"/>
    <xf numFmtId="0" fontId="63" fillId="7" borderId="7" applyNumberFormat="0" applyAlignment="0" applyProtection="0"/>
    <xf numFmtId="0" fontId="63" fillId="7" borderId="7" applyNumberFormat="0" applyAlignment="0" applyProtection="0"/>
    <xf numFmtId="0" fontId="63" fillId="7" borderId="7" applyNumberFormat="0" applyAlignment="0" applyProtection="0"/>
    <xf numFmtId="0" fontId="62" fillId="66" borderId="40" applyNumberFormat="0" applyAlignment="0" applyProtection="0"/>
    <xf numFmtId="0" fontId="64" fillId="7" borderId="7" applyNumberFormat="0" applyAlignment="0" applyProtection="0"/>
    <xf numFmtId="0" fontId="62" fillId="66" borderId="40" applyNumberFormat="0" applyAlignment="0" applyProtection="0"/>
    <xf numFmtId="0" fontId="64" fillId="7" borderId="7" applyNumberFormat="0" applyAlignment="0" applyProtection="0"/>
    <xf numFmtId="0" fontId="62" fillId="66" borderId="40" applyNumberFormat="0" applyAlignment="0" applyProtection="0"/>
    <xf numFmtId="0" fontId="62" fillId="66" borderId="40" applyNumberFormat="0" applyAlignment="0" applyProtection="0"/>
    <xf numFmtId="0" fontId="62" fillId="66" borderId="40" applyNumberFormat="0" applyAlignment="0" applyProtection="0"/>
    <xf numFmtId="0" fontId="62" fillId="66" borderId="40" applyNumberFormat="0" applyAlignment="0" applyProtection="0"/>
    <xf numFmtId="0" fontId="62" fillId="66" borderId="40" applyNumberFormat="0" applyAlignment="0" applyProtection="0"/>
    <xf numFmtId="0" fontId="62" fillId="66" borderId="40" applyNumberFormat="0" applyAlignment="0" applyProtection="0"/>
    <xf numFmtId="0" fontId="62" fillId="66" borderId="40" applyNumberFormat="0" applyAlignment="0" applyProtection="0"/>
    <xf numFmtId="0" fontId="48" fillId="59" borderId="0" applyNumberFormat="0" applyBorder="0" applyAlignment="0" applyProtection="0"/>
    <xf numFmtId="0" fontId="48" fillId="60" borderId="0" applyNumberFormat="0" applyBorder="0" applyAlignment="0" applyProtection="0"/>
    <xf numFmtId="0" fontId="48" fillId="62" borderId="0" applyNumberFormat="0" applyBorder="0" applyAlignment="0" applyProtection="0"/>
    <xf numFmtId="0" fontId="48" fillId="57" borderId="0" applyNumberFormat="0" applyBorder="0" applyAlignment="0" applyProtection="0"/>
    <xf numFmtId="0" fontId="48" fillId="56" borderId="0" applyNumberFormat="0" applyBorder="0" applyAlignment="0" applyProtection="0"/>
    <xf numFmtId="0" fontId="48" fillId="64" borderId="0" applyNumberFormat="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4"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0" fontId="14" fillId="0" borderId="0"/>
    <xf numFmtId="0" fontId="14" fillId="0" borderId="0"/>
    <xf numFmtId="168" fontId="65" fillId="0" borderId="0"/>
    <xf numFmtId="0" fontId="66" fillId="67" borderId="0" applyNumberFormat="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7" fillId="0" borderId="0" applyNumberFormat="0" applyFill="0" applyBorder="0" applyAlignment="0" applyProtection="0"/>
    <xf numFmtId="0" fontId="69" fillId="0" borderId="0" applyNumberFormat="0" applyFill="0" applyBorder="0" applyAlignment="0" applyProtection="0"/>
    <xf numFmtId="0" fontId="67" fillId="0" borderId="0" applyNumberFormat="0" applyFill="0" applyBorder="0" applyAlignment="0" applyProtection="0"/>
    <xf numFmtId="0" fontId="69"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7" fillId="0" borderId="0" applyNumberFormat="0" applyFill="0" applyBorder="0" applyAlignment="0" applyProtection="0"/>
    <xf numFmtId="0" fontId="69" fillId="0" borderId="0" applyNumberFormat="0" applyFill="0" applyBorder="0" applyAlignment="0" applyProtection="0"/>
    <xf numFmtId="0" fontId="67" fillId="0" borderId="0" applyNumberFormat="0" applyFill="0" applyBorder="0" applyAlignment="0" applyProtection="0"/>
    <xf numFmtId="0" fontId="69"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3"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3"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3"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3"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3"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3"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3"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3"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3"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3"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3"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3"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3"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3"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3"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3"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3"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3"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3"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3"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2"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66" fillId="45" borderId="0" applyNumberFormat="0" applyBorder="0" applyAlignment="0" applyProtection="0"/>
    <xf numFmtId="0" fontId="66" fillId="45" borderId="0" applyNumberFormat="0" applyBorder="0" applyAlignment="0" applyProtection="0"/>
    <xf numFmtId="0" fontId="66" fillId="45" borderId="0" applyNumberFormat="0" applyBorder="0" applyAlignment="0" applyProtection="0"/>
    <xf numFmtId="0" fontId="66" fillId="45" borderId="0" applyNumberFormat="0" applyBorder="0" applyAlignment="0" applyProtection="0"/>
    <xf numFmtId="0" fontId="66" fillId="45" borderId="0" applyNumberFormat="0" applyBorder="0" applyAlignment="0" applyProtection="0"/>
    <xf numFmtId="0" fontId="66" fillId="45" borderId="0" applyNumberFormat="0" applyBorder="0" applyAlignment="0" applyProtection="0"/>
    <xf numFmtId="0" fontId="66" fillId="45" borderId="0" applyNumberFormat="0" applyBorder="0" applyAlignment="0" applyProtection="0"/>
    <xf numFmtId="0" fontId="66" fillId="45" borderId="0" applyNumberFormat="0" applyBorder="0" applyAlignment="0" applyProtection="0"/>
    <xf numFmtId="0" fontId="74" fillId="2" borderId="0" applyNumberFormat="0" applyBorder="0" applyAlignment="0" applyProtection="0"/>
    <xf numFmtId="0" fontId="74" fillId="2" borderId="0" applyNumberFormat="0" applyBorder="0" applyAlignment="0" applyProtection="0"/>
    <xf numFmtId="0" fontId="66" fillId="45" borderId="0" applyNumberFormat="0" applyBorder="0" applyAlignment="0" applyProtection="0"/>
    <xf numFmtId="0" fontId="75" fillId="2" borderId="0" applyNumberFormat="0" applyBorder="0" applyAlignment="0" applyProtection="0"/>
    <xf numFmtId="0" fontId="66" fillId="45" borderId="0" applyNumberFormat="0" applyBorder="0" applyAlignment="0" applyProtection="0"/>
    <xf numFmtId="0" fontId="75" fillId="2" borderId="0" applyNumberFormat="0" applyBorder="0" applyAlignment="0" applyProtection="0"/>
    <xf numFmtId="0" fontId="66" fillId="45" borderId="0" applyNumberFormat="0" applyBorder="0" applyAlignment="0" applyProtection="0"/>
    <xf numFmtId="0" fontId="66" fillId="45" borderId="0" applyNumberFormat="0" applyBorder="0" applyAlignment="0" applyProtection="0"/>
    <xf numFmtId="0" fontId="76" fillId="2" borderId="0" applyNumberFormat="0" applyBorder="0" applyAlignment="0" applyProtection="0"/>
    <xf numFmtId="0" fontId="74" fillId="2" borderId="0" applyNumberFormat="0" applyBorder="0" applyAlignment="0" applyProtection="0"/>
    <xf numFmtId="0" fontId="74" fillId="2" borderId="0" applyNumberFormat="0" applyBorder="0" applyAlignment="0" applyProtection="0"/>
    <xf numFmtId="0" fontId="74" fillId="2" borderId="0" applyNumberFormat="0" applyBorder="0" applyAlignment="0" applyProtection="0"/>
    <xf numFmtId="0" fontId="66" fillId="45" borderId="0" applyNumberFormat="0" applyBorder="0" applyAlignment="0" applyProtection="0"/>
    <xf numFmtId="0" fontId="75" fillId="2" borderId="0" applyNumberFormat="0" applyBorder="0" applyAlignment="0" applyProtection="0"/>
    <xf numFmtId="0" fontId="66" fillId="45" borderId="0" applyNumberFormat="0" applyBorder="0" applyAlignment="0" applyProtection="0"/>
    <xf numFmtId="0" fontId="75" fillId="2" borderId="0" applyNumberFormat="0" applyBorder="0" applyAlignment="0" applyProtection="0"/>
    <xf numFmtId="0" fontId="66" fillId="45" borderId="0" applyNumberFormat="0" applyBorder="0" applyAlignment="0" applyProtection="0"/>
    <xf numFmtId="0" fontId="66" fillId="45" borderId="0" applyNumberFormat="0" applyBorder="0" applyAlignment="0" applyProtection="0"/>
    <xf numFmtId="0" fontId="66" fillId="45" borderId="0" applyNumberFormat="0" applyBorder="0" applyAlignment="0" applyProtection="0"/>
    <xf numFmtId="0" fontId="66" fillId="45" borderId="0" applyNumberFormat="0" applyBorder="0" applyAlignment="0" applyProtection="0"/>
    <xf numFmtId="0" fontId="66" fillId="45" borderId="0" applyNumberFormat="0" applyBorder="0" applyAlignment="0" applyProtection="0"/>
    <xf numFmtId="0" fontId="66" fillId="45" borderId="0" applyNumberFormat="0" applyBorder="0" applyAlignment="0" applyProtection="0"/>
    <xf numFmtId="0" fontId="66" fillId="45" borderId="0" applyNumberFormat="0" applyBorder="0" applyAlignment="0" applyProtection="0"/>
    <xf numFmtId="0" fontId="77" fillId="0" borderId="0">
      <alignment horizontal="center"/>
    </xf>
    <xf numFmtId="0" fontId="78" fillId="0" borderId="41" applyNumberFormat="0" applyFill="0" applyAlignment="0" applyProtection="0"/>
    <xf numFmtId="0" fontId="78" fillId="0" borderId="41" applyNumberFormat="0" applyFill="0" applyAlignment="0" applyProtection="0"/>
    <xf numFmtId="0" fontId="78" fillId="0" borderId="41" applyNumberFormat="0" applyFill="0" applyAlignment="0" applyProtection="0"/>
    <xf numFmtId="0" fontId="78" fillId="0" borderId="41" applyNumberFormat="0" applyFill="0" applyAlignment="0" applyProtection="0"/>
    <xf numFmtId="0" fontId="78" fillId="0" borderId="41" applyNumberFormat="0" applyFill="0" applyAlignment="0" applyProtection="0"/>
    <xf numFmtId="0" fontId="78" fillId="0" borderId="41" applyNumberFormat="0" applyFill="0" applyAlignment="0" applyProtection="0"/>
    <xf numFmtId="0" fontId="78" fillId="0" borderId="41" applyNumberFormat="0" applyFill="0" applyAlignment="0" applyProtection="0"/>
    <xf numFmtId="0" fontId="78" fillId="0" borderId="41" applyNumberFormat="0" applyFill="0" applyAlignment="0" applyProtection="0"/>
    <xf numFmtId="0" fontId="79" fillId="0" borderId="1" applyNumberFormat="0" applyFill="0" applyAlignment="0" applyProtection="0"/>
    <xf numFmtId="0" fontId="78" fillId="0" borderId="41" applyNumberFormat="0" applyFill="0" applyAlignment="0" applyProtection="0"/>
    <xf numFmtId="0" fontId="80" fillId="0" borderId="42" applyNumberFormat="0" applyFill="0" applyAlignment="0" applyProtection="0"/>
    <xf numFmtId="0" fontId="79" fillId="0" borderId="1" applyNumberFormat="0" applyFill="0" applyAlignment="0" applyProtection="0"/>
    <xf numFmtId="0" fontId="80" fillId="0" borderId="42" applyNumberFormat="0" applyFill="0" applyAlignment="0" applyProtection="0"/>
    <xf numFmtId="0" fontId="78" fillId="0" borderId="41" applyNumberFormat="0" applyFill="0" applyAlignment="0" applyProtection="0"/>
    <xf numFmtId="0" fontId="78" fillId="0" borderId="41" applyNumberFormat="0" applyFill="0" applyAlignment="0" applyProtection="0"/>
    <xf numFmtId="0" fontId="78" fillId="0" borderId="41" applyNumberFormat="0" applyFill="0" applyAlignment="0" applyProtection="0"/>
    <xf numFmtId="0" fontId="79" fillId="0" borderId="1" applyNumberFormat="0" applyFill="0" applyAlignment="0" applyProtection="0"/>
    <xf numFmtId="0" fontId="78" fillId="0" borderId="41" applyNumberFormat="0" applyFill="0" applyAlignment="0" applyProtection="0"/>
    <xf numFmtId="0" fontId="80" fillId="0" borderId="42" applyNumberFormat="0" applyFill="0" applyAlignment="0" applyProtection="0"/>
    <xf numFmtId="0" fontId="79" fillId="0" borderId="1" applyNumberFormat="0" applyFill="0" applyAlignment="0" applyProtection="0"/>
    <xf numFmtId="0" fontId="80" fillId="0" borderId="42" applyNumberFormat="0" applyFill="0" applyAlignment="0" applyProtection="0"/>
    <xf numFmtId="0" fontId="78" fillId="0" borderId="41" applyNumberFormat="0" applyFill="0" applyAlignment="0" applyProtection="0"/>
    <xf numFmtId="0" fontId="78" fillId="0" borderId="41" applyNumberFormat="0" applyFill="0" applyAlignment="0" applyProtection="0"/>
    <xf numFmtId="0" fontId="78" fillId="0" borderId="41" applyNumberFormat="0" applyFill="0" applyAlignment="0" applyProtection="0"/>
    <xf numFmtId="0" fontId="78" fillId="0" borderId="41" applyNumberFormat="0" applyFill="0" applyAlignment="0" applyProtection="0"/>
    <xf numFmtId="0" fontId="78" fillId="0" borderId="41" applyNumberFormat="0" applyFill="0" applyAlignment="0" applyProtection="0"/>
    <xf numFmtId="0" fontId="78" fillId="0" borderId="41" applyNumberFormat="0" applyFill="0" applyAlignment="0" applyProtection="0"/>
    <xf numFmtId="0" fontId="81" fillId="0" borderId="43" applyNumberFormat="0" applyFill="0" applyAlignment="0" applyProtection="0"/>
    <xf numFmtId="0" fontId="81" fillId="0" borderId="43" applyNumberFormat="0" applyFill="0" applyAlignment="0" applyProtection="0"/>
    <xf numFmtId="0" fontId="81" fillId="0" borderId="43" applyNumberFormat="0" applyFill="0" applyAlignment="0" applyProtection="0"/>
    <xf numFmtId="0" fontId="81" fillId="0" borderId="43" applyNumberFormat="0" applyFill="0" applyAlignment="0" applyProtection="0"/>
    <xf numFmtId="0" fontId="81" fillId="0" borderId="43" applyNumberFormat="0" applyFill="0" applyAlignment="0" applyProtection="0"/>
    <xf numFmtId="0" fontId="81" fillId="0" borderId="43" applyNumberFormat="0" applyFill="0" applyAlignment="0" applyProtection="0"/>
    <xf numFmtId="0" fontId="81" fillId="0" borderId="43" applyNumberFormat="0" applyFill="0" applyAlignment="0" applyProtection="0"/>
    <xf numFmtId="0" fontId="81" fillId="0" borderId="43" applyNumberFormat="0" applyFill="0" applyAlignment="0" applyProtection="0"/>
    <xf numFmtId="0" fontId="82" fillId="0" borderId="2" applyNumberFormat="0" applyFill="0" applyAlignment="0" applyProtection="0"/>
    <xf numFmtId="0" fontId="81" fillId="0" borderId="43" applyNumberFormat="0" applyFill="0" applyAlignment="0" applyProtection="0"/>
    <xf numFmtId="0" fontId="83" fillId="0" borderId="2" applyNumberFormat="0" applyFill="0" applyAlignment="0" applyProtection="0"/>
    <xf numFmtId="0" fontId="82" fillId="0" borderId="2" applyNumberFormat="0" applyFill="0" applyAlignment="0" applyProtection="0"/>
    <xf numFmtId="0" fontId="83" fillId="0" borderId="2" applyNumberFormat="0" applyFill="0" applyAlignment="0" applyProtection="0"/>
    <xf numFmtId="0" fontId="81" fillId="0" borderId="43" applyNumberFormat="0" applyFill="0" applyAlignment="0" applyProtection="0"/>
    <xf numFmtId="0" fontId="81" fillId="0" borderId="43" applyNumberFormat="0" applyFill="0" applyAlignment="0" applyProtection="0"/>
    <xf numFmtId="0" fontId="81" fillId="0" borderId="43" applyNumberFormat="0" applyFill="0" applyAlignment="0" applyProtection="0"/>
    <xf numFmtId="0" fontId="82" fillId="0" borderId="2" applyNumberFormat="0" applyFill="0" applyAlignment="0" applyProtection="0"/>
    <xf numFmtId="0" fontId="81" fillId="0" borderId="43" applyNumberFormat="0" applyFill="0" applyAlignment="0" applyProtection="0"/>
    <xf numFmtId="0" fontId="83" fillId="0" borderId="2" applyNumberFormat="0" applyFill="0" applyAlignment="0" applyProtection="0"/>
    <xf numFmtId="0" fontId="82" fillId="0" borderId="2" applyNumberFormat="0" applyFill="0" applyAlignment="0" applyProtection="0"/>
    <xf numFmtId="0" fontId="83" fillId="0" borderId="2" applyNumberFormat="0" applyFill="0" applyAlignment="0" applyProtection="0"/>
    <xf numFmtId="0" fontId="81" fillId="0" borderId="43" applyNumberFormat="0" applyFill="0" applyAlignment="0" applyProtection="0"/>
    <xf numFmtId="0" fontId="81" fillId="0" borderId="43" applyNumberFormat="0" applyFill="0" applyAlignment="0" applyProtection="0"/>
    <xf numFmtId="0" fontId="81" fillId="0" borderId="43" applyNumberFormat="0" applyFill="0" applyAlignment="0" applyProtection="0"/>
    <xf numFmtId="0" fontId="81" fillId="0" borderId="43" applyNumberFormat="0" applyFill="0" applyAlignment="0" applyProtection="0"/>
    <xf numFmtId="0" fontId="81" fillId="0" borderId="43" applyNumberFormat="0" applyFill="0" applyAlignment="0" applyProtection="0"/>
    <xf numFmtId="0" fontId="81" fillId="0" borderId="43" applyNumberFormat="0" applyFill="0" applyAlignment="0" applyProtection="0"/>
    <xf numFmtId="0" fontId="84" fillId="0" borderId="44" applyNumberFormat="0" applyFill="0" applyAlignment="0" applyProtection="0"/>
    <xf numFmtId="0" fontId="84" fillId="0" borderId="44" applyNumberFormat="0" applyFill="0" applyAlignment="0" applyProtection="0"/>
    <xf numFmtId="0" fontId="84" fillId="0" borderId="44" applyNumberFormat="0" applyFill="0" applyAlignment="0" applyProtection="0"/>
    <xf numFmtId="0" fontId="84" fillId="0" borderId="44" applyNumberFormat="0" applyFill="0" applyAlignment="0" applyProtection="0"/>
    <xf numFmtId="0" fontId="84" fillId="0" borderId="44" applyNumberFormat="0" applyFill="0" applyAlignment="0" applyProtection="0"/>
    <xf numFmtId="0" fontId="84" fillId="0" borderId="44" applyNumberFormat="0" applyFill="0" applyAlignment="0" applyProtection="0"/>
    <xf numFmtId="0" fontId="84" fillId="0" borderId="44" applyNumberFormat="0" applyFill="0" applyAlignment="0" applyProtection="0"/>
    <xf numFmtId="0" fontId="84" fillId="0" borderId="44" applyNumberFormat="0" applyFill="0" applyAlignment="0" applyProtection="0"/>
    <xf numFmtId="0" fontId="84" fillId="0" borderId="44" applyNumberFormat="0" applyFill="0" applyAlignment="0" applyProtection="0"/>
    <xf numFmtId="0" fontId="84" fillId="0" borderId="44" applyNumberFormat="0" applyFill="0" applyAlignment="0" applyProtection="0"/>
    <xf numFmtId="0" fontId="84" fillId="0" borderId="44" applyNumberFormat="0" applyFill="0" applyAlignment="0" applyProtection="0"/>
    <xf numFmtId="0" fontId="84" fillId="0" borderId="44" applyNumberFormat="0" applyFill="0" applyAlignment="0" applyProtection="0"/>
    <xf numFmtId="0" fontId="84" fillId="0" borderId="44" applyNumberFormat="0" applyFill="0" applyAlignment="0" applyProtection="0"/>
    <xf numFmtId="0" fontId="84" fillId="0" borderId="44" applyNumberFormat="0" applyFill="0" applyAlignment="0" applyProtection="0"/>
    <xf numFmtId="0" fontId="84" fillId="0" borderId="44" applyNumberFormat="0" applyFill="0" applyAlignment="0" applyProtection="0"/>
    <xf numFmtId="0" fontId="84" fillId="0" borderId="44" applyNumberFormat="0" applyFill="0" applyAlignment="0" applyProtection="0"/>
    <xf numFmtId="0" fontId="84" fillId="0" borderId="44" applyNumberFormat="0" applyFill="0" applyAlignment="0" applyProtection="0"/>
    <xf numFmtId="0" fontId="84" fillId="0" borderId="44" applyNumberFormat="0" applyFill="0" applyAlignment="0" applyProtection="0"/>
    <xf numFmtId="0" fontId="84" fillId="0" borderId="44" applyNumberFormat="0" applyFill="0" applyAlignment="0" applyProtection="0"/>
    <xf numFmtId="0" fontId="84" fillId="0" borderId="44" applyNumberFormat="0" applyFill="0" applyAlignment="0" applyProtection="0"/>
    <xf numFmtId="0" fontId="84" fillId="0" borderId="44" applyNumberFormat="0" applyFill="0" applyAlignment="0" applyProtection="0"/>
    <xf numFmtId="0" fontId="84" fillId="0" borderId="44" applyNumberFormat="0" applyFill="0" applyAlignment="0" applyProtection="0"/>
    <xf numFmtId="0" fontId="84" fillId="0" borderId="44" applyNumberFormat="0" applyFill="0" applyAlignment="0" applyProtection="0"/>
    <xf numFmtId="0" fontId="84" fillId="0" borderId="44" applyNumberFormat="0" applyFill="0" applyAlignment="0" applyProtection="0"/>
    <xf numFmtId="0" fontId="84" fillId="0" borderId="44" applyNumberFormat="0" applyFill="0" applyAlignment="0" applyProtection="0"/>
    <xf numFmtId="0" fontId="84" fillId="0" borderId="44" applyNumberFormat="0" applyFill="0" applyAlignment="0" applyProtection="0"/>
    <xf numFmtId="0" fontId="84" fillId="0" borderId="44" applyNumberFormat="0" applyFill="0" applyAlignment="0" applyProtection="0"/>
    <xf numFmtId="0" fontId="84" fillId="0" borderId="44" applyNumberFormat="0" applyFill="0" applyAlignment="0" applyProtection="0"/>
    <xf numFmtId="0" fontId="84" fillId="0" borderId="44" applyNumberFormat="0" applyFill="0" applyAlignment="0" applyProtection="0"/>
    <xf numFmtId="0" fontId="85" fillId="0" borderId="3" applyNumberFormat="0" applyFill="0" applyAlignment="0" applyProtection="0"/>
    <xf numFmtId="0" fontId="84" fillId="0" borderId="44" applyNumberFormat="0" applyFill="0" applyAlignment="0" applyProtection="0"/>
    <xf numFmtId="0" fontId="84" fillId="0" borderId="44" applyNumberFormat="0" applyFill="0" applyAlignment="0" applyProtection="0"/>
    <xf numFmtId="0" fontId="84" fillId="0" borderId="44" applyNumberFormat="0" applyFill="0" applyAlignment="0" applyProtection="0"/>
    <xf numFmtId="0" fontId="84" fillId="0" borderId="44" applyNumberFormat="0" applyFill="0" applyAlignment="0" applyProtection="0"/>
    <xf numFmtId="0" fontId="86" fillId="0" borderId="45" applyNumberFormat="0" applyFill="0" applyAlignment="0" applyProtection="0"/>
    <xf numFmtId="0" fontId="85" fillId="0" borderId="3" applyNumberFormat="0" applyFill="0" applyAlignment="0" applyProtection="0"/>
    <xf numFmtId="0" fontId="86" fillId="0" borderId="45" applyNumberFormat="0" applyFill="0" applyAlignment="0" applyProtection="0"/>
    <xf numFmtId="0" fontId="84" fillId="0" borderId="44" applyNumberFormat="0" applyFill="0" applyAlignment="0" applyProtection="0"/>
    <xf numFmtId="0" fontId="84" fillId="0" borderId="44" applyNumberFormat="0" applyFill="0" applyAlignment="0" applyProtection="0"/>
    <xf numFmtId="0" fontId="84" fillId="0" borderId="44" applyNumberFormat="0" applyFill="0" applyAlignment="0" applyProtection="0"/>
    <xf numFmtId="0" fontId="84" fillId="0" borderId="44" applyNumberFormat="0" applyFill="0" applyAlignment="0" applyProtection="0"/>
    <xf numFmtId="0" fontId="85" fillId="0" borderId="3" applyNumberFormat="0" applyFill="0" applyAlignment="0" applyProtection="0"/>
    <xf numFmtId="0" fontId="84" fillId="0" borderId="44" applyNumberFormat="0" applyFill="0" applyAlignment="0" applyProtection="0"/>
    <xf numFmtId="0" fontId="84" fillId="0" borderId="44" applyNumberFormat="0" applyFill="0" applyAlignment="0" applyProtection="0"/>
    <xf numFmtId="0" fontId="84" fillId="0" borderId="44" applyNumberFormat="0" applyFill="0" applyAlignment="0" applyProtection="0"/>
    <xf numFmtId="0" fontId="84" fillId="0" borderId="44" applyNumberFormat="0" applyFill="0" applyAlignment="0" applyProtection="0"/>
    <xf numFmtId="0" fontId="86" fillId="0" borderId="45" applyNumberFormat="0" applyFill="0" applyAlignment="0" applyProtection="0"/>
    <xf numFmtId="0" fontId="85" fillId="0" borderId="3" applyNumberFormat="0" applyFill="0" applyAlignment="0" applyProtection="0"/>
    <xf numFmtId="0" fontId="86" fillId="0" borderId="45" applyNumberFormat="0" applyFill="0" applyAlignment="0" applyProtection="0"/>
    <xf numFmtId="0" fontId="84" fillId="0" borderId="44" applyNumberFormat="0" applyFill="0" applyAlignment="0" applyProtection="0"/>
    <xf numFmtId="0" fontId="84" fillId="0" borderId="44" applyNumberFormat="0" applyFill="0" applyAlignment="0" applyProtection="0"/>
    <xf numFmtId="0" fontId="84" fillId="0" borderId="44" applyNumberFormat="0" applyFill="0" applyAlignment="0" applyProtection="0"/>
    <xf numFmtId="0" fontId="84" fillId="0" borderId="44" applyNumberFormat="0" applyFill="0" applyAlignment="0" applyProtection="0"/>
    <xf numFmtId="0" fontId="84" fillId="0" borderId="44" applyNumberFormat="0" applyFill="0" applyAlignment="0" applyProtection="0"/>
    <xf numFmtId="0" fontId="84" fillId="0" borderId="44" applyNumberFormat="0" applyFill="0" applyAlignment="0" applyProtection="0"/>
    <xf numFmtId="0" fontId="84" fillId="0" borderId="44" applyNumberFormat="0" applyFill="0" applyAlignment="0" applyProtection="0"/>
    <xf numFmtId="0" fontId="84" fillId="0" borderId="44" applyNumberFormat="0" applyFill="0" applyAlignment="0" applyProtection="0"/>
    <xf numFmtId="0" fontId="84" fillId="0" borderId="44" applyNumberFormat="0" applyFill="0" applyAlignment="0" applyProtection="0"/>
    <xf numFmtId="0" fontId="84" fillId="0" borderId="44" applyNumberFormat="0" applyFill="0" applyAlignment="0" applyProtection="0"/>
    <xf numFmtId="0" fontId="84" fillId="0" borderId="44" applyNumberFormat="0" applyFill="0" applyAlignment="0" applyProtection="0"/>
    <xf numFmtId="0" fontId="84" fillId="0" borderId="44" applyNumberFormat="0" applyFill="0" applyAlignment="0" applyProtection="0"/>
    <xf numFmtId="0" fontId="84" fillId="0" borderId="44" applyNumberFormat="0" applyFill="0" applyAlignment="0" applyProtection="0"/>
    <xf numFmtId="0" fontId="84" fillId="0" borderId="44" applyNumberFormat="0" applyFill="0" applyAlignment="0" applyProtection="0"/>
    <xf numFmtId="0" fontId="84" fillId="0" borderId="44" applyNumberFormat="0" applyFill="0" applyAlignment="0" applyProtection="0"/>
    <xf numFmtId="0" fontId="84" fillId="0" borderId="44" applyNumberFormat="0" applyFill="0" applyAlignment="0" applyProtection="0"/>
    <xf numFmtId="0" fontId="84" fillId="0" borderId="44" applyNumberFormat="0" applyFill="0" applyAlignment="0" applyProtection="0"/>
    <xf numFmtId="0" fontId="84" fillId="0" borderId="44" applyNumberFormat="0" applyFill="0" applyAlignment="0" applyProtection="0"/>
    <xf numFmtId="0" fontId="84" fillId="0" borderId="44" applyNumberFormat="0" applyFill="0" applyAlignment="0" applyProtection="0"/>
    <xf numFmtId="0" fontId="84" fillId="0" borderId="44" applyNumberFormat="0" applyFill="0" applyAlignment="0" applyProtection="0"/>
    <xf numFmtId="0" fontId="84" fillId="0" borderId="44" applyNumberFormat="0" applyFill="0" applyAlignment="0" applyProtection="0"/>
    <xf numFmtId="0" fontId="84" fillId="0" borderId="44" applyNumberFormat="0" applyFill="0" applyAlignment="0" applyProtection="0"/>
    <xf numFmtId="0" fontId="84" fillId="0" borderId="44" applyNumberFormat="0" applyFill="0" applyAlignment="0" applyProtection="0"/>
    <xf numFmtId="0" fontId="84" fillId="0" borderId="44" applyNumberFormat="0" applyFill="0" applyAlignment="0" applyProtection="0"/>
    <xf numFmtId="0" fontId="84" fillId="0" borderId="44" applyNumberFormat="0" applyFill="0" applyAlignment="0" applyProtection="0"/>
    <xf numFmtId="0" fontId="84" fillId="0" borderId="44" applyNumberFormat="0" applyFill="0" applyAlignment="0" applyProtection="0"/>
    <xf numFmtId="0" fontId="84" fillId="0" borderId="44" applyNumberFormat="0" applyFill="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5" fillId="0" borderId="0" applyNumberFormat="0" applyFill="0" applyBorder="0" applyAlignment="0" applyProtection="0"/>
    <xf numFmtId="0" fontId="84" fillId="0" borderId="0" applyNumberFormat="0" applyFill="0" applyBorder="0" applyAlignment="0" applyProtection="0"/>
    <xf numFmtId="0" fontId="86" fillId="0" borderId="0" applyNumberFormat="0" applyFill="0" applyBorder="0" applyAlignment="0" applyProtection="0"/>
    <xf numFmtId="0" fontId="85" fillId="0" borderId="0" applyNumberFormat="0" applyFill="0" applyBorder="0" applyAlignment="0" applyProtection="0"/>
    <xf numFmtId="0" fontId="86"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5" fillId="0" borderId="0" applyNumberFormat="0" applyFill="0" applyBorder="0" applyAlignment="0" applyProtection="0"/>
    <xf numFmtId="0" fontId="84" fillId="0" borderId="0" applyNumberFormat="0" applyFill="0" applyBorder="0" applyAlignment="0" applyProtection="0"/>
    <xf numFmtId="0" fontId="86" fillId="0" borderId="0" applyNumberFormat="0" applyFill="0" applyBorder="0" applyAlignment="0" applyProtection="0"/>
    <xf numFmtId="0" fontId="85" fillId="0" borderId="0" applyNumberFormat="0" applyFill="0" applyBorder="0" applyAlignment="0" applyProtection="0"/>
    <xf numFmtId="0" fontId="86"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77" fillId="0" borderId="0">
      <alignment horizontal="center" textRotation="90"/>
    </xf>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7"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7"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7"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7"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7"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90"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7"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7"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7"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7"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7"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7"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7"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7"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7"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90"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7"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7"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7"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7"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7"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7"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7"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7"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7"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90"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7"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7"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7"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7"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7"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7"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7"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7"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7"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90"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7"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7"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7"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7"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7"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7"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7"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7"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7"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90"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7"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7"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7"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7"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7"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7"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7"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7"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7"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90"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7"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7"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7"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7"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1" fillId="0" borderId="0" applyNumberFormat="0" applyFill="0" applyBorder="0" applyAlignment="0" applyProtection="0">
      <alignment vertical="top"/>
      <protection locked="0"/>
    </xf>
    <xf numFmtId="0" fontId="91" fillId="0" borderId="0" applyNumberFormat="0" applyFill="0" applyBorder="0" applyAlignment="0" applyProtection="0">
      <alignment vertical="top"/>
      <protection locked="0"/>
    </xf>
    <xf numFmtId="0" fontId="91" fillId="0" borderId="0" applyNumberFormat="0" applyFill="0" applyBorder="0" applyAlignment="0" applyProtection="0">
      <alignment vertical="top"/>
      <protection locked="0"/>
    </xf>
    <xf numFmtId="0" fontId="89" fillId="0" borderId="0" applyNumberFormat="0" applyFill="0" applyBorder="0" applyAlignment="0" applyProtection="0"/>
    <xf numFmtId="0" fontId="92" fillId="0" borderId="0" applyNumberFormat="0" applyFill="0" applyBorder="0" applyAlignment="0" applyProtection="0"/>
    <xf numFmtId="0" fontId="91" fillId="0" borderId="0" applyNumberFormat="0" applyFill="0" applyBorder="0" applyAlignment="0" applyProtection="0">
      <alignment vertical="top"/>
      <protection locked="0"/>
    </xf>
    <xf numFmtId="0" fontId="91" fillId="0" borderId="0" applyNumberFormat="0" applyFill="0" applyBorder="0" applyAlignment="0" applyProtection="0">
      <alignment vertical="top"/>
      <protection locked="0"/>
    </xf>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3" fillId="0" borderId="0" applyNumberFormat="0" applyFill="0" applyBorder="0" applyAlignment="0" applyProtection="0">
      <alignment vertical="top"/>
      <protection locked="0"/>
    </xf>
    <xf numFmtId="0" fontId="93" fillId="0" borderId="0" applyNumberFormat="0" applyFill="0" applyBorder="0" applyAlignment="0" applyProtection="0">
      <alignment vertical="top"/>
      <protection locked="0"/>
    </xf>
    <xf numFmtId="0" fontId="93" fillId="0" borderId="0" applyNumberFormat="0" applyFill="0" applyBorder="0" applyAlignment="0" applyProtection="0">
      <alignment vertical="top"/>
      <protection locked="0"/>
    </xf>
    <xf numFmtId="0" fontId="93" fillId="0" borderId="0" applyNumberFormat="0" applyFill="0" applyBorder="0" applyAlignment="0" applyProtection="0">
      <alignment vertical="top"/>
      <protection locked="0"/>
    </xf>
    <xf numFmtId="0" fontId="93" fillId="0" borderId="0" applyNumberFormat="0" applyFill="0" applyBorder="0" applyAlignment="0" applyProtection="0">
      <alignment vertical="top"/>
      <protection locked="0"/>
    </xf>
    <xf numFmtId="0" fontId="93" fillId="0" borderId="0" applyNumberFormat="0" applyFill="0" applyBorder="0" applyAlignment="0" applyProtection="0">
      <alignment vertical="top"/>
      <protection locked="0"/>
    </xf>
    <xf numFmtId="0" fontId="93" fillId="0" borderId="0" applyNumberFormat="0" applyFill="0" applyBorder="0" applyAlignment="0" applyProtection="0">
      <alignment vertical="top"/>
      <protection locked="0"/>
    </xf>
    <xf numFmtId="0" fontId="93" fillId="0" borderId="0" applyNumberFormat="0" applyFill="0" applyBorder="0" applyAlignment="0" applyProtection="0">
      <alignment vertical="top"/>
      <protection locked="0"/>
    </xf>
    <xf numFmtId="0" fontId="93" fillId="0" borderId="0" applyNumberFormat="0" applyFill="0" applyBorder="0" applyAlignment="0" applyProtection="0">
      <alignment vertical="top"/>
      <protection locked="0"/>
    </xf>
    <xf numFmtId="0" fontId="93" fillId="0" borderId="0" applyNumberFormat="0" applyFill="0" applyBorder="0" applyAlignment="0" applyProtection="0">
      <alignment vertical="top"/>
      <protection locked="0"/>
    </xf>
    <xf numFmtId="0" fontId="93" fillId="0" borderId="0" applyNumberFormat="0" applyFill="0" applyBorder="0" applyAlignment="0" applyProtection="0">
      <alignment vertical="top"/>
      <protection locked="0"/>
    </xf>
    <xf numFmtId="0" fontId="93" fillId="0" borderId="0" applyNumberFormat="0" applyFill="0" applyBorder="0" applyAlignment="0" applyProtection="0">
      <alignment vertical="top"/>
      <protection locked="0"/>
    </xf>
    <xf numFmtId="0" fontId="93" fillId="0" borderId="0" applyNumberFormat="0" applyFill="0" applyBorder="0" applyAlignment="0" applyProtection="0">
      <alignment vertical="top"/>
      <protection locked="0"/>
    </xf>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94" fillId="0" borderId="0" applyNumberFormat="0" applyFill="0" applyBorder="0" applyAlignment="0" applyProtection="0">
      <alignment vertical="top"/>
      <protection locked="0"/>
    </xf>
    <xf numFmtId="0" fontId="87" fillId="0" borderId="0" applyNumberFormat="0" applyFill="0" applyBorder="0" applyAlignment="0" applyProtection="0"/>
    <xf numFmtId="0" fontId="88"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95" fillId="0" borderId="0" applyNumberFormat="0" applyFill="0" applyBorder="0" applyAlignment="0" applyProtection="0">
      <alignment vertical="top"/>
      <protection locked="0"/>
    </xf>
    <xf numFmtId="0" fontId="90" fillId="0" borderId="0" applyNumberFormat="0" applyFill="0" applyBorder="0" applyAlignment="0" applyProtection="0"/>
    <xf numFmtId="0" fontId="90" fillId="0" borderId="0" applyNumberFormat="0" applyFill="0" applyBorder="0" applyAlignment="0" applyProtection="0"/>
    <xf numFmtId="0" fontId="96" fillId="0" borderId="0" applyNumberFormat="0" applyFill="0" applyBorder="0" applyAlignment="0" applyProtection="0">
      <alignment vertical="top"/>
      <protection locked="0"/>
    </xf>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0" fillId="0" borderId="0" applyNumberFormat="0" applyFill="0" applyBorder="0" applyAlignment="0" applyProtection="0"/>
    <xf numFmtId="0" fontId="92"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92"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92"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0"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8" fillId="0" borderId="0" applyNumberFormat="0" applyFill="0" applyBorder="0" applyAlignment="0" applyProtection="0">
      <alignment vertical="top"/>
      <protection locked="0"/>
    </xf>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90"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100" fillId="5" borderId="4" applyNumberFormat="0" applyAlignment="0" applyProtection="0"/>
    <xf numFmtId="0" fontId="100" fillId="5" borderId="4"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101" fillId="5" borderId="4"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101" fillId="5" borderId="4"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100" fillId="5" borderId="4" applyNumberFormat="0" applyAlignment="0" applyProtection="0"/>
    <xf numFmtId="0" fontId="100" fillId="5" borderId="4" applyNumberFormat="0" applyAlignment="0" applyProtection="0"/>
    <xf numFmtId="0" fontId="100" fillId="5" borderId="4"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101" fillId="5" borderId="4"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101" fillId="5" borderId="4"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99" fillId="44" borderId="38" applyNumberFormat="0" applyAlignment="0" applyProtection="0"/>
    <xf numFmtId="0" fontId="61" fillId="0" borderId="39" applyNumberFormat="0" applyFill="0" applyAlignment="0" applyProtection="0"/>
    <xf numFmtId="0" fontId="61" fillId="0" borderId="39" applyNumberFormat="0" applyFill="0" applyAlignment="0" applyProtection="0"/>
    <xf numFmtId="0" fontId="61" fillId="0" borderId="39" applyNumberFormat="0" applyFill="0" applyAlignment="0" applyProtection="0"/>
    <xf numFmtId="0" fontId="61" fillId="0" borderId="39" applyNumberFormat="0" applyFill="0" applyAlignment="0" applyProtection="0"/>
    <xf numFmtId="0" fontId="61" fillId="0" borderId="39" applyNumberFormat="0" applyFill="0" applyAlignment="0" applyProtection="0"/>
    <xf numFmtId="0" fontId="61" fillId="0" borderId="39" applyNumberFormat="0" applyFill="0" applyAlignment="0" applyProtection="0"/>
    <xf numFmtId="0" fontId="61" fillId="0" borderId="39" applyNumberFormat="0" applyFill="0" applyAlignment="0" applyProtection="0"/>
    <xf numFmtId="0" fontId="61" fillId="0" borderId="39" applyNumberFormat="0" applyFill="0" applyAlignment="0" applyProtection="0"/>
    <xf numFmtId="0" fontId="102" fillId="0" borderId="6" applyNumberFormat="0" applyFill="0" applyAlignment="0" applyProtection="0"/>
    <xf numFmtId="0" fontId="102" fillId="0" borderId="6" applyNumberFormat="0" applyFill="0" applyAlignment="0" applyProtection="0"/>
    <xf numFmtId="0" fontId="61" fillId="0" borderId="39" applyNumberFormat="0" applyFill="0" applyAlignment="0" applyProtection="0"/>
    <xf numFmtId="0" fontId="103" fillId="0" borderId="6" applyNumberFormat="0" applyFill="0" applyAlignment="0" applyProtection="0"/>
    <xf numFmtId="0" fontId="61" fillId="0" borderId="39" applyNumberFormat="0" applyFill="0" applyAlignment="0" applyProtection="0"/>
    <xf numFmtId="0" fontId="103" fillId="0" borderId="6" applyNumberFormat="0" applyFill="0" applyAlignment="0" applyProtection="0"/>
    <xf numFmtId="0" fontId="61" fillId="0" borderId="39" applyNumberFormat="0" applyFill="0" applyAlignment="0" applyProtection="0"/>
    <xf numFmtId="0" fontId="61" fillId="0" borderId="39" applyNumberFormat="0" applyFill="0" applyAlignment="0" applyProtection="0"/>
    <xf numFmtId="0" fontId="102" fillId="0" borderId="6" applyNumberFormat="0" applyFill="0" applyAlignment="0" applyProtection="0"/>
    <xf numFmtId="0" fontId="102" fillId="0" borderId="6" applyNumberFormat="0" applyFill="0" applyAlignment="0" applyProtection="0"/>
    <xf numFmtId="0" fontId="102" fillId="0" borderId="6" applyNumberFormat="0" applyFill="0" applyAlignment="0" applyProtection="0"/>
    <xf numFmtId="0" fontId="61" fillId="0" borderId="39" applyNumberFormat="0" applyFill="0" applyAlignment="0" applyProtection="0"/>
    <xf numFmtId="0" fontId="103" fillId="0" borderId="6" applyNumberFormat="0" applyFill="0" applyAlignment="0" applyProtection="0"/>
    <xf numFmtId="0" fontId="61" fillId="0" borderId="39" applyNumberFormat="0" applyFill="0" applyAlignment="0" applyProtection="0"/>
    <xf numFmtId="0" fontId="103" fillId="0" borderId="6" applyNumberFormat="0" applyFill="0" applyAlignment="0" applyProtection="0"/>
    <xf numFmtId="0" fontId="61" fillId="0" borderId="39" applyNumberFormat="0" applyFill="0" applyAlignment="0" applyProtection="0"/>
    <xf numFmtId="0" fontId="61" fillId="0" borderId="39" applyNumberFormat="0" applyFill="0" applyAlignment="0" applyProtection="0"/>
    <xf numFmtId="0" fontId="61" fillId="0" borderId="39" applyNumberFormat="0" applyFill="0" applyAlignment="0" applyProtection="0"/>
    <xf numFmtId="0" fontId="61" fillId="0" borderId="39" applyNumberFormat="0" applyFill="0" applyAlignment="0" applyProtection="0"/>
    <xf numFmtId="0" fontId="61" fillId="0" borderId="39" applyNumberFormat="0" applyFill="0" applyAlignment="0" applyProtection="0"/>
    <xf numFmtId="0" fontId="61" fillId="0" borderId="39" applyNumberFormat="0" applyFill="0" applyAlignment="0" applyProtection="0"/>
    <xf numFmtId="0" fontId="61" fillId="0" borderId="39" applyNumberFormat="0" applyFill="0" applyAlignment="0" applyProtection="0"/>
    <xf numFmtId="0" fontId="104" fillId="53" borderId="0" applyNumberFormat="0" applyBorder="0" applyAlignment="0" applyProtection="0"/>
    <xf numFmtId="0" fontId="104" fillId="53" borderId="0" applyNumberFormat="0" applyBorder="0" applyAlignment="0" applyProtection="0"/>
    <xf numFmtId="0" fontId="104" fillId="53" borderId="0" applyNumberFormat="0" applyBorder="0" applyAlignment="0" applyProtection="0"/>
    <xf numFmtId="0" fontId="104" fillId="53" borderId="0" applyNumberFormat="0" applyBorder="0" applyAlignment="0" applyProtection="0"/>
    <xf numFmtId="0" fontId="104" fillId="53" borderId="0" applyNumberFormat="0" applyBorder="0" applyAlignment="0" applyProtection="0"/>
    <xf numFmtId="0" fontId="104" fillId="53" borderId="0" applyNumberFormat="0" applyBorder="0" applyAlignment="0" applyProtection="0"/>
    <xf numFmtId="0" fontId="104" fillId="53" borderId="0" applyNumberFormat="0" applyBorder="0" applyAlignment="0" applyProtection="0"/>
    <xf numFmtId="0" fontId="104" fillId="53" borderId="0" applyNumberFormat="0" applyBorder="0" applyAlignment="0" applyProtection="0"/>
    <xf numFmtId="0" fontId="105" fillId="4" borderId="0" applyNumberFormat="0" applyBorder="0" applyAlignment="0" applyProtection="0"/>
    <xf numFmtId="0" fontId="105" fillId="4" borderId="0" applyNumberFormat="0" applyBorder="0" applyAlignment="0" applyProtection="0"/>
    <xf numFmtId="0" fontId="104" fillId="53" borderId="0" applyNumberFormat="0" applyBorder="0" applyAlignment="0" applyProtection="0"/>
    <xf numFmtId="0" fontId="106" fillId="4" borderId="0" applyNumberFormat="0" applyBorder="0" applyAlignment="0" applyProtection="0"/>
    <xf numFmtId="0" fontId="104" fillId="53" borderId="0" applyNumberFormat="0" applyBorder="0" applyAlignment="0" applyProtection="0"/>
    <xf numFmtId="0" fontId="106" fillId="4" borderId="0" applyNumberFormat="0" applyBorder="0" applyAlignment="0" applyProtection="0"/>
    <xf numFmtId="0" fontId="104" fillId="53" borderId="0" applyNumberFormat="0" applyBorder="0" applyAlignment="0" applyProtection="0"/>
    <xf numFmtId="0" fontId="104" fillId="53" borderId="0" applyNumberFormat="0" applyBorder="0" applyAlignment="0" applyProtection="0"/>
    <xf numFmtId="0" fontId="105" fillId="4" borderId="0" applyNumberFormat="0" applyBorder="0" applyAlignment="0" applyProtection="0"/>
    <xf numFmtId="0" fontId="105" fillId="4" borderId="0" applyNumberFormat="0" applyBorder="0" applyAlignment="0" applyProtection="0"/>
    <xf numFmtId="0" fontId="105" fillId="4" borderId="0" applyNumberFormat="0" applyBorder="0" applyAlignment="0" applyProtection="0"/>
    <xf numFmtId="0" fontId="104" fillId="53" borderId="0" applyNumberFormat="0" applyBorder="0" applyAlignment="0" applyProtection="0"/>
    <xf numFmtId="0" fontId="106" fillId="4" borderId="0" applyNumberFormat="0" applyBorder="0" applyAlignment="0" applyProtection="0"/>
    <xf numFmtId="0" fontId="104" fillId="53" borderId="0" applyNumberFormat="0" applyBorder="0" applyAlignment="0" applyProtection="0"/>
    <xf numFmtId="0" fontId="106" fillId="4" borderId="0" applyNumberFormat="0" applyBorder="0" applyAlignment="0" applyProtection="0"/>
    <xf numFmtId="0" fontId="104" fillId="53" borderId="0" applyNumberFormat="0" applyBorder="0" applyAlignment="0" applyProtection="0"/>
    <xf numFmtId="0" fontId="104" fillId="53" borderId="0" applyNumberFormat="0" applyBorder="0" applyAlignment="0" applyProtection="0"/>
    <xf numFmtId="0" fontId="104" fillId="53" borderId="0" applyNumberFormat="0" applyBorder="0" applyAlignment="0" applyProtection="0"/>
    <xf numFmtId="0" fontId="104" fillId="53" borderId="0" applyNumberFormat="0" applyBorder="0" applyAlignment="0" applyProtection="0"/>
    <xf numFmtId="0" fontId="104" fillId="53" borderId="0" applyNumberFormat="0" applyBorder="0" applyAlignment="0" applyProtection="0"/>
    <xf numFmtId="0" fontId="104" fillId="53" borderId="0" applyNumberFormat="0" applyBorder="0" applyAlignment="0" applyProtection="0"/>
    <xf numFmtId="0" fontId="104" fillId="53" borderId="0" applyNumberFormat="0" applyBorder="0" applyAlignment="0" applyProtection="0"/>
    <xf numFmtId="0" fontId="104" fillId="53" borderId="0" applyNumberFormat="0" applyBorder="0" applyAlignment="0" applyProtection="0"/>
    <xf numFmtId="0" fontId="1" fillId="0" borderId="0"/>
    <xf numFmtId="0" fontId="107" fillId="0" borderId="0"/>
    <xf numFmtId="0" fontId="107" fillId="0" borderId="0"/>
    <xf numFmtId="0" fontId="107" fillId="0" borderId="0"/>
    <xf numFmtId="0" fontId="21" fillId="0" borderId="0"/>
    <xf numFmtId="0" fontId="107" fillId="0" borderId="0"/>
    <xf numFmtId="0" fontId="21" fillId="0" borderId="0"/>
    <xf numFmtId="0" fontId="1" fillId="0" borderId="0"/>
    <xf numFmtId="0" fontId="21" fillId="0" borderId="0"/>
    <xf numFmtId="0" fontId="1" fillId="0" borderId="0"/>
    <xf numFmtId="0" fontId="1" fillId="0" borderId="0"/>
    <xf numFmtId="0" fontId="21" fillId="0" borderId="0"/>
    <xf numFmtId="0" fontId="1" fillId="0" borderId="0"/>
    <xf numFmtId="0" fontId="21" fillId="0" borderId="0"/>
    <xf numFmtId="0" fontId="21" fillId="0" borderId="0"/>
    <xf numFmtId="0" fontId="12" fillId="0" borderId="0"/>
    <xf numFmtId="0" fontId="21" fillId="0" borderId="0"/>
    <xf numFmtId="0" fontId="21" fillId="0" borderId="0"/>
    <xf numFmtId="0" fontId="12" fillId="0" borderId="0"/>
    <xf numFmtId="0" fontId="12" fillId="0" borderId="0"/>
    <xf numFmtId="0" fontId="12" fillId="0" borderId="0"/>
    <xf numFmtId="0" fontId="15" fillId="0" borderId="0"/>
    <xf numFmtId="0" fontId="15" fillId="0" borderId="0"/>
    <xf numFmtId="0" fontId="1" fillId="0" borderId="0"/>
    <xf numFmtId="0" fontId="1" fillId="0" borderId="0"/>
    <xf numFmtId="0" fontId="15" fillId="0" borderId="0"/>
    <xf numFmtId="0" fontId="12" fillId="0" borderId="0"/>
    <xf numFmtId="0" fontId="21" fillId="0" borderId="0"/>
    <xf numFmtId="0" fontId="34" fillId="0" borderId="0"/>
    <xf numFmtId="0" fontId="1" fillId="0" borderId="0"/>
    <xf numFmtId="0" fontId="1" fillId="0" borderId="0"/>
    <xf numFmtId="0" fontId="1" fillId="0" borderId="0"/>
    <xf numFmtId="0" fontId="1" fillId="0" borderId="0"/>
    <xf numFmtId="0" fontId="12" fillId="0" borderId="0"/>
    <xf numFmtId="0" fontId="12" fillId="0" borderId="0"/>
    <xf numFmtId="0" fontId="12" fillId="0" borderId="0"/>
    <xf numFmtId="0" fontId="34" fillId="0" borderId="0"/>
    <xf numFmtId="0" fontId="21" fillId="0" borderId="0"/>
    <xf numFmtId="0" fontId="21" fillId="0" borderId="0"/>
    <xf numFmtId="0" fontId="12" fillId="0" borderId="0"/>
    <xf numFmtId="0" fontId="12" fillId="0" borderId="0"/>
    <xf numFmtId="0" fontId="21" fillId="0" borderId="0"/>
    <xf numFmtId="0" fontId="21" fillId="0" borderId="0"/>
    <xf numFmtId="0" fontId="21" fillId="0" borderId="0"/>
    <xf numFmtId="0" fontId="21" fillId="0" borderId="0"/>
    <xf numFmtId="0" fontId="21" fillId="0" borderId="0"/>
    <xf numFmtId="0" fontId="21" fillId="0" borderId="0"/>
    <xf numFmtId="0" fontId="108" fillId="0" borderId="0">
      <alignment vertical="center"/>
    </xf>
    <xf numFmtId="0" fontId="109" fillId="0" borderId="0"/>
    <xf numFmtId="0" fontId="21" fillId="0" borderId="0"/>
    <xf numFmtId="0" fontId="1" fillId="0" borderId="0"/>
    <xf numFmtId="0" fontId="21" fillId="0" borderId="0"/>
    <xf numFmtId="0" fontId="21" fillId="0" borderId="0"/>
    <xf numFmtId="0" fontId="21" fillId="0" borderId="0"/>
    <xf numFmtId="0" fontId="110" fillId="0" borderId="0"/>
    <xf numFmtId="0" fontId="21" fillId="0" borderId="0"/>
    <xf numFmtId="0" fontId="21" fillId="0" borderId="0"/>
    <xf numFmtId="0" fontId="1" fillId="0" borderId="0"/>
    <xf numFmtId="0" fontId="21" fillId="0" borderId="0"/>
    <xf numFmtId="0" fontId="21" fillId="0" borderId="0"/>
    <xf numFmtId="0" fontId="111" fillId="0" borderId="0"/>
    <xf numFmtId="0" fontId="21" fillId="0" borderId="0"/>
    <xf numFmtId="0" fontId="21" fillId="0" borderId="0"/>
    <xf numFmtId="0" fontId="1" fillId="0" borderId="0"/>
    <xf numFmtId="0" fontId="21" fillId="0" borderId="0"/>
    <xf numFmtId="0" fontId="107" fillId="0" borderId="0"/>
    <xf numFmtId="0" fontId="107" fillId="0" borderId="0"/>
    <xf numFmtId="0" fontId="12" fillId="0" borderId="0"/>
    <xf numFmtId="0" fontId="21" fillId="0" borderId="0"/>
    <xf numFmtId="0" fontId="1" fillId="0" borderId="0"/>
    <xf numFmtId="0" fontId="21" fillId="0" borderId="0"/>
    <xf numFmtId="0" fontId="12" fillId="0" borderId="0"/>
    <xf numFmtId="0" fontId="12" fillId="0" borderId="0"/>
    <xf numFmtId="0" fontId="12" fillId="0" borderId="0"/>
    <xf numFmtId="0" fontId="12" fillId="0" borderId="0"/>
    <xf numFmtId="0" fontId="12" fillId="0" borderId="0"/>
    <xf numFmtId="0" fontId="21" fillId="0" borderId="0"/>
    <xf numFmtId="0" fontId="21" fillId="0" borderId="0"/>
    <xf numFmtId="0" fontId="21" fillId="0" borderId="0"/>
    <xf numFmtId="0" fontId="21" fillId="0" borderId="0"/>
    <xf numFmtId="0" fontId="21" fillId="0" borderId="0"/>
    <xf numFmtId="0" fontId="21" fillId="0" borderId="0"/>
    <xf numFmtId="0" fontId="47"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11" fillId="0" borderId="0"/>
    <xf numFmtId="0" fontId="47" fillId="0" borderId="0"/>
    <xf numFmtId="0" fontId="21" fillId="0" borderId="0"/>
    <xf numFmtId="0" fontId="21" fillId="0" borderId="0"/>
    <xf numFmtId="0" fontId="111" fillId="0" borderId="0"/>
    <xf numFmtId="0" fontId="21" fillId="0" borderId="0"/>
    <xf numFmtId="0" fontId="21" fillId="0" borderId="0"/>
    <xf numFmtId="0" fontId="21" fillId="0" borderId="0"/>
    <xf numFmtId="0" fontId="21" fillId="0" borderId="0"/>
    <xf numFmtId="0" fontId="11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2" fillId="0" borderId="0"/>
    <xf numFmtId="0" fontId="21" fillId="0" borderId="0"/>
    <xf numFmtId="0" fontId="1" fillId="0" borderId="0"/>
    <xf numFmtId="0" fontId="21" fillId="0" borderId="0"/>
    <xf numFmtId="0" fontId="21" fillId="0" borderId="0"/>
    <xf numFmtId="0" fontId="111" fillId="0" borderId="0"/>
    <xf numFmtId="0" fontId="1" fillId="0" borderId="0"/>
    <xf numFmtId="0" fontId="14" fillId="0" borderId="0"/>
    <xf numFmtId="0" fontId="21" fillId="0" borderId="0"/>
    <xf numFmtId="0" fontId="1" fillId="0" borderId="0"/>
    <xf numFmtId="0" fontId="21" fillId="0" borderId="0"/>
    <xf numFmtId="0" fontId="21" fillId="0" borderId="0"/>
    <xf numFmtId="0" fontId="21" fillId="0" borderId="0"/>
    <xf numFmtId="0" fontId="111" fillId="0" borderId="0"/>
    <xf numFmtId="0" fontId="21" fillId="0" borderId="0"/>
    <xf numFmtId="0" fontId="21" fillId="0" borderId="0"/>
    <xf numFmtId="0" fontId="21" fillId="0" borderId="0"/>
    <xf numFmtId="0" fontId="21" fillId="0" borderId="0"/>
    <xf numFmtId="0" fontId="111" fillId="0" borderId="0"/>
    <xf numFmtId="0" fontId="21" fillId="0" borderId="0"/>
    <xf numFmtId="0" fontId="21" fillId="0" borderId="0"/>
    <xf numFmtId="0" fontId="21" fillId="0" borderId="0"/>
    <xf numFmtId="0" fontId="21" fillId="0" borderId="0"/>
    <xf numFmtId="0" fontId="111" fillId="0" borderId="0"/>
    <xf numFmtId="0" fontId="111" fillId="0" borderId="0"/>
    <xf numFmtId="0" fontId="21" fillId="0" borderId="0"/>
    <xf numFmtId="0" fontId="21" fillId="0" borderId="0"/>
    <xf numFmtId="0" fontId="11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 fillId="0" borderId="0"/>
    <xf numFmtId="0" fontId="21" fillId="0" borderId="0"/>
    <xf numFmtId="0" fontId="21" fillId="0" borderId="0"/>
    <xf numFmtId="0" fontId="1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1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 fillId="0" borderId="0"/>
    <xf numFmtId="0" fontId="21" fillId="0" borderId="0"/>
    <xf numFmtId="0" fontId="21" fillId="0" borderId="0"/>
    <xf numFmtId="0" fontId="1" fillId="0" borderId="0"/>
    <xf numFmtId="0" fontId="111" fillId="0" borderId="0"/>
    <xf numFmtId="0" fontId="21" fillId="0" borderId="0"/>
    <xf numFmtId="0" fontId="21" fillId="0" borderId="0"/>
    <xf numFmtId="0" fontId="111" fillId="0" borderId="0"/>
    <xf numFmtId="0" fontId="111" fillId="0" borderId="0"/>
    <xf numFmtId="0" fontId="21" fillId="0" borderId="0"/>
    <xf numFmtId="0" fontId="111" fillId="0" borderId="0"/>
    <xf numFmtId="0" fontId="21" fillId="0" borderId="0"/>
    <xf numFmtId="0" fontId="111" fillId="0" borderId="0"/>
    <xf numFmtId="0" fontId="21" fillId="0" borderId="0"/>
    <xf numFmtId="0" fontId="21" fillId="0" borderId="0"/>
    <xf numFmtId="0" fontId="111" fillId="0" borderId="0"/>
    <xf numFmtId="0" fontId="21" fillId="0" borderId="0"/>
    <xf numFmtId="0" fontId="111" fillId="0" borderId="0"/>
    <xf numFmtId="0" fontId="21" fillId="0" borderId="0"/>
    <xf numFmtId="0" fontId="111" fillId="0" borderId="0"/>
    <xf numFmtId="0" fontId="21" fillId="0" borderId="0"/>
    <xf numFmtId="0" fontId="111" fillId="0" borderId="0"/>
    <xf numFmtId="0" fontId="21" fillId="0" borderId="0"/>
    <xf numFmtId="0" fontId="21" fillId="0" borderId="0"/>
    <xf numFmtId="0" fontId="111" fillId="0" borderId="0"/>
    <xf numFmtId="0" fontId="111" fillId="0" borderId="0"/>
    <xf numFmtId="0" fontId="21" fillId="0" borderId="0"/>
    <xf numFmtId="0" fontId="111" fillId="0" borderId="0"/>
    <xf numFmtId="0" fontId="21" fillId="0" borderId="0"/>
    <xf numFmtId="0" fontId="111" fillId="0" borderId="0"/>
    <xf numFmtId="0" fontId="21" fillId="0" borderId="0"/>
    <xf numFmtId="0" fontId="21" fillId="0" borderId="0"/>
    <xf numFmtId="0" fontId="111" fillId="0" borderId="0"/>
    <xf numFmtId="0" fontId="111" fillId="0" borderId="0"/>
    <xf numFmtId="0" fontId="21" fillId="0" borderId="0"/>
    <xf numFmtId="0" fontId="111" fillId="0" borderId="0"/>
    <xf numFmtId="0" fontId="21" fillId="0" borderId="0"/>
    <xf numFmtId="0" fontId="111" fillId="0" borderId="0"/>
    <xf numFmtId="0" fontId="21" fillId="0" borderId="0"/>
    <xf numFmtId="0" fontId="21" fillId="0" borderId="0"/>
    <xf numFmtId="0" fontId="111" fillId="0" borderId="0"/>
    <xf numFmtId="0" fontId="111" fillId="0" borderId="0"/>
    <xf numFmtId="0" fontId="21" fillId="0" borderId="0"/>
    <xf numFmtId="0" fontId="111" fillId="0" borderId="0"/>
    <xf numFmtId="0" fontId="21" fillId="0" borderId="0"/>
    <xf numFmtId="0" fontId="111" fillId="0" borderId="0"/>
    <xf numFmtId="0" fontId="21" fillId="0" borderId="0"/>
    <xf numFmtId="0" fontId="21" fillId="0" borderId="0"/>
    <xf numFmtId="0" fontId="111" fillId="0" borderId="0"/>
    <xf numFmtId="0" fontId="111" fillId="0" borderId="0"/>
    <xf numFmtId="0" fontId="21" fillId="0" borderId="0"/>
    <xf numFmtId="0" fontId="111" fillId="0" borderId="0"/>
    <xf numFmtId="0" fontId="21" fillId="0" borderId="0"/>
    <xf numFmtId="0" fontId="111" fillId="0" borderId="0"/>
    <xf numFmtId="0" fontId="21" fillId="0" borderId="0"/>
    <xf numFmtId="0" fontId="21" fillId="0" borderId="0"/>
    <xf numFmtId="0" fontId="111" fillId="0" borderId="0"/>
    <xf numFmtId="0" fontId="111" fillId="0" borderId="0"/>
    <xf numFmtId="0" fontId="21" fillId="0" borderId="0"/>
    <xf numFmtId="0" fontId="11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34" fillId="0" borderId="0"/>
    <xf numFmtId="0" fontId="21" fillId="0" borderId="0"/>
    <xf numFmtId="0" fontId="21" fillId="0" borderId="0"/>
    <xf numFmtId="0" fontId="113" fillId="0" borderId="0"/>
    <xf numFmtId="0" fontId="113" fillId="0" borderId="0"/>
    <xf numFmtId="0" fontId="21" fillId="0" borderId="0"/>
    <xf numFmtId="0" fontId="113" fillId="0" borderId="0"/>
    <xf numFmtId="0" fontId="34" fillId="0" borderId="0"/>
    <xf numFmtId="0" fontId="21" fillId="0" borderId="0"/>
    <xf numFmtId="0" fontId="21" fillId="0" borderId="0"/>
    <xf numFmtId="0" fontId="21" fillId="0" borderId="0"/>
    <xf numFmtId="0" fontId="21" fillId="0" borderId="0"/>
    <xf numFmtId="0" fontId="21" fillId="0" borderId="0"/>
    <xf numFmtId="0" fontId="1" fillId="0" borderId="0"/>
    <xf numFmtId="0" fontId="21" fillId="0" borderId="0"/>
    <xf numFmtId="0" fontId="21" fillId="0" borderId="0"/>
    <xf numFmtId="0" fontId="1" fillId="0" borderId="0"/>
    <xf numFmtId="0" fontId="21" fillId="0" borderId="0"/>
    <xf numFmtId="0" fontId="34" fillId="0" borderId="0"/>
    <xf numFmtId="0" fontId="21" fillId="0" borderId="0"/>
    <xf numFmtId="0" fontId="111" fillId="0" borderId="0"/>
    <xf numFmtId="0" fontId="21" fillId="0" borderId="0"/>
    <xf numFmtId="0" fontId="111" fillId="0" borderId="0"/>
    <xf numFmtId="0" fontId="111" fillId="0" borderId="0"/>
    <xf numFmtId="0" fontId="111" fillId="0" borderId="0"/>
    <xf numFmtId="0" fontId="111" fillId="0" borderId="0"/>
    <xf numFmtId="0" fontId="21" fillId="0" borderId="0"/>
    <xf numFmtId="0" fontId="21" fillId="0" borderId="0"/>
    <xf numFmtId="0" fontId="111" fillId="0" borderId="0"/>
    <xf numFmtId="0" fontId="34" fillId="0" borderId="0"/>
    <xf numFmtId="0" fontId="1" fillId="0" borderId="0"/>
    <xf numFmtId="0" fontId="34" fillId="0" borderId="0"/>
    <xf numFmtId="0" fontId="21" fillId="0" borderId="0"/>
    <xf numFmtId="0" fontId="1" fillId="0" borderId="0"/>
    <xf numFmtId="0" fontId="21" fillId="0" borderId="0"/>
    <xf numFmtId="0" fontId="21" fillId="0" borderId="0"/>
    <xf numFmtId="0" fontId="21" fillId="0" borderId="0"/>
    <xf numFmtId="0" fontId="21" fillId="0" borderId="0"/>
    <xf numFmtId="0" fontId="113" fillId="0" borderId="0"/>
    <xf numFmtId="0" fontId="113" fillId="0" borderId="0"/>
    <xf numFmtId="0" fontId="113"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 fillId="0" borderId="0"/>
    <xf numFmtId="0" fontId="21" fillId="0" borderId="0"/>
    <xf numFmtId="0" fontId="111" fillId="0" borderId="0"/>
    <xf numFmtId="0" fontId="21" fillId="0" borderId="0"/>
    <xf numFmtId="0" fontId="111" fillId="0" borderId="0"/>
    <xf numFmtId="0" fontId="111" fillId="0" borderId="0"/>
    <xf numFmtId="0" fontId="111" fillId="0" borderId="0"/>
    <xf numFmtId="0" fontId="111" fillId="0" borderId="0"/>
    <xf numFmtId="0" fontId="21" fillId="0" borderId="0"/>
    <xf numFmtId="0" fontId="21" fillId="0" borderId="0"/>
    <xf numFmtId="0" fontId="111" fillId="0" borderId="0"/>
    <xf numFmtId="0" fontId="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11" fillId="0" borderId="0"/>
    <xf numFmtId="0" fontId="21" fillId="0" borderId="0"/>
    <xf numFmtId="0" fontId="21" fillId="0" borderId="0"/>
    <xf numFmtId="0" fontId="111" fillId="0" borderId="0"/>
    <xf numFmtId="0" fontId="111" fillId="0" borderId="0"/>
    <xf numFmtId="0" fontId="21" fillId="0" borderId="0"/>
    <xf numFmtId="0" fontId="111" fillId="0" borderId="0"/>
    <xf numFmtId="0" fontId="34" fillId="0" borderId="0"/>
    <xf numFmtId="0" fontId="14" fillId="0" borderId="0"/>
    <xf numFmtId="0" fontId="111" fillId="0" borderId="0"/>
    <xf numFmtId="0" fontId="11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11" fillId="0" borderId="0"/>
    <xf numFmtId="0" fontId="21" fillId="0" borderId="0"/>
    <xf numFmtId="0" fontId="21" fillId="0" borderId="0"/>
    <xf numFmtId="0" fontId="111" fillId="0" borderId="0"/>
    <xf numFmtId="0" fontId="111" fillId="0" borderId="0"/>
    <xf numFmtId="0" fontId="21" fillId="0" borderId="0"/>
    <xf numFmtId="0" fontId="111" fillId="0" borderId="0"/>
    <xf numFmtId="0" fontId="14" fillId="0" borderId="0"/>
    <xf numFmtId="0" fontId="21" fillId="0" borderId="0"/>
    <xf numFmtId="0" fontId="111" fillId="0" borderId="0"/>
    <xf numFmtId="0" fontId="11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11" fillId="0" borderId="0"/>
    <xf numFmtId="0" fontId="21" fillId="0" borderId="0"/>
    <xf numFmtId="0" fontId="21" fillId="0" borderId="0"/>
    <xf numFmtId="0" fontId="111" fillId="0" borderId="0"/>
    <xf numFmtId="0" fontId="111" fillId="0" borderId="0"/>
    <xf numFmtId="0" fontId="21" fillId="0" borderId="0"/>
    <xf numFmtId="0" fontId="111" fillId="0" borderId="0"/>
    <xf numFmtId="0" fontId="21" fillId="0" borderId="0"/>
    <xf numFmtId="0" fontId="111" fillId="0" borderId="0"/>
    <xf numFmtId="0" fontId="34" fillId="0" borderId="0"/>
    <xf numFmtId="0" fontId="21" fillId="0" borderId="0"/>
    <xf numFmtId="0" fontId="21" fillId="0" borderId="0"/>
    <xf numFmtId="0" fontId="1" fillId="0" borderId="0"/>
    <xf numFmtId="0" fontId="111" fillId="0" borderId="0"/>
    <xf numFmtId="0" fontId="1" fillId="0" borderId="0"/>
    <xf numFmtId="0" fontId="21" fillId="0" borderId="0"/>
    <xf numFmtId="0" fontId="21" fillId="0" borderId="0"/>
    <xf numFmtId="0" fontId="34" fillId="0" borderId="0"/>
    <xf numFmtId="0" fontId="14" fillId="0" borderId="0"/>
    <xf numFmtId="0" fontId="21" fillId="0" borderId="0"/>
    <xf numFmtId="0" fontId="34" fillId="0" borderId="0"/>
    <xf numFmtId="0" fontId="12" fillId="0" borderId="0"/>
    <xf numFmtId="0" fontId="12" fillId="0" borderId="0"/>
    <xf numFmtId="0" fontId="12" fillId="0" borderId="0"/>
    <xf numFmtId="0" fontId="111" fillId="0" borderId="0"/>
    <xf numFmtId="0" fontId="21" fillId="0" borderId="0"/>
    <xf numFmtId="0" fontId="21" fillId="0" borderId="0"/>
    <xf numFmtId="0" fontId="111" fillId="0" borderId="0"/>
    <xf numFmtId="0" fontId="21" fillId="0" borderId="0"/>
    <xf numFmtId="0" fontId="113" fillId="0" borderId="0"/>
    <xf numFmtId="0" fontId="113" fillId="0" borderId="0"/>
    <xf numFmtId="0" fontId="21" fillId="0" borderId="0"/>
    <xf numFmtId="0" fontId="111" fillId="0" borderId="0"/>
    <xf numFmtId="0" fontId="21" fillId="0" borderId="0"/>
    <xf numFmtId="0" fontId="113" fillId="0" borderId="0"/>
    <xf numFmtId="0" fontId="113" fillId="0" borderId="0"/>
    <xf numFmtId="0" fontId="111" fillId="0" borderId="0"/>
    <xf numFmtId="0" fontId="21"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11" fillId="0" borderId="0"/>
    <xf numFmtId="0" fontId="21" fillId="0" borderId="0"/>
    <xf numFmtId="0" fontId="21" fillId="0" borderId="0"/>
    <xf numFmtId="0" fontId="111" fillId="0" borderId="0"/>
    <xf numFmtId="0" fontId="21" fillId="0" borderId="0"/>
    <xf numFmtId="0" fontId="111" fillId="0" borderId="0"/>
    <xf numFmtId="0" fontId="21" fillId="0" borderId="0"/>
    <xf numFmtId="0" fontId="111" fillId="0" borderId="0"/>
    <xf numFmtId="0" fontId="21" fillId="0" borderId="0"/>
    <xf numFmtId="0" fontId="12" fillId="0" borderId="0"/>
    <xf numFmtId="0" fontId="12" fillId="0" borderId="0"/>
    <xf numFmtId="0" fontId="12" fillId="0" borderId="0"/>
    <xf numFmtId="0" fontId="12" fillId="0" borderId="0"/>
    <xf numFmtId="0" fontId="12" fillId="0" borderId="0"/>
    <xf numFmtId="0" fontId="21" fillId="0" borderId="0"/>
    <xf numFmtId="0" fontId="21" fillId="0" borderId="0"/>
    <xf numFmtId="0" fontId="21" fillId="0" borderId="0"/>
    <xf numFmtId="0" fontId="21" fillId="0" borderId="0"/>
    <xf numFmtId="0" fontId="21" fillId="0" borderId="0"/>
    <xf numFmtId="0" fontId="21" fillId="0" borderId="0"/>
    <xf numFmtId="0" fontId="14" fillId="0" borderId="0"/>
    <xf numFmtId="0" fontId="14" fillId="0" borderId="0"/>
    <xf numFmtId="0" fontId="111" fillId="0" borderId="0"/>
    <xf numFmtId="0" fontId="21" fillId="0" borderId="0"/>
    <xf numFmtId="0" fontId="21" fillId="0" borderId="0"/>
    <xf numFmtId="0" fontId="111" fillId="0" borderId="0"/>
    <xf numFmtId="0" fontId="21" fillId="0" borderId="0"/>
    <xf numFmtId="0" fontId="111" fillId="0" borderId="0"/>
    <xf numFmtId="0" fontId="21" fillId="0" borderId="0"/>
    <xf numFmtId="0" fontId="111" fillId="0" borderId="0"/>
    <xf numFmtId="0" fontId="21" fillId="0" borderId="0"/>
    <xf numFmtId="0" fontId="14" fillId="0" borderId="0"/>
    <xf numFmtId="0" fontId="14"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47" fillId="0" borderId="0"/>
    <xf numFmtId="0" fontId="21" fillId="0" borderId="0"/>
    <xf numFmtId="0" fontId="21" fillId="0" borderId="0"/>
    <xf numFmtId="0" fontId="15" fillId="0" borderId="0"/>
    <xf numFmtId="0" fontId="15" fillId="0" borderId="0"/>
    <xf numFmtId="0" fontId="15"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5" fillId="0" borderId="0"/>
    <xf numFmtId="0" fontId="15" fillId="0" borderId="0"/>
    <xf numFmtId="0" fontId="15" fillId="0" borderId="0"/>
    <xf numFmtId="0" fontId="15" fillId="0" borderId="0"/>
    <xf numFmtId="0" fontId="1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2"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34"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 fillId="0" borderId="0"/>
    <xf numFmtId="0" fontId="1" fillId="0" borderId="0"/>
    <xf numFmtId="0" fontId="21" fillId="0" borderId="0"/>
    <xf numFmtId="0" fontId="21" fillId="0" borderId="0"/>
    <xf numFmtId="0" fontId="21" fillId="0" borderId="0"/>
    <xf numFmtId="0" fontId="21" fillId="0" borderId="0"/>
    <xf numFmtId="0" fontId="1" fillId="0" borderId="0"/>
    <xf numFmtId="0" fontId="21" fillId="0" borderId="0"/>
    <xf numFmtId="0" fontId="1" fillId="0" borderId="0"/>
    <xf numFmtId="0" fontId="21" fillId="0" borderId="0"/>
    <xf numFmtId="0" fontId="21" fillId="0" borderId="0"/>
    <xf numFmtId="0" fontId="1" fillId="0" borderId="0"/>
    <xf numFmtId="0" fontId="21" fillId="0" borderId="0"/>
    <xf numFmtId="0" fontId="21" fillId="0" borderId="0"/>
    <xf numFmtId="0" fontId="1" fillId="0" borderId="0"/>
    <xf numFmtId="0" fontId="1" fillId="0" borderId="0"/>
    <xf numFmtId="0" fontId="21" fillId="0" borderId="0"/>
    <xf numFmtId="0" fontId="21" fillId="0" borderId="27"/>
    <xf numFmtId="0" fontId="21" fillId="0" borderId="0"/>
    <xf numFmtId="0" fontId="1" fillId="0" borderId="0"/>
    <xf numFmtId="0" fontId="21" fillId="0" borderId="0"/>
    <xf numFmtId="0" fontId="1" fillId="0" borderId="0"/>
    <xf numFmtId="0" fontId="21" fillId="0" borderId="0"/>
    <xf numFmtId="0" fontId="21" fillId="0" borderId="0"/>
    <xf numFmtId="0" fontId="1" fillId="0" borderId="0"/>
    <xf numFmtId="0" fontId="34" fillId="0" borderId="0"/>
    <xf numFmtId="0" fontId="1" fillId="0" borderId="0"/>
    <xf numFmtId="0" fontId="34" fillId="0" borderId="0"/>
    <xf numFmtId="0" fontId="1" fillId="0" borderId="0"/>
    <xf numFmtId="0" fontId="21" fillId="0" borderId="0"/>
    <xf numFmtId="0" fontId="1" fillId="0" borderId="0"/>
    <xf numFmtId="0" fontId="21" fillId="0" borderId="0"/>
    <xf numFmtId="0" fontId="21" fillId="0" borderId="0"/>
    <xf numFmtId="0" fontId="1" fillId="0" borderId="0"/>
    <xf numFmtId="0" fontId="1" fillId="0" borderId="0"/>
    <xf numFmtId="0" fontId="1" fillId="0" borderId="0"/>
    <xf numFmtId="0" fontId="21" fillId="0" borderId="0"/>
    <xf numFmtId="0" fontId="21" fillId="0" borderId="0"/>
    <xf numFmtId="0" fontId="21" fillId="0" borderId="0"/>
    <xf numFmtId="0" fontId="21" fillId="0" borderId="0"/>
    <xf numFmtId="0" fontId="21" fillId="0" borderId="0"/>
    <xf numFmtId="0" fontId="1" fillId="0" borderId="0"/>
    <xf numFmtId="0" fontId="21" fillId="0" borderId="0"/>
    <xf numFmtId="0" fontId="21" fillId="0" borderId="0"/>
    <xf numFmtId="0" fontId="1" fillId="0" borderId="0"/>
    <xf numFmtId="0" fontId="21" fillId="0" borderId="0"/>
    <xf numFmtId="0" fontId="1" fillId="0" borderId="0"/>
    <xf numFmtId="0" fontId="21" fillId="0" borderId="0"/>
    <xf numFmtId="0" fontId="1" fillId="0" borderId="0"/>
    <xf numFmtId="0" fontId="21" fillId="0" borderId="0"/>
    <xf numFmtId="0" fontId="21" fillId="0" borderId="0"/>
    <xf numFmtId="0" fontId="1" fillId="0" borderId="0"/>
    <xf numFmtId="0" fontId="34" fillId="0" borderId="0"/>
    <xf numFmtId="0" fontId="12" fillId="0" borderId="0"/>
    <xf numFmtId="0" fontId="34" fillId="0" borderId="0"/>
    <xf numFmtId="0" fontId="12" fillId="0" borderId="0"/>
    <xf numFmtId="0" fontId="12" fillId="0" borderId="0"/>
    <xf numFmtId="0" fontId="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 fillId="0" borderId="0"/>
    <xf numFmtId="0" fontId="21" fillId="0" borderId="0"/>
    <xf numFmtId="0" fontId="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21" fillId="0" borderId="0"/>
    <xf numFmtId="0" fontId="1" fillId="0" borderId="0"/>
    <xf numFmtId="0" fontId="21" fillId="0" borderId="0"/>
    <xf numFmtId="0" fontId="21" fillId="0" borderId="0"/>
    <xf numFmtId="0" fontId="21" fillId="0" borderId="0"/>
    <xf numFmtId="0" fontId="21" fillId="0" borderId="0"/>
    <xf numFmtId="0" fontId="21" fillId="0" borderId="0"/>
    <xf numFmtId="0" fontId="1" fillId="0" borderId="0"/>
    <xf numFmtId="0" fontId="21" fillId="0" borderId="0"/>
    <xf numFmtId="0" fontId="21" fillId="0" borderId="0"/>
    <xf numFmtId="0" fontId="1" fillId="0" borderId="0"/>
    <xf numFmtId="0" fontId="1" fillId="0" borderId="0"/>
    <xf numFmtId="0" fontId="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 fillId="0" borderId="0"/>
    <xf numFmtId="0" fontId="21" fillId="0" borderId="0"/>
    <xf numFmtId="0" fontId="21" fillId="0" borderId="0"/>
    <xf numFmtId="0" fontId="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27"/>
    <xf numFmtId="0" fontId="34" fillId="0" borderId="0"/>
    <xf numFmtId="0" fontId="21" fillId="0" borderId="0"/>
    <xf numFmtId="0" fontId="21" fillId="0" borderId="0"/>
    <xf numFmtId="0" fontId="21" fillId="0" borderId="0"/>
    <xf numFmtId="0" fontId="21" fillId="0" borderId="0"/>
    <xf numFmtId="0" fontId="21" fillId="0" borderId="0"/>
    <xf numFmtId="0" fontId="21" fillId="0" borderId="0"/>
    <xf numFmtId="0" fontId="1" fillId="0" borderId="0"/>
    <xf numFmtId="0" fontId="1" fillId="0" borderId="0"/>
    <xf numFmtId="0" fontId="21" fillId="0" borderId="0"/>
    <xf numFmtId="0" fontId="1" fillId="0" borderId="0"/>
    <xf numFmtId="0" fontId="21" fillId="0" borderId="0"/>
    <xf numFmtId="0" fontId="21" fillId="0" borderId="0"/>
    <xf numFmtId="0" fontId="1" fillId="0" borderId="0"/>
    <xf numFmtId="0" fontId="1" fillId="0" borderId="0"/>
    <xf numFmtId="0" fontId="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21" fillId="0" borderId="0"/>
    <xf numFmtId="0" fontId="21" fillId="0" borderId="0"/>
    <xf numFmtId="0" fontId="21" fillId="0" borderId="0"/>
    <xf numFmtId="0" fontId="1" fillId="0" borderId="0"/>
    <xf numFmtId="0" fontId="21" fillId="0" borderId="0"/>
    <xf numFmtId="0" fontId="21" fillId="0" borderId="0"/>
    <xf numFmtId="0" fontId="1" fillId="0" borderId="0"/>
    <xf numFmtId="0" fontId="21" fillId="0" borderId="0"/>
    <xf numFmtId="0" fontId="21" fillId="0" borderId="0"/>
    <xf numFmtId="0" fontId="1" fillId="0" borderId="0"/>
    <xf numFmtId="0" fontId="21" fillId="0" borderId="0"/>
    <xf numFmtId="0" fontId="21" fillId="0" borderId="0"/>
    <xf numFmtId="0" fontId="21" fillId="0" borderId="0"/>
    <xf numFmtId="0" fontId="21" fillId="0" borderId="0"/>
    <xf numFmtId="0" fontId="1" fillId="0" borderId="0"/>
    <xf numFmtId="0" fontId="14" fillId="0" borderId="0"/>
    <xf numFmtId="0" fontId="21" fillId="0" borderId="0"/>
    <xf numFmtId="0" fontId="21"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 fillId="0" borderId="0"/>
    <xf numFmtId="0" fontId="1" fillId="0" borderId="0"/>
    <xf numFmtId="0" fontId="1" fillId="0" borderId="0"/>
    <xf numFmtId="0" fontId="21" fillId="0" borderId="0"/>
    <xf numFmtId="0" fontId="21" fillId="0" borderId="0"/>
    <xf numFmtId="0" fontId="21" fillId="0" borderId="0"/>
    <xf numFmtId="0" fontId="14" fillId="0" borderId="0"/>
    <xf numFmtId="0" fontId="21" fillId="0" borderId="0"/>
    <xf numFmtId="0" fontId="21" fillId="0" borderId="0"/>
    <xf numFmtId="0" fontId="14" fillId="0" borderId="0"/>
    <xf numFmtId="0" fontId="14" fillId="0" borderId="0"/>
    <xf numFmtId="0" fontId="14" fillId="0" borderId="0"/>
    <xf numFmtId="0" fontId="21" fillId="0" borderId="0"/>
    <xf numFmtId="0" fontId="21" fillId="0" borderId="0"/>
    <xf numFmtId="0" fontId="21" fillId="0" borderId="0"/>
    <xf numFmtId="0" fontId="21" fillId="0" borderId="0"/>
    <xf numFmtId="0" fontId="21" fillId="0" borderId="0"/>
    <xf numFmtId="0" fontId="21" fillId="0" borderId="0"/>
    <xf numFmtId="0" fontId="1" fillId="0" borderId="0"/>
    <xf numFmtId="0" fontId="21" fillId="0" borderId="0"/>
    <xf numFmtId="0" fontId="114" fillId="0" borderId="0"/>
    <xf numFmtId="0" fontId="114" fillId="0" borderId="0"/>
    <xf numFmtId="0" fontId="114" fillId="0" borderId="0"/>
    <xf numFmtId="0" fontId="1" fillId="0" borderId="0"/>
    <xf numFmtId="0" fontId="1" fillId="0" borderId="0"/>
    <xf numFmtId="0" fontId="21" fillId="0" borderId="0"/>
    <xf numFmtId="0" fontId="14" fillId="0" borderId="0"/>
    <xf numFmtId="0" fontId="114" fillId="0" borderId="0"/>
    <xf numFmtId="0" fontId="114" fillId="0" borderId="0"/>
    <xf numFmtId="0" fontId="114" fillId="0" borderId="0"/>
    <xf numFmtId="0" fontId="1" fillId="0" borderId="0"/>
    <xf numFmtId="0" fontId="21" fillId="0" borderId="0"/>
    <xf numFmtId="0" fontId="1" fillId="0" borderId="0"/>
    <xf numFmtId="0" fontId="21" fillId="0" borderId="0"/>
    <xf numFmtId="0" fontId="21" fillId="0" borderId="0"/>
    <xf numFmtId="0" fontId="14" fillId="0" borderId="0"/>
    <xf numFmtId="0" fontId="1" fillId="0" borderId="0"/>
    <xf numFmtId="0" fontId="114" fillId="0" borderId="0"/>
    <xf numFmtId="0" fontId="14" fillId="0" borderId="0"/>
    <xf numFmtId="0" fontId="1" fillId="0" borderId="0"/>
    <xf numFmtId="0" fontId="14" fillId="0" borderId="0"/>
    <xf numFmtId="0" fontId="14" fillId="0" borderId="0"/>
    <xf numFmtId="0" fontId="14" fillId="0" borderId="0"/>
    <xf numFmtId="0" fontId="14" fillId="0" borderId="0"/>
    <xf numFmtId="0" fontId="14"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11" fillId="0" borderId="0"/>
    <xf numFmtId="0" fontId="111" fillId="0" borderId="0"/>
    <xf numFmtId="0" fontId="21" fillId="0" borderId="0"/>
    <xf numFmtId="0" fontId="1" fillId="0" borderId="0"/>
    <xf numFmtId="0" fontId="47" fillId="0" borderId="0"/>
    <xf numFmtId="0" fontId="21" fillId="0" borderId="0"/>
    <xf numFmtId="0" fontId="21" fillId="0" borderId="0"/>
    <xf numFmtId="0" fontId="34" fillId="0" borderId="0"/>
    <xf numFmtId="0" fontId="47" fillId="0" borderId="0"/>
    <xf numFmtId="0" fontId="47" fillId="0" borderId="0"/>
    <xf numFmtId="0" fontId="21" fillId="0" borderId="0"/>
    <xf numFmtId="0" fontId="21" fillId="0" borderId="0"/>
    <xf numFmtId="0" fontId="111" fillId="0" borderId="0"/>
    <xf numFmtId="0" fontId="34" fillId="0" borderId="0"/>
    <xf numFmtId="0" fontId="47" fillId="0" borderId="0"/>
    <xf numFmtId="0" fontId="47" fillId="0" borderId="0"/>
    <xf numFmtId="0" fontId="1" fillId="0" borderId="0"/>
    <xf numFmtId="0" fontId="1" fillId="0" borderId="0"/>
    <xf numFmtId="0" fontId="111" fillId="0" borderId="0"/>
    <xf numFmtId="0" fontId="21" fillId="0" borderId="0"/>
    <xf numFmtId="0" fontId="1" fillId="0" borderId="0"/>
    <xf numFmtId="0" fontId="1" fillId="0" borderId="0"/>
    <xf numFmtId="0" fontId="21" fillId="0" borderId="0"/>
    <xf numFmtId="0" fontId="21" fillId="0" borderId="0"/>
    <xf numFmtId="0" fontId="111" fillId="0" borderId="0"/>
    <xf numFmtId="0" fontId="21" fillId="0" borderId="0"/>
    <xf numFmtId="0" fontId="111" fillId="0" borderId="0"/>
    <xf numFmtId="0" fontId="114" fillId="0" borderId="0"/>
    <xf numFmtId="0" fontId="21" fillId="0" borderId="0"/>
    <xf numFmtId="0" fontId="1" fillId="0" borderId="0"/>
    <xf numFmtId="0" fontId="21" fillId="0" borderId="0"/>
    <xf numFmtId="0" fontId="114" fillId="0" borderId="0"/>
    <xf numFmtId="0" fontId="21" fillId="0" borderId="0"/>
    <xf numFmtId="0" fontId="21" fillId="0" borderId="0"/>
    <xf numFmtId="0" fontId="111" fillId="0" borderId="0"/>
    <xf numFmtId="0" fontId="114" fillId="0" borderId="0"/>
    <xf numFmtId="0" fontId="111" fillId="0" borderId="0"/>
    <xf numFmtId="0" fontId="21" fillId="0" borderId="0"/>
    <xf numFmtId="0" fontId="114" fillId="0" borderId="0"/>
    <xf numFmtId="0" fontId="114" fillId="0" borderId="0"/>
    <xf numFmtId="0" fontId="34" fillId="0" borderId="0"/>
    <xf numFmtId="0" fontId="21" fillId="0" borderId="0"/>
    <xf numFmtId="0" fontId="34" fillId="0" borderId="0"/>
    <xf numFmtId="0" fontId="1" fillId="0" borderId="0"/>
    <xf numFmtId="0" fontId="21" fillId="0" borderId="0"/>
    <xf numFmtId="0" fontId="21" fillId="0" borderId="0"/>
    <xf numFmtId="0" fontId="114" fillId="0" borderId="0"/>
    <xf numFmtId="0" fontId="114" fillId="0" borderId="0"/>
    <xf numFmtId="0" fontId="21" fillId="0" borderId="0"/>
    <xf numFmtId="0" fontId="21" fillId="0" borderId="0"/>
    <xf numFmtId="0" fontId="21" fillId="0" borderId="0"/>
    <xf numFmtId="0" fontId="21" fillId="0" borderId="0"/>
    <xf numFmtId="0" fontId="15" fillId="0" borderId="0"/>
    <xf numFmtId="0" fontId="21" fillId="0" borderId="0"/>
    <xf numFmtId="0" fontId="21" fillId="0" borderId="0"/>
    <xf numFmtId="0" fontId="12" fillId="0" borderId="0"/>
    <xf numFmtId="0" fontId="12" fillId="0" borderId="0"/>
    <xf numFmtId="0" fontId="15" fillId="0" borderId="0"/>
    <xf numFmtId="0" fontId="1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 fillId="0" borderId="0"/>
    <xf numFmtId="0" fontId="1" fillId="0" borderId="0"/>
    <xf numFmtId="0" fontId="21" fillId="0" borderId="0"/>
    <xf numFmtId="0" fontId="21" fillId="0" borderId="0"/>
    <xf numFmtId="0" fontId="21" fillId="0" borderId="0"/>
    <xf numFmtId="0" fontId="12" fillId="0" borderId="0"/>
    <xf numFmtId="0" fontId="1" fillId="0" borderId="0"/>
    <xf numFmtId="0" fontId="21" fillId="0" borderId="0"/>
    <xf numFmtId="0" fontId="21"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21" fillId="0" borderId="0"/>
    <xf numFmtId="0" fontId="21" fillId="0" borderId="0"/>
    <xf numFmtId="0" fontId="21" fillId="0" borderId="0"/>
    <xf numFmtId="0" fontId="21" fillId="0" borderId="0"/>
    <xf numFmtId="0" fontId="12" fillId="0" borderId="0"/>
    <xf numFmtId="0" fontId="12" fillId="0" borderId="0"/>
    <xf numFmtId="0" fontId="12" fillId="0" borderId="0"/>
    <xf numFmtId="0" fontId="12" fillId="0" borderId="0"/>
    <xf numFmtId="0" fontId="12" fillId="0" borderId="0"/>
    <xf numFmtId="0" fontId="21" fillId="0" borderId="0"/>
    <xf numFmtId="0" fontId="21" fillId="0" borderId="0"/>
    <xf numFmtId="0" fontId="21" fillId="0" borderId="0"/>
    <xf numFmtId="0" fontId="21" fillId="0" borderId="0"/>
    <xf numFmtId="0" fontId="21" fillId="0" borderId="0"/>
    <xf numFmtId="0" fontId="21" fillId="0" borderId="0"/>
    <xf numFmtId="0" fontId="1" fillId="0" borderId="0"/>
    <xf numFmtId="0" fontId="21" fillId="0" borderId="0"/>
    <xf numFmtId="0" fontId="21" fillId="0" borderId="0"/>
    <xf numFmtId="0" fontId="21" fillId="0" borderId="0"/>
    <xf numFmtId="0" fontId="1" fillId="0" borderId="0"/>
    <xf numFmtId="0" fontId="21" fillId="0" borderId="0"/>
    <xf numFmtId="0" fontId="1" fillId="0" borderId="0"/>
    <xf numFmtId="0" fontId="12" fillId="0" borderId="0"/>
    <xf numFmtId="0" fontId="12" fillId="0" borderId="0"/>
    <xf numFmtId="0" fontId="21" fillId="0" borderId="0"/>
    <xf numFmtId="0" fontId="12" fillId="0" borderId="0"/>
    <xf numFmtId="0" fontId="12" fillId="0" borderId="0"/>
    <xf numFmtId="0" fontId="12" fillId="0" borderId="0"/>
    <xf numFmtId="0" fontId="1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5"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 fillId="0" borderId="0"/>
    <xf numFmtId="0" fontId="1" fillId="0" borderId="0"/>
    <xf numFmtId="0" fontId="1" fillId="0" borderId="0"/>
    <xf numFmtId="0" fontId="21" fillId="0" borderId="0"/>
    <xf numFmtId="0" fontId="21" fillId="0" borderId="0"/>
    <xf numFmtId="0" fontId="1" fillId="0" borderId="0"/>
    <xf numFmtId="0" fontId="21" fillId="0" borderId="0"/>
    <xf numFmtId="0" fontId="21" fillId="0" borderId="0"/>
    <xf numFmtId="0" fontId="21" fillId="0" borderId="0"/>
    <xf numFmtId="0" fontId="21" fillId="0" borderId="0"/>
    <xf numFmtId="0" fontId="21" fillId="0" borderId="0"/>
    <xf numFmtId="0" fontId="1" fillId="0" borderId="0"/>
    <xf numFmtId="0" fontId="21" fillId="0" borderId="0"/>
    <xf numFmtId="0" fontId="1" fillId="0" borderId="0"/>
    <xf numFmtId="0" fontId="21" fillId="0" borderId="0"/>
    <xf numFmtId="0" fontId="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09" fillId="0" borderId="0"/>
    <xf numFmtId="0" fontId="21" fillId="0" borderId="0"/>
    <xf numFmtId="0" fontId="21" fillId="0" borderId="0"/>
    <xf numFmtId="0" fontId="21" fillId="0" borderId="0"/>
    <xf numFmtId="0" fontId="109" fillId="0" borderId="0"/>
    <xf numFmtId="0" fontId="21" fillId="0" borderId="0"/>
    <xf numFmtId="0" fontId="21" fillId="0" borderId="0"/>
    <xf numFmtId="0" fontId="109" fillId="0" borderId="0"/>
    <xf numFmtId="0" fontId="21" fillId="0" borderId="0"/>
    <xf numFmtId="0" fontId="21" fillId="0" borderId="0"/>
    <xf numFmtId="0" fontId="21" fillId="0" borderId="0"/>
    <xf numFmtId="0" fontId="109" fillId="0" borderId="0"/>
    <xf numFmtId="0" fontId="21" fillId="0" borderId="0"/>
    <xf numFmtId="0" fontId="21" fillId="0" borderId="0"/>
    <xf numFmtId="0" fontId="109" fillId="0" borderId="0"/>
    <xf numFmtId="0" fontId="109" fillId="0" borderId="0"/>
    <xf numFmtId="0" fontId="21" fillId="0" borderId="0"/>
    <xf numFmtId="0" fontId="21" fillId="0" borderId="0"/>
    <xf numFmtId="0" fontId="109"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 fillId="0" borderId="0"/>
    <xf numFmtId="0" fontId="21" fillId="0" borderId="0"/>
    <xf numFmtId="0" fontId="1" fillId="0" borderId="0"/>
    <xf numFmtId="0" fontId="21" fillId="0" borderId="0"/>
    <xf numFmtId="0" fontId="1" fillId="0" borderId="0"/>
    <xf numFmtId="0" fontId="21" fillId="0" borderId="0"/>
    <xf numFmtId="0" fontId="21" fillId="0" borderId="0"/>
    <xf numFmtId="0" fontId="21" fillId="0" borderId="0"/>
    <xf numFmtId="0" fontId="21" fillId="0" borderId="0"/>
    <xf numFmtId="0" fontId="21" fillId="0" borderId="0"/>
    <xf numFmtId="0" fontId="1" fillId="0" borderId="0"/>
    <xf numFmtId="0" fontId="115"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1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47"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4" fillId="8" borderId="8" applyNumberFormat="0" applyFont="0" applyAlignment="0" applyProtection="0"/>
    <xf numFmtId="0" fontId="47" fillId="8" borderId="8" applyNumberFormat="0" applyFont="0" applyAlignment="0" applyProtection="0"/>
    <xf numFmtId="0" fontId="116" fillId="8" borderId="8" applyNumberFormat="0" applyFont="0" applyAlignment="0" applyProtection="0"/>
    <xf numFmtId="0" fontId="47" fillId="8" borderId="8"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47" fillId="8" borderId="8" applyNumberFormat="0" applyFont="0" applyAlignment="0" applyProtection="0"/>
    <xf numFmtId="0" fontId="1" fillId="8" borderId="8"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14" fillId="8" borderId="8"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47" fillId="8" borderId="8"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1" fillId="8" borderId="8" applyNumberFormat="0" applyFont="0" applyAlignment="0" applyProtection="0"/>
    <xf numFmtId="0" fontId="14" fillId="8" borderId="8" applyNumberFormat="0" applyFont="0" applyAlignment="0" applyProtection="0"/>
    <xf numFmtId="0" fontId="116" fillId="8" borderId="8"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1" fillId="8" borderId="8" applyNumberFormat="0" applyFont="0" applyAlignment="0" applyProtection="0"/>
    <xf numFmtId="0" fontId="14" fillId="8" borderId="8"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1" fillId="8" borderId="8"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1" fillId="8" borderId="8" applyNumberFormat="0" applyFont="0" applyAlignment="0" applyProtection="0"/>
    <xf numFmtId="0" fontId="14" fillId="8" borderId="8"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14" fillId="8" borderId="8" applyNumberFormat="0" applyFont="0" applyAlignment="0" applyProtection="0"/>
    <xf numFmtId="0" fontId="1" fillId="8" borderId="8" applyNumberFormat="0" applyFont="0" applyAlignment="0" applyProtection="0"/>
    <xf numFmtId="0" fontId="12" fillId="8" borderId="8" applyNumberFormat="0" applyFont="0" applyAlignment="0" applyProtection="0"/>
    <xf numFmtId="0" fontId="15" fillId="8" borderId="8" applyNumberFormat="0" applyFont="0" applyAlignment="0" applyProtection="0"/>
    <xf numFmtId="0" fontId="1" fillId="8" borderId="8" applyNumberFormat="0" applyFont="0" applyAlignment="0" applyProtection="0"/>
    <xf numFmtId="0" fontId="14" fillId="8" borderId="8"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12" fillId="8" borderId="8" applyNumberFormat="0" applyFont="0" applyAlignment="0" applyProtection="0"/>
    <xf numFmtId="0" fontId="15" fillId="8" borderId="8" applyNumberFormat="0" applyFont="0" applyAlignment="0" applyProtection="0"/>
    <xf numFmtId="0" fontId="15" fillId="8" borderId="8" applyNumberFormat="0" applyFont="0" applyAlignment="0" applyProtection="0"/>
    <xf numFmtId="0" fontId="12" fillId="8" borderId="8" applyNumberFormat="0" applyFont="0" applyAlignment="0" applyProtection="0"/>
    <xf numFmtId="0" fontId="1" fillId="8" borderId="8" applyNumberFormat="0" applyFont="0" applyAlignment="0" applyProtection="0"/>
    <xf numFmtId="0" fontId="14" fillId="8" borderId="8" applyNumberFormat="0" applyFont="0" applyAlignment="0" applyProtection="0"/>
    <xf numFmtId="0" fontId="14" fillId="8" borderId="8"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47" fillId="8" borderId="8"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1" fillId="8" borderId="8" applyNumberFormat="0" applyFont="0" applyAlignment="0" applyProtection="0"/>
    <xf numFmtId="0" fontId="14" fillId="8" borderId="8" applyNumberFormat="0" applyFont="0" applyAlignment="0" applyProtection="0"/>
    <xf numFmtId="0" fontId="116" fillId="8" borderId="8" applyNumberFormat="0" applyFont="0" applyAlignment="0" applyProtection="0"/>
    <xf numFmtId="0" fontId="116"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1" fillId="8" borderId="8"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1" fillId="8" borderId="8" applyNumberFormat="0" applyFont="0" applyAlignment="0" applyProtection="0"/>
    <xf numFmtId="0" fontId="14" fillId="8" borderId="8" applyNumberFormat="0" applyFont="0" applyAlignment="0" applyProtection="0"/>
    <xf numFmtId="0" fontId="47" fillId="8" borderId="8"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1" fillId="8" borderId="8" applyNumberFormat="0" applyFont="0" applyAlignment="0" applyProtection="0"/>
    <xf numFmtId="0" fontId="14" fillId="8" borderId="8"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1" fillId="8" borderId="8" applyNumberFormat="0" applyFont="0" applyAlignment="0" applyProtection="0"/>
    <xf numFmtId="0" fontId="14" fillId="8" borderId="8"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1" fillId="8" borderId="8" applyNumberFormat="0" applyFont="0" applyAlignment="0" applyProtection="0"/>
    <xf numFmtId="0" fontId="12" fillId="8" borderId="8" applyNumberFormat="0" applyFont="0" applyAlignment="0" applyProtection="0"/>
    <xf numFmtId="0" fontId="1" fillId="8" borderId="8" applyNumberFormat="0" applyFont="0" applyAlignment="0" applyProtection="0"/>
    <xf numFmtId="0" fontId="14" fillId="8" borderId="8" applyNumberFormat="0" applyFont="0" applyAlignment="0" applyProtection="0"/>
    <xf numFmtId="0" fontId="15" fillId="8" borderId="8" applyNumberFormat="0" applyFont="0" applyAlignment="0" applyProtection="0"/>
    <xf numFmtId="0" fontId="15" fillId="8" borderId="8" applyNumberFormat="0" applyFont="0" applyAlignment="0" applyProtection="0"/>
    <xf numFmtId="0" fontId="12" fillId="8" borderId="8" applyNumberFormat="0" applyFont="0" applyAlignment="0" applyProtection="0"/>
    <xf numFmtId="0" fontId="12" fillId="8" borderId="8" applyNumberFormat="0" applyFont="0" applyAlignment="0" applyProtection="0"/>
    <xf numFmtId="0" fontId="14"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4" fillId="8" borderId="8"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12" fillId="8" borderId="8" applyNumberFormat="0" applyFont="0" applyAlignment="0" applyProtection="0"/>
    <xf numFmtId="0" fontId="15" fillId="8" borderId="8" applyNumberFormat="0" applyFont="0" applyAlignment="0" applyProtection="0"/>
    <xf numFmtId="0" fontId="15" fillId="8" borderId="8" applyNumberFormat="0" applyFont="0" applyAlignment="0" applyProtection="0"/>
    <xf numFmtId="0" fontId="12" fillId="8" borderId="8" applyNumberFormat="0" applyFont="0" applyAlignment="0" applyProtection="0"/>
    <xf numFmtId="0" fontId="1"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14" fillId="8" borderId="8"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12" fillId="8" borderId="8" applyNumberFormat="0" applyFont="0" applyAlignment="0" applyProtection="0"/>
    <xf numFmtId="0" fontId="15" fillId="8" borderId="8"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14"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1" fillId="8" borderId="8" applyNumberFormat="0" applyFont="0" applyAlignment="0" applyProtection="0"/>
    <xf numFmtId="0" fontId="14" fillId="8" borderId="8" applyNumberFormat="0" applyFont="0" applyAlignment="0" applyProtection="0"/>
    <xf numFmtId="0" fontId="14" fillId="46" borderId="46" applyNumberFormat="0" applyFont="0" applyAlignment="0" applyProtection="0"/>
    <xf numFmtId="0" fontId="14" fillId="46" borderId="46" applyNumberFormat="0" applyFont="0" applyAlignment="0" applyProtection="0"/>
    <xf numFmtId="0" fontId="14" fillId="46" borderId="46" applyNumberFormat="0" applyFont="0" applyAlignment="0" applyProtection="0"/>
    <xf numFmtId="0" fontId="14" fillId="46" borderId="46" applyNumberFormat="0" applyFont="0" applyAlignment="0" applyProtection="0"/>
    <xf numFmtId="0" fontId="14" fillId="46" borderId="46" applyNumberFormat="0" applyFont="0" applyAlignment="0" applyProtection="0"/>
    <xf numFmtId="0" fontId="14" fillId="46" borderId="46" applyNumberFormat="0" applyFont="0" applyAlignment="0" applyProtection="0"/>
    <xf numFmtId="0" fontId="14" fillId="46" borderId="46" applyNumberFormat="0" applyFont="0" applyAlignment="0" applyProtection="0"/>
    <xf numFmtId="0" fontId="14" fillId="46" borderId="46" applyNumberFormat="0" applyFont="0" applyAlignment="0" applyProtection="0"/>
    <xf numFmtId="0" fontId="14" fillId="46" borderId="46" applyNumberFormat="0" applyFont="0" applyAlignment="0" applyProtection="0"/>
    <xf numFmtId="0" fontId="14" fillId="46" borderId="46" applyNumberFormat="0" applyFont="0" applyAlignment="0" applyProtection="0"/>
    <xf numFmtId="0" fontId="14" fillId="46" borderId="46" applyNumberFormat="0" applyFont="0" applyAlignment="0" applyProtection="0"/>
    <xf numFmtId="0" fontId="14" fillId="46" borderId="46" applyNumberFormat="0" applyFont="0" applyAlignment="0" applyProtection="0"/>
    <xf numFmtId="0" fontId="14" fillId="46" borderId="46" applyNumberFormat="0" applyFont="0" applyAlignment="0" applyProtection="0"/>
    <xf numFmtId="0" fontId="14" fillId="46" borderId="46" applyNumberFormat="0" applyFont="0" applyAlignment="0" applyProtection="0"/>
    <xf numFmtId="0" fontId="14" fillId="46" borderId="46" applyNumberFormat="0" applyFont="0" applyAlignment="0" applyProtection="0"/>
    <xf numFmtId="0" fontId="14" fillId="46" borderId="46" applyNumberFormat="0" applyFont="0" applyAlignment="0" applyProtection="0"/>
    <xf numFmtId="0" fontId="14" fillId="46" borderId="46" applyNumberFormat="0" applyFont="0" applyAlignment="0" applyProtection="0"/>
    <xf numFmtId="0" fontId="14" fillId="46" borderId="46" applyNumberFormat="0" applyFont="0" applyAlignment="0" applyProtection="0"/>
    <xf numFmtId="0" fontId="14" fillId="46" borderId="46" applyNumberFormat="0" applyFont="0" applyAlignment="0" applyProtection="0"/>
    <xf numFmtId="0" fontId="14" fillId="46" borderId="46" applyNumberFormat="0" applyFont="0" applyAlignment="0" applyProtection="0"/>
    <xf numFmtId="0" fontId="14" fillId="46" borderId="46" applyNumberFormat="0" applyFont="0" applyAlignment="0" applyProtection="0"/>
    <xf numFmtId="0" fontId="14" fillId="46" borderId="46" applyNumberFormat="0" applyFont="0" applyAlignment="0" applyProtection="0"/>
    <xf numFmtId="0" fontId="14" fillId="46" borderId="46" applyNumberFormat="0" applyFont="0" applyAlignment="0" applyProtection="0"/>
    <xf numFmtId="0" fontId="14" fillId="46" borderId="46" applyNumberFormat="0" applyFont="0" applyAlignment="0" applyProtection="0"/>
    <xf numFmtId="0" fontId="14" fillId="46" borderId="46" applyNumberFormat="0" applyFont="0" applyAlignment="0" applyProtection="0"/>
    <xf numFmtId="0" fontId="14" fillId="46" borderId="46" applyNumberFormat="0" applyFont="0" applyAlignment="0" applyProtection="0"/>
    <xf numFmtId="0" fontId="14" fillId="46" borderId="46" applyNumberFormat="0" applyFont="0" applyAlignment="0" applyProtection="0"/>
    <xf numFmtId="0" fontId="14" fillId="46" borderId="46" applyNumberFormat="0" applyFont="0" applyAlignment="0" applyProtection="0"/>
    <xf numFmtId="0" fontId="14" fillId="46" borderId="46" applyNumberFormat="0" applyFont="0" applyAlignment="0" applyProtection="0"/>
    <xf numFmtId="0" fontId="14" fillId="46" borderId="46" applyNumberFormat="0" applyFont="0" applyAlignment="0" applyProtection="0"/>
    <xf numFmtId="0" fontId="14" fillId="46" borderId="46" applyNumberFormat="0" applyFont="0" applyAlignment="0" applyProtection="0"/>
    <xf numFmtId="0" fontId="14" fillId="46" borderId="46" applyNumberFormat="0" applyFont="0" applyAlignment="0" applyProtection="0"/>
    <xf numFmtId="0" fontId="14" fillId="46" borderId="46" applyNumberFormat="0" applyFont="0" applyAlignment="0" applyProtection="0"/>
    <xf numFmtId="0" fontId="14" fillId="46" borderId="46" applyNumberFormat="0" applyFont="0" applyAlignment="0" applyProtection="0"/>
    <xf numFmtId="0" fontId="14" fillId="46" borderId="46" applyNumberFormat="0" applyFont="0" applyAlignment="0" applyProtection="0"/>
    <xf numFmtId="0" fontId="14" fillId="46" borderId="46" applyNumberFormat="0" applyFont="0" applyAlignment="0" applyProtection="0"/>
    <xf numFmtId="0" fontId="14" fillId="46" borderId="46" applyNumberFormat="0" applyFont="0" applyAlignment="0" applyProtection="0"/>
    <xf numFmtId="0" fontId="21" fillId="46" borderId="46" applyNumberFormat="0" applyFont="0" applyAlignment="0" applyProtection="0"/>
    <xf numFmtId="0" fontId="14" fillId="46" borderId="46" applyNumberFormat="0" applyFont="0" applyAlignment="0" applyProtection="0"/>
    <xf numFmtId="0" fontId="14" fillId="46" borderId="46" applyNumberFormat="0" applyFont="0" applyAlignment="0" applyProtection="0"/>
    <xf numFmtId="0" fontId="14" fillId="46" borderId="46" applyNumberFormat="0" applyFont="0" applyAlignment="0" applyProtection="0"/>
    <xf numFmtId="0" fontId="14" fillId="46" borderId="46" applyNumberFormat="0" applyFont="0" applyAlignment="0" applyProtection="0"/>
    <xf numFmtId="0" fontId="14" fillId="46" borderId="46" applyNumberFormat="0" applyFont="0" applyAlignment="0" applyProtection="0"/>
    <xf numFmtId="0" fontId="14" fillId="46" borderId="46" applyNumberFormat="0" applyFont="0" applyAlignment="0" applyProtection="0"/>
    <xf numFmtId="0" fontId="14"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21" fillId="46" borderId="46" applyNumberFormat="0" applyFon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8" fillId="6" borderId="5" applyNumberFormat="0" applyAlignment="0" applyProtection="0"/>
    <xf numFmtId="0" fontId="118" fillId="6" borderId="5" applyNumberFormat="0" applyAlignment="0" applyProtection="0"/>
    <xf numFmtId="0" fontId="118" fillId="42" borderId="5"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8" fillId="42" borderId="5" applyNumberFormat="0" applyAlignment="0" applyProtection="0"/>
    <xf numFmtId="0" fontId="119" fillId="6" borderId="5"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9" fillId="42" borderId="5" applyNumberFormat="0" applyAlignment="0" applyProtection="0"/>
    <xf numFmtId="0" fontId="119" fillId="6" borderId="5" applyNumberFormat="0" applyAlignment="0" applyProtection="0"/>
    <xf numFmtId="0" fontId="119" fillId="42" borderId="5" applyNumberFormat="0" applyAlignment="0" applyProtection="0"/>
    <xf numFmtId="0" fontId="118" fillId="6" borderId="5" applyNumberFormat="0" applyAlignment="0" applyProtection="0"/>
    <xf numFmtId="0" fontId="118" fillId="6" borderId="5"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8" fillId="6" borderId="5" applyNumberFormat="0" applyAlignment="0" applyProtection="0"/>
    <xf numFmtId="0" fontId="118" fillId="6" borderId="5" applyNumberFormat="0" applyAlignment="0" applyProtection="0"/>
    <xf numFmtId="0" fontId="118" fillId="6" borderId="5" applyNumberFormat="0" applyAlignment="0" applyProtection="0"/>
    <xf numFmtId="0" fontId="118" fillId="42" borderId="5"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8" fillId="42" borderId="5" applyNumberFormat="0" applyAlignment="0" applyProtection="0"/>
    <xf numFmtId="0" fontId="119" fillId="6" borderId="5"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9" fillId="42" borderId="5" applyNumberFormat="0" applyAlignment="0" applyProtection="0"/>
    <xf numFmtId="0" fontId="119" fillId="6" borderId="5" applyNumberFormat="0" applyAlignment="0" applyProtection="0"/>
    <xf numFmtId="0" fontId="119" fillId="42" borderId="5" applyNumberFormat="0" applyAlignment="0" applyProtection="0"/>
    <xf numFmtId="0" fontId="117" fillId="50" borderId="47" applyNumberFormat="0" applyAlignment="0" applyProtection="0"/>
    <xf numFmtId="0" fontId="118" fillId="6" borderId="5"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0" fontId="117" fillId="50" borderId="47" applyNumberFormat="0" applyAlignment="0" applyProtection="0"/>
    <xf numFmtId="9" fontId="21" fillId="0" borderId="0" applyFont="0" applyFill="0" applyBorder="0" applyAlignment="0" applyProtection="0"/>
    <xf numFmtId="9" fontId="11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12" fillId="0" borderId="0" applyFont="0" applyFill="0" applyBorder="0" applyAlignment="0" applyProtection="0"/>
    <xf numFmtId="9" fontId="15" fillId="0" borderId="0" applyFont="0" applyFill="0" applyBorder="0" applyAlignment="0" applyProtection="0"/>
    <xf numFmtId="9" fontId="14" fillId="0" borderId="0" applyFont="0" applyFill="0" applyBorder="0" applyAlignment="0" applyProtection="0"/>
    <xf numFmtId="9" fontId="109" fillId="0" borderId="0" applyFont="0" applyFill="0" applyBorder="0" applyAlignment="0" applyProtection="0"/>
    <xf numFmtId="0" fontId="120" fillId="0" borderId="0"/>
    <xf numFmtId="169" fontId="120" fillId="0" borderId="0"/>
    <xf numFmtId="0" fontId="14" fillId="0" borderId="0"/>
    <xf numFmtId="0" fontId="22" fillId="0" borderId="0" applyNumberFormat="0" applyFill="0" applyBorder="0" applyAlignment="0" applyProtection="0"/>
    <xf numFmtId="0" fontId="67" fillId="0" borderId="0" applyNumberFormat="0" applyFill="0" applyBorder="0" applyAlignment="0" applyProtection="0"/>
    <xf numFmtId="0" fontId="121" fillId="0" borderId="0" applyNumberFormat="0" applyFill="0" applyBorder="0" applyAlignment="0" applyProtection="0"/>
    <xf numFmtId="0" fontId="121" fillId="0" borderId="0" applyNumberFormat="0" applyFill="0" applyBorder="0" applyAlignment="0" applyProtection="0"/>
    <xf numFmtId="0" fontId="121" fillId="0" borderId="0" applyNumberFormat="0" applyFill="0" applyBorder="0" applyAlignment="0" applyProtection="0"/>
    <xf numFmtId="0" fontId="121" fillId="0" borderId="0" applyNumberFormat="0" applyFill="0" applyBorder="0" applyAlignment="0" applyProtection="0"/>
    <xf numFmtId="0" fontId="121" fillId="0" borderId="0" applyNumberFormat="0" applyFill="0" applyBorder="0" applyAlignment="0" applyProtection="0"/>
    <xf numFmtId="0" fontId="121" fillId="0" borderId="0" applyNumberFormat="0" applyFill="0" applyBorder="0" applyAlignment="0" applyProtection="0"/>
    <xf numFmtId="0" fontId="121" fillId="0" borderId="0" applyNumberFormat="0" applyFill="0" applyBorder="0" applyAlignment="0" applyProtection="0"/>
    <xf numFmtId="0" fontId="121" fillId="0" borderId="0" applyNumberFormat="0" applyFill="0" applyBorder="0" applyAlignment="0" applyProtection="0"/>
    <xf numFmtId="0" fontId="2" fillId="0" borderId="0" applyNumberFormat="0" applyFill="0" applyBorder="0" applyAlignment="0" applyProtection="0"/>
    <xf numFmtId="0" fontId="121" fillId="0" borderId="0" applyNumberFormat="0" applyFill="0" applyBorder="0" applyAlignment="0" applyProtection="0"/>
    <xf numFmtId="0" fontId="122" fillId="0" borderId="0" applyNumberFormat="0" applyFill="0" applyBorder="0" applyAlignment="0" applyProtection="0"/>
    <xf numFmtId="0" fontId="2" fillId="0" borderId="0" applyNumberFormat="0" applyFill="0" applyBorder="0" applyAlignment="0" applyProtection="0"/>
    <xf numFmtId="0" fontId="122" fillId="0" borderId="0" applyNumberFormat="0" applyFill="0" applyBorder="0" applyAlignment="0" applyProtection="0"/>
    <xf numFmtId="0" fontId="2" fillId="0" borderId="0" applyNumberFormat="0" applyFill="0" applyBorder="0" applyAlignment="0" applyProtection="0"/>
    <xf numFmtId="0" fontId="122" fillId="0" borderId="0" applyNumberFormat="0" applyFill="0" applyBorder="0" applyAlignment="0" applyProtection="0"/>
    <xf numFmtId="0" fontId="121" fillId="0" borderId="0" applyNumberFormat="0" applyFill="0" applyBorder="0" applyAlignment="0" applyProtection="0"/>
    <xf numFmtId="0" fontId="121" fillId="0" borderId="0" applyNumberFormat="0" applyFill="0" applyBorder="0" applyAlignment="0" applyProtection="0"/>
    <xf numFmtId="0" fontId="121" fillId="0" borderId="0" applyNumberFormat="0" applyFill="0" applyBorder="0" applyAlignment="0" applyProtection="0"/>
    <xf numFmtId="0" fontId="121" fillId="0" borderId="0" applyNumberFormat="0" applyFill="0" applyBorder="0" applyAlignment="0" applyProtection="0"/>
    <xf numFmtId="0" fontId="121" fillId="0" borderId="0" applyNumberFormat="0" applyFill="0" applyBorder="0" applyAlignment="0" applyProtection="0"/>
    <xf numFmtId="0" fontId="121" fillId="0" borderId="0" applyNumberFormat="0" applyFill="0" applyBorder="0" applyAlignment="0" applyProtection="0"/>
    <xf numFmtId="0" fontId="121" fillId="0" borderId="0" applyNumberFormat="0" applyFill="0" applyBorder="0" applyAlignment="0" applyProtection="0"/>
    <xf numFmtId="0" fontId="121" fillId="0" borderId="0" applyNumberFormat="0" applyFill="0" applyBorder="0" applyAlignment="0" applyProtection="0"/>
    <xf numFmtId="0" fontId="78" fillId="0" borderId="41" applyNumberFormat="0" applyFill="0" applyAlignment="0" applyProtection="0"/>
    <xf numFmtId="0" fontId="81" fillId="0" borderId="43" applyNumberFormat="0" applyFill="0" applyAlignment="0" applyProtection="0"/>
    <xf numFmtId="0" fontId="84" fillId="0" borderId="44" applyNumberFormat="0" applyFill="0" applyAlignment="0" applyProtection="0"/>
    <xf numFmtId="0" fontId="84" fillId="0" borderId="0" applyNumberFormat="0" applyFill="0" applyBorder="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23" fillId="0" borderId="9" applyNumberFormat="0" applyFill="0" applyAlignment="0" applyProtection="0"/>
    <xf numFmtId="0" fontId="123" fillId="0" borderId="9" applyNumberFormat="0" applyFill="0" applyAlignment="0" applyProtection="0"/>
    <xf numFmtId="0" fontId="123" fillId="0" borderId="49" applyNumberFormat="0" applyFill="0" applyAlignment="0" applyProtection="0"/>
    <xf numFmtId="0" fontId="123" fillId="0" borderId="49" applyNumberFormat="0" applyFill="0" applyAlignment="0" applyProtection="0"/>
    <xf numFmtId="0" fontId="123" fillId="0" borderId="49" applyNumberFormat="0" applyFill="0" applyAlignment="0" applyProtection="0"/>
    <xf numFmtId="0" fontId="123" fillId="0" borderId="49" applyNumberFormat="0" applyFill="0" applyAlignment="0" applyProtection="0"/>
    <xf numFmtId="0" fontId="123" fillId="0" borderId="49" applyNumberFormat="0" applyFill="0" applyAlignment="0" applyProtection="0"/>
    <xf numFmtId="0" fontId="123" fillId="0" borderId="49" applyNumberFormat="0" applyFill="0" applyAlignment="0" applyProtection="0"/>
    <xf numFmtId="0" fontId="123" fillId="0" borderId="49" applyNumberFormat="0" applyFill="0" applyAlignment="0" applyProtection="0"/>
    <xf numFmtId="0" fontId="123" fillId="0" borderId="49" applyNumberFormat="0" applyFill="0" applyAlignment="0" applyProtection="0"/>
    <xf numFmtId="0" fontId="123" fillId="0" borderId="49" applyNumberFormat="0" applyFill="0" applyAlignment="0" applyProtection="0"/>
    <xf numFmtId="0" fontId="123" fillId="0" borderId="49" applyNumberFormat="0" applyFill="0" applyAlignment="0" applyProtection="0"/>
    <xf numFmtId="0" fontId="123" fillId="0" borderId="49" applyNumberFormat="0" applyFill="0" applyAlignment="0" applyProtection="0"/>
    <xf numFmtId="0" fontId="123" fillId="0" borderId="49" applyNumberFormat="0" applyFill="0" applyAlignment="0" applyProtection="0"/>
    <xf numFmtId="0" fontId="123" fillId="0" borderId="49" applyNumberFormat="0" applyFill="0" applyAlignment="0" applyProtection="0"/>
    <xf numFmtId="0" fontId="123" fillId="0" borderId="49" applyNumberFormat="0" applyFill="0" applyAlignment="0" applyProtection="0"/>
    <xf numFmtId="0" fontId="123" fillId="0" borderId="49" applyNumberFormat="0" applyFill="0" applyAlignment="0" applyProtection="0"/>
    <xf numFmtId="0" fontId="123" fillId="0" borderId="49" applyNumberFormat="0" applyFill="0" applyAlignment="0" applyProtection="0"/>
    <xf numFmtId="0" fontId="123" fillId="0" borderId="49" applyNumberFormat="0" applyFill="0" applyAlignment="0" applyProtection="0"/>
    <xf numFmtId="0" fontId="123" fillId="0" borderId="49" applyNumberFormat="0" applyFill="0" applyAlignment="0" applyProtection="0"/>
    <xf numFmtId="0" fontId="123" fillId="0" borderId="49" applyNumberFormat="0" applyFill="0" applyAlignment="0" applyProtection="0"/>
    <xf numFmtId="0" fontId="123" fillId="0" borderId="49" applyNumberFormat="0" applyFill="0" applyAlignment="0" applyProtection="0"/>
    <xf numFmtId="0" fontId="123" fillId="0" borderId="49" applyNumberFormat="0" applyFill="0" applyAlignment="0" applyProtection="0"/>
    <xf numFmtId="0" fontId="123" fillId="0" borderId="49" applyNumberFormat="0" applyFill="0" applyAlignment="0" applyProtection="0"/>
    <xf numFmtId="0" fontId="123" fillId="0" borderId="49"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23" fillId="0" borderId="49" applyNumberFormat="0" applyFill="0" applyAlignment="0" applyProtection="0"/>
    <xf numFmtId="0" fontId="123" fillId="0" borderId="49" applyNumberFormat="0" applyFill="0" applyAlignment="0" applyProtection="0"/>
    <xf numFmtId="0" fontId="123" fillId="0" borderId="49" applyNumberFormat="0" applyFill="0" applyAlignment="0" applyProtection="0"/>
    <xf numFmtId="0" fontId="123" fillId="0" borderId="49" applyNumberFormat="0" applyFill="0" applyAlignment="0" applyProtection="0"/>
    <xf numFmtId="0" fontId="123" fillId="0" borderId="49" applyNumberFormat="0" applyFill="0" applyAlignment="0" applyProtection="0"/>
    <xf numFmtId="0" fontId="123" fillId="0" borderId="49" applyNumberFormat="0" applyFill="0" applyAlignment="0" applyProtection="0"/>
    <xf numFmtId="0" fontId="123" fillId="0" borderId="49" applyNumberFormat="0" applyFill="0" applyAlignment="0" applyProtection="0"/>
    <xf numFmtId="0" fontId="123" fillId="0" borderId="49" applyNumberFormat="0" applyFill="0" applyAlignment="0" applyProtection="0"/>
    <xf numFmtId="0" fontId="123" fillId="0" borderId="49" applyNumberFormat="0" applyFill="0" applyAlignment="0" applyProtection="0"/>
    <xf numFmtId="0" fontId="123" fillId="0" borderId="49" applyNumberFormat="0" applyFill="0" applyAlignment="0" applyProtection="0"/>
    <xf numFmtId="0" fontId="123" fillId="0" borderId="49" applyNumberFormat="0" applyFill="0" applyAlignment="0" applyProtection="0"/>
    <xf numFmtId="0" fontId="123" fillId="0" borderId="49" applyNumberFormat="0" applyFill="0" applyAlignment="0" applyProtection="0"/>
    <xf numFmtId="0" fontId="123" fillId="0" borderId="49" applyNumberFormat="0" applyFill="0" applyAlignment="0" applyProtection="0"/>
    <xf numFmtId="0" fontId="123" fillId="0" borderId="49" applyNumberFormat="0" applyFill="0" applyAlignment="0" applyProtection="0"/>
    <xf numFmtId="0" fontId="123" fillId="0" borderId="49" applyNumberFormat="0" applyFill="0" applyAlignment="0" applyProtection="0"/>
    <xf numFmtId="0" fontId="123" fillId="0" borderId="49" applyNumberFormat="0" applyFill="0" applyAlignment="0" applyProtection="0"/>
    <xf numFmtId="0" fontId="123" fillId="0" borderId="49" applyNumberFormat="0" applyFill="0" applyAlignment="0" applyProtection="0"/>
    <xf numFmtId="0" fontId="123" fillId="0" borderId="49" applyNumberFormat="0" applyFill="0" applyAlignment="0" applyProtection="0"/>
    <xf numFmtId="0" fontId="123" fillId="0" borderId="49" applyNumberFormat="0" applyFill="0" applyAlignment="0" applyProtection="0"/>
    <xf numFmtId="0" fontId="123" fillId="0" borderId="49" applyNumberFormat="0" applyFill="0" applyAlignment="0" applyProtection="0"/>
    <xf numFmtId="0" fontId="123" fillId="0" borderId="49" applyNumberFormat="0" applyFill="0" applyAlignment="0" applyProtection="0"/>
    <xf numFmtId="0" fontId="123" fillId="0" borderId="49" applyNumberFormat="0" applyFill="0" applyAlignment="0" applyProtection="0"/>
    <xf numFmtId="0" fontId="123" fillId="0" borderId="49" applyNumberFormat="0" applyFill="0" applyAlignment="0" applyProtection="0"/>
    <xf numFmtId="0" fontId="124" fillId="0" borderId="9"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24" fillId="0" borderId="49" applyNumberFormat="0" applyFill="0" applyAlignment="0" applyProtection="0"/>
    <xf numFmtId="0" fontId="124" fillId="0" borderId="49" applyNumberFormat="0" applyFill="0" applyAlignment="0" applyProtection="0"/>
    <xf numFmtId="0" fontId="124" fillId="0" borderId="49" applyNumberFormat="0" applyFill="0" applyAlignment="0" applyProtection="0"/>
    <xf numFmtId="0" fontId="124" fillId="0" borderId="49" applyNumberFormat="0" applyFill="0" applyAlignment="0" applyProtection="0"/>
    <xf numFmtId="0" fontId="124" fillId="0" borderId="49" applyNumberFormat="0" applyFill="0" applyAlignment="0" applyProtection="0"/>
    <xf numFmtId="0" fontId="124" fillId="0" borderId="49" applyNumberFormat="0" applyFill="0" applyAlignment="0" applyProtection="0"/>
    <xf numFmtId="0" fontId="124" fillId="0" borderId="49" applyNumberFormat="0" applyFill="0" applyAlignment="0" applyProtection="0"/>
    <xf numFmtId="0" fontId="124" fillId="0" borderId="49" applyNumberFormat="0" applyFill="0" applyAlignment="0" applyProtection="0"/>
    <xf numFmtId="0" fontId="124" fillId="0" borderId="49" applyNumberFormat="0" applyFill="0" applyAlignment="0" applyProtection="0"/>
    <xf numFmtId="0" fontId="124" fillId="0" borderId="49" applyNumberFormat="0" applyFill="0" applyAlignment="0" applyProtection="0"/>
    <xf numFmtId="0" fontId="124" fillId="0" borderId="49" applyNumberFormat="0" applyFill="0" applyAlignment="0" applyProtection="0"/>
    <xf numFmtId="0" fontId="124" fillId="0" borderId="49" applyNumberFormat="0" applyFill="0" applyAlignment="0" applyProtection="0"/>
    <xf numFmtId="0" fontId="124" fillId="0" borderId="49" applyNumberFormat="0" applyFill="0" applyAlignment="0" applyProtection="0"/>
    <xf numFmtId="0" fontId="124" fillId="0" borderId="49" applyNumberFormat="0" applyFill="0" applyAlignment="0" applyProtection="0"/>
    <xf numFmtId="0" fontId="124" fillId="0" borderId="49" applyNumberFormat="0" applyFill="0" applyAlignment="0" applyProtection="0"/>
    <xf numFmtId="0" fontId="124" fillId="0" borderId="49" applyNumberFormat="0" applyFill="0" applyAlignment="0" applyProtection="0"/>
    <xf numFmtId="0" fontId="124" fillId="0" borderId="49" applyNumberFormat="0" applyFill="0" applyAlignment="0" applyProtection="0"/>
    <xf numFmtId="0" fontId="124" fillId="0" borderId="49" applyNumberFormat="0" applyFill="0" applyAlignment="0" applyProtection="0"/>
    <xf numFmtId="0" fontId="124" fillId="0" borderId="49" applyNumberFormat="0" applyFill="0" applyAlignment="0" applyProtection="0"/>
    <xf numFmtId="0" fontId="124" fillId="0" borderId="49" applyNumberFormat="0" applyFill="0" applyAlignment="0" applyProtection="0"/>
    <xf numFmtId="0" fontId="124" fillId="0" borderId="49" applyNumberFormat="0" applyFill="0" applyAlignment="0" applyProtection="0"/>
    <xf numFmtId="0" fontId="124" fillId="0" borderId="49" applyNumberFormat="0" applyFill="0" applyAlignment="0" applyProtection="0"/>
    <xf numFmtId="0" fontId="124" fillId="0" borderId="49" applyNumberFormat="0" applyFill="0" applyAlignment="0" applyProtection="0"/>
    <xf numFmtId="0" fontId="124" fillId="0" borderId="9" applyNumberFormat="0" applyFill="0" applyAlignment="0" applyProtection="0"/>
    <xf numFmtId="0" fontId="124" fillId="0" borderId="49" applyNumberFormat="0" applyFill="0" applyAlignment="0" applyProtection="0"/>
    <xf numFmtId="0" fontId="124" fillId="0" borderId="49" applyNumberFormat="0" applyFill="0" applyAlignment="0" applyProtection="0"/>
    <xf numFmtId="0" fontId="124" fillId="0" borderId="49" applyNumberFormat="0" applyFill="0" applyAlignment="0" applyProtection="0"/>
    <xf numFmtId="0" fontId="124" fillId="0" borderId="49" applyNumberFormat="0" applyFill="0" applyAlignment="0" applyProtection="0"/>
    <xf numFmtId="0" fontId="124" fillId="0" borderId="49" applyNumberFormat="0" applyFill="0" applyAlignment="0" applyProtection="0"/>
    <xf numFmtId="0" fontId="124" fillId="0" borderId="49" applyNumberFormat="0" applyFill="0" applyAlignment="0" applyProtection="0"/>
    <xf numFmtId="0" fontId="124" fillId="0" borderId="49" applyNumberFormat="0" applyFill="0" applyAlignment="0" applyProtection="0"/>
    <xf numFmtId="0" fontId="124" fillId="0" borderId="49" applyNumberFormat="0" applyFill="0" applyAlignment="0" applyProtection="0"/>
    <xf numFmtId="0" fontId="124" fillId="0" borderId="49" applyNumberFormat="0" applyFill="0" applyAlignment="0" applyProtection="0"/>
    <xf numFmtId="0" fontId="124" fillId="0" borderId="49" applyNumberFormat="0" applyFill="0" applyAlignment="0" applyProtection="0"/>
    <xf numFmtId="0" fontId="124" fillId="0" borderId="49" applyNumberFormat="0" applyFill="0" applyAlignment="0" applyProtection="0"/>
    <xf numFmtId="0" fontId="124" fillId="0" borderId="49" applyNumberFormat="0" applyFill="0" applyAlignment="0" applyProtection="0"/>
    <xf numFmtId="0" fontId="124" fillId="0" borderId="49" applyNumberFormat="0" applyFill="0" applyAlignment="0" applyProtection="0"/>
    <xf numFmtId="0" fontId="124" fillId="0" borderId="49" applyNumberFormat="0" applyFill="0" applyAlignment="0" applyProtection="0"/>
    <xf numFmtId="0" fontId="124" fillId="0" borderId="49" applyNumberFormat="0" applyFill="0" applyAlignment="0" applyProtection="0"/>
    <xf numFmtId="0" fontId="124" fillId="0" borderId="49" applyNumberFormat="0" applyFill="0" applyAlignment="0" applyProtection="0"/>
    <xf numFmtId="0" fontId="124" fillId="0" borderId="49" applyNumberFormat="0" applyFill="0" applyAlignment="0" applyProtection="0"/>
    <xf numFmtId="0" fontId="124" fillId="0" borderId="49" applyNumberFormat="0" applyFill="0" applyAlignment="0" applyProtection="0"/>
    <xf numFmtId="0" fontId="124" fillId="0" borderId="49" applyNumberFormat="0" applyFill="0" applyAlignment="0" applyProtection="0"/>
    <xf numFmtId="0" fontId="124" fillId="0" borderId="49" applyNumberFormat="0" applyFill="0" applyAlignment="0" applyProtection="0"/>
    <xf numFmtId="0" fontId="124" fillId="0" borderId="49" applyNumberFormat="0" applyFill="0" applyAlignment="0" applyProtection="0"/>
    <xf numFmtId="0" fontId="124" fillId="0" borderId="49" applyNumberFormat="0" applyFill="0" applyAlignment="0" applyProtection="0"/>
    <xf numFmtId="0" fontId="124" fillId="0" borderId="49" applyNumberFormat="0" applyFill="0" applyAlignment="0" applyProtection="0"/>
    <xf numFmtId="0" fontId="123" fillId="0" borderId="9" applyNumberFormat="0" applyFill="0" applyAlignment="0" applyProtection="0"/>
    <xf numFmtId="0" fontId="123" fillId="0" borderId="9"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23" fillId="0" borderId="9" applyNumberFormat="0" applyFill="0" applyAlignment="0" applyProtection="0"/>
    <xf numFmtId="0" fontId="123" fillId="0" borderId="9" applyNumberFormat="0" applyFill="0" applyAlignment="0" applyProtection="0"/>
    <xf numFmtId="0" fontId="123" fillId="0" borderId="9" applyNumberFormat="0" applyFill="0" applyAlignment="0" applyProtection="0"/>
    <xf numFmtId="0" fontId="123" fillId="0" borderId="49" applyNumberFormat="0" applyFill="0" applyAlignment="0" applyProtection="0"/>
    <xf numFmtId="0" fontId="123" fillId="0" borderId="49" applyNumberFormat="0" applyFill="0" applyAlignment="0" applyProtection="0"/>
    <xf numFmtId="0" fontId="123" fillId="0" borderId="49" applyNumberFormat="0" applyFill="0" applyAlignment="0" applyProtection="0"/>
    <xf numFmtId="0" fontId="123" fillId="0" borderId="49" applyNumberFormat="0" applyFill="0" applyAlignment="0" applyProtection="0"/>
    <xf numFmtId="0" fontId="123" fillId="0" borderId="49" applyNumberFormat="0" applyFill="0" applyAlignment="0" applyProtection="0"/>
    <xf numFmtId="0" fontId="123" fillId="0" borderId="49" applyNumberFormat="0" applyFill="0" applyAlignment="0" applyProtection="0"/>
    <xf numFmtId="0" fontId="123" fillId="0" borderId="49" applyNumberFormat="0" applyFill="0" applyAlignment="0" applyProtection="0"/>
    <xf numFmtId="0" fontId="123" fillId="0" borderId="49" applyNumberFormat="0" applyFill="0" applyAlignment="0" applyProtection="0"/>
    <xf numFmtId="0" fontId="123" fillId="0" borderId="49" applyNumberFormat="0" applyFill="0" applyAlignment="0" applyProtection="0"/>
    <xf numFmtId="0" fontId="123" fillId="0" borderId="49" applyNumberFormat="0" applyFill="0" applyAlignment="0" applyProtection="0"/>
    <xf numFmtId="0" fontId="123" fillId="0" borderId="49" applyNumberFormat="0" applyFill="0" applyAlignment="0" applyProtection="0"/>
    <xf numFmtId="0" fontId="123" fillId="0" borderId="49" applyNumberFormat="0" applyFill="0" applyAlignment="0" applyProtection="0"/>
    <xf numFmtId="0" fontId="123" fillId="0" borderId="49" applyNumberFormat="0" applyFill="0" applyAlignment="0" applyProtection="0"/>
    <xf numFmtId="0" fontId="123" fillId="0" borderId="49" applyNumberFormat="0" applyFill="0" applyAlignment="0" applyProtection="0"/>
    <xf numFmtId="0" fontId="123" fillId="0" borderId="49" applyNumberFormat="0" applyFill="0" applyAlignment="0" applyProtection="0"/>
    <xf numFmtId="0" fontId="123" fillId="0" borderId="49" applyNumberFormat="0" applyFill="0" applyAlignment="0" applyProtection="0"/>
    <xf numFmtId="0" fontId="123" fillId="0" borderId="49" applyNumberFormat="0" applyFill="0" applyAlignment="0" applyProtection="0"/>
    <xf numFmtId="0" fontId="123" fillId="0" borderId="49" applyNumberFormat="0" applyFill="0" applyAlignment="0" applyProtection="0"/>
    <xf numFmtId="0" fontId="123" fillId="0" borderId="49" applyNumberFormat="0" applyFill="0" applyAlignment="0" applyProtection="0"/>
    <xf numFmtId="0" fontId="123" fillId="0" borderId="49" applyNumberFormat="0" applyFill="0" applyAlignment="0" applyProtection="0"/>
    <xf numFmtId="0" fontId="123" fillId="0" borderId="49" applyNumberFormat="0" applyFill="0" applyAlignment="0" applyProtection="0"/>
    <xf numFmtId="0" fontId="123" fillId="0" borderId="49" applyNumberFormat="0" applyFill="0" applyAlignment="0" applyProtection="0"/>
    <xf numFmtId="0" fontId="123" fillId="0" borderId="49"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23" fillId="0" borderId="49" applyNumberFormat="0" applyFill="0" applyAlignment="0" applyProtection="0"/>
    <xf numFmtId="0" fontId="123" fillId="0" borderId="49" applyNumberFormat="0" applyFill="0" applyAlignment="0" applyProtection="0"/>
    <xf numFmtId="0" fontId="123" fillId="0" borderId="49" applyNumberFormat="0" applyFill="0" applyAlignment="0" applyProtection="0"/>
    <xf numFmtId="0" fontId="123" fillId="0" borderId="49" applyNumberFormat="0" applyFill="0" applyAlignment="0" applyProtection="0"/>
    <xf numFmtId="0" fontId="123" fillId="0" borderId="49" applyNumberFormat="0" applyFill="0" applyAlignment="0" applyProtection="0"/>
    <xf numFmtId="0" fontId="123" fillId="0" borderId="49" applyNumberFormat="0" applyFill="0" applyAlignment="0" applyProtection="0"/>
    <xf numFmtId="0" fontId="123" fillId="0" borderId="49" applyNumberFormat="0" applyFill="0" applyAlignment="0" applyProtection="0"/>
    <xf numFmtId="0" fontId="123" fillId="0" borderId="49" applyNumberFormat="0" applyFill="0" applyAlignment="0" applyProtection="0"/>
    <xf numFmtId="0" fontId="123" fillId="0" borderId="49" applyNumberFormat="0" applyFill="0" applyAlignment="0" applyProtection="0"/>
    <xf numFmtId="0" fontId="123" fillId="0" borderId="49" applyNumberFormat="0" applyFill="0" applyAlignment="0" applyProtection="0"/>
    <xf numFmtId="0" fontId="123" fillId="0" borderId="49" applyNumberFormat="0" applyFill="0" applyAlignment="0" applyProtection="0"/>
    <xf numFmtId="0" fontId="123" fillId="0" borderId="49" applyNumberFormat="0" applyFill="0" applyAlignment="0" applyProtection="0"/>
    <xf numFmtId="0" fontId="123" fillId="0" borderId="49" applyNumberFormat="0" applyFill="0" applyAlignment="0" applyProtection="0"/>
    <xf numFmtId="0" fontId="123" fillId="0" borderId="49" applyNumberFormat="0" applyFill="0" applyAlignment="0" applyProtection="0"/>
    <xf numFmtId="0" fontId="123" fillId="0" borderId="49" applyNumberFormat="0" applyFill="0" applyAlignment="0" applyProtection="0"/>
    <xf numFmtId="0" fontId="123" fillId="0" borderId="49" applyNumberFormat="0" applyFill="0" applyAlignment="0" applyProtection="0"/>
    <xf numFmtId="0" fontId="123" fillId="0" borderId="49" applyNumberFormat="0" applyFill="0" applyAlignment="0" applyProtection="0"/>
    <xf numFmtId="0" fontId="123" fillId="0" borderId="49" applyNumberFormat="0" applyFill="0" applyAlignment="0" applyProtection="0"/>
    <xf numFmtId="0" fontId="123" fillId="0" borderId="49" applyNumberFormat="0" applyFill="0" applyAlignment="0" applyProtection="0"/>
    <xf numFmtId="0" fontId="123" fillId="0" borderId="49" applyNumberFormat="0" applyFill="0" applyAlignment="0" applyProtection="0"/>
    <xf numFmtId="0" fontId="123" fillId="0" borderId="49" applyNumberFormat="0" applyFill="0" applyAlignment="0" applyProtection="0"/>
    <xf numFmtId="0" fontId="123" fillId="0" borderId="49" applyNumberFormat="0" applyFill="0" applyAlignment="0" applyProtection="0"/>
    <xf numFmtId="0" fontId="123" fillId="0" borderId="49" applyNumberFormat="0" applyFill="0" applyAlignment="0" applyProtection="0"/>
    <xf numFmtId="0" fontId="124" fillId="0" borderId="9"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24" fillId="0" borderId="49" applyNumberFormat="0" applyFill="0" applyAlignment="0" applyProtection="0"/>
    <xf numFmtId="0" fontId="124" fillId="0" borderId="49" applyNumberFormat="0" applyFill="0" applyAlignment="0" applyProtection="0"/>
    <xf numFmtId="0" fontId="124" fillId="0" borderId="49" applyNumberFormat="0" applyFill="0" applyAlignment="0" applyProtection="0"/>
    <xf numFmtId="0" fontId="124" fillId="0" borderId="49" applyNumberFormat="0" applyFill="0" applyAlignment="0" applyProtection="0"/>
    <xf numFmtId="0" fontId="124" fillId="0" borderId="49" applyNumberFormat="0" applyFill="0" applyAlignment="0" applyProtection="0"/>
    <xf numFmtId="0" fontId="124" fillId="0" borderId="49" applyNumberFormat="0" applyFill="0" applyAlignment="0" applyProtection="0"/>
    <xf numFmtId="0" fontId="124" fillId="0" borderId="49" applyNumberFormat="0" applyFill="0" applyAlignment="0" applyProtection="0"/>
    <xf numFmtId="0" fontId="124" fillId="0" borderId="49" applyNumberFormat="0" applyFill="0" applyAlignment="0" applyProtection="0"/>
    <xf numFmtId="0" fontId="124" fillId="0" borderId="49" applyNumberFormat="0" applyFill="0" applyAlignment="0" applyProtection="0"/>
    <xf numFmtId="0" fontId="124" fillId="0" borderId="49" applyNumberFormat="0" applyFill="0" applyAlignment="0" applyProtection="0"/>
    <xf numFmtId="0" fontId="124" fillId="0" borderId="49" applyNumberFormat="0" applyFill="0" applyAlignment="0" applyProtection="0"/>
    <xf numFmtId="0" fontId="124" fillId="0" borderId="49" applyNumberFormat="0" applyFill="0" applyAlignment="0" applyProtection="0"/>
    <xf numFmtId="0" fontId="124" fillId="0" borderId="49" applyNumberFormat="0" applyFill="0" applyAlignment="0" applyProtection="0"/>
    <xf numFmtId="0" fontId="124" fillId="0" borderId="49" applyNumberFormat="0" applyFill="0" applyAlignment="0" applyProtection="0"/>
    <xf numFmtId="0" fontId="124" fillId="0" borderId="49" applyNumberFormat="0" applyFill="0" applyAlignment="0" applyProtection="0"/>
    <xf numFmtId="0" fontId="124" fillId="0" borderId="49" applyNumberFormat="0" applyFill="0" applyAlignment="0" applyProtection="0"/>
    <xf numFmtId="0" fontId="124" fillId="0" borderId="49" applyNumberFormat="0" applyFill="0" applyAlignment="0" applyProtection="0"/>
    <xf numFmtId="0" fontId="124" fillId="0" borderId="49" applyNumberFormat="0" applyFill="0" applyAlignment="0" applyProtection="0"/>
    <xf numFmtId="0" fontId="124" fillId="0" borderId="49" applyNumberFormat="0" applyFill="0" applyAlignment="0" applyProtection="0"/>
    <xf numFmtId="0" fontId="124" fillId="0" borderId="49" applyNumberFormat="0" applyFill="0" applyAlignment="0" applyProtection="0"/>
    <xf numFmtId="0" fontId="124" fillId="0" borderId="49" applyNumberFormat="0" applyFill="0" applyAlignment="0" applyProtection="0"/>
    <xf numFmtId="0" fontId="124" fillId="0" borderId="49" applyNumberFormat="0" applyFill="0" applyAlignment="0" applyProtection="0"/>
    <xf numFmtId="0" fontId="124" fillId="0" borderId="49" applyNumberFormat="0" applyFill="0" applyAlignment="0" applyProtection="0"/>
    <xf numFmtId="0" fontId="124" fillId="0" borderId="9" applyNumberFormat="0" applyFill="0" applyAlignment="0" applyProtection="0"/>
    <xf numFmtId="0" fontId="124" fillId="0" borderId="49" applyNumberFormat="0" applyFill="0" applyAlignment="0" applyProtection="0"/>
    <xf numFmtId="0" fontId="124" fillId="0" borderId="49" applyNumberFormat="0" applyFill="0" applyAlignment="0" applyProtection="0"/>
    <xf numFmtId="0" fontId="124" fillId="0" borderId="49" applyNumberFormat="0" applyFill="0" applyAlignment="0" applyProtection="0"/>
    <xf numFmtId="0" fontId="124" fillId="0" borderId="49" applyNumberFormat="0" applyFill="0" applyAlignment="0" applyProtection="0"/>
    <xf numFmtId="0" fontId="124" fillId="0" borderId="49" applyNumberFormat="0" applyFill="0" applyAlignment="0" applyProtection="0"/>
    <xf numFmtId="0" fontId="124" fillId="0" borderId="49" applyNumberFormat="0" applyFill="0" applyAlignment="0" applyProtection="0"/>
    <xf numFmtId="0" fontId="124" fillId="0" borderId="49" applyNumberFormat="0" applyFill="0" applyAlignment="0" applyProtection="0"/>
    <xf numFmtId="0" fontId="124" fillId="0" borderId="49" applyNumberFormat="0" applyFill="0" applyAlignment="0" applyProtection="0"/>
    <xf numFmtId="0" fontId="124" fillId="0" borderId="49" applyNumberFormat="0" applyFill="0" applyAlignment="0" applyProtection="0"/>
    <xf numFmtId="0" fontId="124" fillId="0" borderId="49" applyNumberFormat="0" applyFill="0" applyAlignment="0" applyProtection="0"/>
    <xf numFmtId="0" fontId="124" fillId="0" borderId="49" applyNumberFormat="0" applyFill="0" applyAlignment="0" applyProtection="0"/>
    <xf numFmtId="0" fontId="124" fillId="0" borderId="49" applyNumberFormat="0" applyFill="0" applyAlignment="0" applyProtection="0"/>
    <xf numFmtId="0" fontId="124" fillId="0" borderId="49" applyNumberFormat="0" applyFill="0" applyAlignment="0" applyProtection="0"/>
    <xf numFmtId="0" fontId="124" fillId="0" borderId="49" applyNumberFormat="0" applyFill="0" applyAlignment="0" applyProtection="0"/>
    <xf numFmtId="0" fontId="124" fillId="0" borderId="49" applyNumberFormat="0" applyFill="0" applyAlignment="0" applyProtection="0"/>
    <xf numFmtId="0" fontId="124" fillId="0" borderId="49" applyNumberFormat="0" applyFill="0" applyAlignment="0" applyProtection="0"/>
    <xf numFmtId="0" fontId="124" fillId="0" borderId="49" applyNumberFormat="0" applyFill="0" applyAlignment="0" applyProtection="0"/>
    <xf numFmtId="0" fontId="124" fillId="0" borderId="49" applyNumberFormat="0" applyFill="0" applyAlignment="0" applyProtection="0"/>
    <xf numFmtId="0" fontId="124" fillId="0" borderId="49" applyNumberFormat="0" applyFill="0" applyAlignment="0" applyProtection="0"/>
    <xf numFmtId="0" fontId="124" fillId="0" borderId="49" applyNumberFormat="0" applyFill="0" applyAlignment="0" applyProtection="0"/>
    <xf numFmtId="0" fontId="124" fillId="0" borderId="49" applyNumberFormat="0" applyFill="0" applyAlignment="0" applyProtection="0"/>
    <xf numFmtId="0" fontId="124" fillId="0" borderId="49" applyNumberFormat="0" applyFill="0" applyAlignment="0" applyProtection="0"/>
    <xf numFmtId="0" fontId="124" fillId="0" borderId="49" applyNumberFormat="0" applyFill="0" applyAlignment="0" applyProtection="0"/>
    <xf numFmtId="0" fontId="10" fillId="0" borderId="48" applyNumberFormat="0" applyFill="0" applyAlignment="0" applyProtection="0"/>
    <xf numFmtId="0" fontId="123" fillId="0" borderId="9"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10" fillId="0" borderId="48" applyNumberFormat="0" applyFill="0" applyAlignment="0" applyProtection="0"/>
    <xf numFmtId="0" fontId="52" fillId="43" borderId="0" applyNumberFormat="0" applyBorder="0" applyAlignment="0" applyProtection="0"/>
    <xf numFmtId="0" fontId="66" fillId="45"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125" fillId="0" borderId="0" applyNumberFormat="0" applyFill="0" applyBorder="0" applyAlignment="0" applyProtection="0"/>
    <xf numFmtId="0" fontId="125" fillId="0" borderId="0" applyNumberFormat="0" applyFill="0" applyBorder="0" applyAlignment="0" applyProtection="0"/>
    <xf numFmtId="0" fontId="22" fillId="0" borderId="0" applyNumberFormat="0" applyFill="0" applyBorder="0" applyAlignment="0" applyProtection="0"/>
    <xf numFmtId="0" fontId="126" fillId="0" borderId="0" applyNumberFormat="0" applyFill="0" applyBorder="0" applyAlignment="0" applyProtection="0"/>
    <xf numFmtId="0" fontId="22" fillId="0" borderId="0" applyNumberFormat="0" applyFill="0" applyBorder="0" applyAlignment="0" applyProtection="0"/>
    <xf numFmtId="0" fontId="126"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125" fillId="0" borderId="0" applyNumberFormat="0" applyFill="0" applyBorder="0" applyAlignment="0" applyProtection="0"/>
    <xf numFmtId="0" fontId="125" fillId="0" borderId="0" applyNumberFormat="0" applyFill="0" applyBorder="0" applyAlignment="0" applyProtection="0"/>
    <xf numFmtId="0" fontId="125" fillId="0" borderId="0" applyNumberFormat="0" applyFill="0" applyBorder="0" applyAlignment="0" applyProtection="0"/>
    <xf numFmtId="0" fontId="22" fillId="0" borderId="0" applyNumberFormat="0" applyFill="0" applyBorder="0" applyAlignment="0" applyProtection="0"/>
    <xf numFmtId="0" fontId="126" fillId="0" borderId="0" applyNumberFormat="0" applyFill="0" applyBorder="0" applyAlignment="0" applyProtection="0"/>
    <xf numFmtId="0" fontId="22" fillId="0" borderId="0" applyNumberFormat="0" applyFill="0" applyBorder="0" applyAlignment="0" applyProtection="0"/>
    <xf numFmtId="0" fontId="126"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0" borderId="0"/>
  </cellStyleXfs>
  <cellXfs count="667">
    <xf numFmtId="0" fontId="0" fillId="0" borderId="0" xfId="0"/>
    <xf numFmtId="0" fontId="0" fillId="0" borderId="10" xfId="0" applyBorder="1" applyAlignment="1">
      <alignment horizontal="left"/>
    </xf>
    <xf numFmtId="0" fontId="0" fillId="0" borderId="10" xfId="0" applyBorder="1"/>
    <xf numFmtId="0" fontId="6" fillId="0" borderId="10" xfId="0" applyFont="1" applyBorder="1" applyAlignment="1">
      <alignment vertical="center"/>
    </xf>
    <xf numFmtId="0" fontId="0" fillId="0" borderId="10" xfId="0" applyFont="1" applyBorder="1"/>
    <xf numFmtId="0" fontId="0" fillId="0" borderId="11" xfId="0" applyBorder="1"/>
    <xf numFmtId="0" fontId="7" fillId="0" borderId="10" xfId="0" applyFont="1" applyBorder="1" applyAlignment="1">
      <alignment vertical="center" wrapText="1"/>
    </xf>
    <xf numFmtId="0" fontId="7" fillId="0" borderId="10" xfId="0" applyFont="1" applyBorder="1" applyAlignment="1">
      <alignment horizontal="center" vertical="center" wrapText="1"/>
    </xf>
    <xf numFmtId="0" fontId="0" fillId="0" borderId="12" xfId="0" applyBorder="1"/>
    <xf numFmtId="0" fontId="8" fillId="0" borderId="10" xfId="0" applyFont="1" applyBorder="1" applyAlignment="1">
      <alignment vertical="center"/>
    </xf>
    <xf numFmtId="164" fontId="8" fillId="0" borderId="10" xfId="0" applyNumberFormat="1" applyFont="1" applyBorder="1" applyAlignment="1">
      <alignment horizontal="right" vertical="center"/>
    </xf>
    <xf numFmtId="0" fontId="8" fillId="0" borderId="10" xfId="0" applyFont="1" applyBorder="1" applyAlignment="1">
      <alignment horizontal="center" vertical="center"/>
    </xf>
    <xf numFmtId="1" fontId="8" fillId="0" borderId="10" xfId="0" applyNumberFormat="1" applyFont="1" applyBorder="1" applyAlignment="1">
      <alignment vertical="center"/>
    </xf>
    <xf numFmtId="0" fontId="8" fillId="33" borderId="10" xfId="0" applyFont="1" applyFill="1" applyBorder="1" applyAlignment="1">
      <alignment vertical="center"/>
    </xf>
    <xf numFmtId="2" fontId="8" fillId="0" borderId="10" xfId="0" applyNumberFormat="1" applyFont="1" applyBorder="1" applyAlignment="1">
      <alignment vertical="center"/>
    </xf>
    <xf numFmtId="0" fontId="8" fillId="0" borderId="13" xfId="0" applyFont="1" applyBorder="1" applyAlignment="1">
      <alignment vertical="center"/>
    </xf>
    <xf numFmtId="0" fontId="8" fillId="0" borderId="10" xfId="0" applyNumberFormat="1" applyFont="1" applyBorder="1" applyAlignment="1">
      <alignment vertical="center"/>
    </xf>
    <xf numFmtId="0" fontId="9" fillId="0" borderId="10" xfId="0" applyFont="1" applyBorder="1" applyAlignment="1">
      <alignment vertical="center"/>
    </xf>
    <xf numFmtId="0" fontId="6" fillId="0" borderId="10" xfId="0" applyFont="1" applyBorder="1" applyAlignment="1">
      <alignment horizontal="left" vertical="center"/>
    </xf>
    <xf numFmtId="0" fontId="6" fillId="0" borderId="12" xfId="0" applyFont="1" applyBorder="1" applyAlignment="1">
      <alignment horizontal="right" vertical="center"/>
    </xf>
    <xf numFmtId="0" fontId="6" fillId="0" borderId="10" xfId="0" applyFont="1" applyBorder="1" applyAlignment="1">
      <alignment horizontal="right" vertical="center"/>
    </xf>
    <xf numFmtId="14" fontId="6" fillId="0" borderId="13" xfId="0" applyNumberFormat="1" applyFont="1" applyBorder="1" applyAlignment="1">
      <alignment vertical="center"/>
    </xf>
    <xf numFmtId="0" fontId="6" fillId="0" borderId="13" xfId="0" applyFont="1" applyBorder="1" applyAlignment="1">
      <alignment vertical="center"/>
    </xf>
    <xf numFmtId="14" fontId="0" fillId="0" borderId="10" xfId="0" applyNumberFormat="1" applyBorder="1"/>
    <xf numFmtId="0" fontId="6" fillId="0" borderId="12" xfId="0" applyFont="1" applyBorder="1" applyAlignment="1">
      <alignment horizontal="left" vertical="center"/>
    </xf>
    <xf numFmtId="0" fontId="5" fillId="0" borderId="14" xfId="0" applyFont="1" applyBorder="1" applyAlignment="1">
      <alignment horizontal="left" wrapText="1"/>
    </xf>
    <xf numFmtId="0" fontId="10" fillId="0" borderId="14" xfId="0" applyFont="1" applyBorder="1" applyAlignment="1">
      <alignment horizontal="left" wrapText="1"/>
    </xf>
    <xf numFmtId="0" fontId="10" fillId="0" borderId="14" xfId="0" applyFont="1" applyBorder="1" applyAlignment="1">
      <alignment horizontal="center" wrapText="1"/>
    </xf>
    <xf numFmtId="0" fontId="11" fillId="0" borderId="14" xfId="0" applyFont="1" applyBorder="1" applyAlignment="1">
      <alignment horizontal="left" wrapText="1"/>
    </xf>
    <xf numFmtId="0" fontId="10" fillId="0" borderId="15" xfId="0" applyFont="1" applyBorder="1" applyAlignment="1">
      <alignment horizontal="center" wrapText="1"/>
    </xf>
    <xf numFmtId="0" fontId="10" fillId="0" borderId="14" xfId="0" applyFont="1" applyBorder="1" applyAlignment="1">
      <alignment horizontal="center" vertical="top" wrapText="1"/>
    </xf>
    <xf numFmtId="0" fontId="10" fillId="0" borderId="16" xfId="0" applyFont="1" applyBorder="1" applyAlignment="1">
      <alignment horizontal="center" wrapText="1"/>
    </xf>
    <xf numFmtId="0" fontId="5" fillId="0" borderId="14" xfId="0" applyFont="1" applyBorder="1" applyAlignment="1">
      <alignment wrapText="1"/>
    </xf>
    <xf numFmtId="0" fontId="10" fillId="0" borderId="14" xfId="0" applyFont="1" applyFill="1" applyBorder="1" applyAlignment="1">
      <alignment horizontal="left" wrapText="1"/>
    </xf>
    <xf numFmtId="49" fontId="13" fillId="0" borderId="14" xfId="2" applyNumberFormat="1" applyFont="1" applyFill="1" applyBorder="1" applyAlignment="1">
      <alignment horizontal="left" wrapText="1"/>
    </xf>
    <xf numFmtId="49" fontId="13" fillId="0" borderId="14" xfId="2" applyNumberFormat="1" applyFont="1" applyFill="1" applyBorder="1" applyAlignment="1">
      <alignment horizontal="center" wrapText="1"/>
    </xf>
    <xf numFmtId="0" fontId="15" fillId="0" borderId="17" xfId="3" applyFont="1" applyFill="1" applyBorder="1" applyAlignment="1">
      <alignment horizontal="center" vertical="center" wrapText="1"/>
    </xf>
    <xf numFmtId="49" fontId="13" fillId="0" borderId="16" xfId="2" applyNumberFormat="1" applyFont="1" applyFill="1" applyBorder="1" applyAlignment="1">
      <alignment horizontal="left" wrapText="1"/>
    </xf>
    <xf numFmtId="49" fontId="13" fillId="0" borderId="18" xfId="2" applyNumberFormat="1" applyFont="1" applyFill="1" applyBorder="1" applyAlignment="1">
      <alignment horizontal="left" wrapText="1"/>
    </xf>
    <xf numFmtId="0" fontId="16" fillId="0" borderId="14" xfId="0" applyFont="1" applyBorder="1" applyAlignment="1">
      <alignment horizontal="center" wrapText="1"/>
    </xf>
    <xf numFmtId="164" fontId="5" fillId="0" borderId="14" xfId="0" applyNumberFormat="1" applyFont="1" applyBorder="1" applyAlignment="1">
      <alignment horizontal="center" wrapText="1"/>
    </xf>
    <xf numFmtId="49" fontId="17" fillId="0" borderId="14" xfId="2" applyNumberFormat="1" applyFont="1" applyFill="1" applyBorder="1" applyAlignment="1">
      <alignment horizontal="left" wrapText="1"/>
    </xf>
    <xf numFmtId="0" fontId="5" fillId="0" borderId="14" xfId="0" applyFont="1" applyBorder="1" applyAlignment="1">
      <alignment horizontal="center" wrapText="1"/>
    </xf>
    <xf numFmtId="1" fontId="5" fillId="0" borderId="14" xfId="0" applyNumberFormat="1" applyFont="1" applyBorder="1" applyAlignment="1">
      <alignment wrapText="1"/>
    </xf>
    <xf numFmtId="0" fontId="5" fillId="33" borderId="14" xfId="0" applyFont="1" applyFill="1" applyBorder="1" applyAlignment="1">
      <alignment wrapText="1"/>
    </xf>
    <xf numFmtId="2" fontId="5" fillId="0" borderId="14" xfId="0" applyNumberFormat="1" applyFont="1" applyBorder="1" applyAlignment="1">
      <alignment wrapText="1"/>
    </xf>
    <xf numFmtId="0" fontId="5" fillId="0" borderId="19" xfId="0" applyFont="1" applyBorder="1" applyAlignment="1">
      <alignment wrapText="1"/>
    </xf>
    <xf numFmtId="0" fontId="5" fillId="0" borderId="14" xfId="0" applyNumberFormat="1" applyFont="1" applyBorder="1" applyAlignment="1">
      <alignment wrapText="1"/>
    </xf>
    <xf numFmtId="0" fontId="5" fillId="0" borderId="16" xfId="0" applyFont="1" applyBorder="1" applyAlignment="1">
      <alignment horizontal="left" wrapText="1"/>
    </xf>
    <xf numFmtId="0" fontId="18" fillId="0" borderId="14" xfId="0" applyFont="1" applyFill="1" applyBorder="1" applyAlignment="1">
      <alignment horizontal="left" wrapText="1"/>
    </xf>
    <xf numFmtId="0" fontId="5" fillId="0" borderId="14" xfId="0" applyFont="1" applyFill="1" applyBorder="1" applyAlignment="1">
      <alignment horizontal="left" wrapText="1"/>
    </xf>
    <xf numFmtId="14" fontId="5" fillId="0" borderId="19" xfId="0" applyNumberFormat="1" applyFont="1" applyFill="1" applyBorder="1" applyAlignment="1">
      <alignment horizontal="left" wrapText="1"/>
    </xf>
    <xf numFmtId="0" fontId="5" fillId="0" borderId="19" xfId="0" applyFont="1" applyFill="1" applyBorder="1" applyAlignment="1">
      <alignment horizontal="left" wrapText="1"/>
    </xf>
    <xf numFmtId="0" fontId="5" fillId="0" borderId="20" xfId="0" applyFont="1" applyBorder="1" applyAlignment="1">
      <alignment horizontal="center" wrapText="1"/>
    </xf>
    <xf numFmtId="14" fontId="5" fillId="0" borderId="0" xfId="0" applyNumberFormat="1" applyFont="1" applyBorder="1" applyAlignment="1">
      <alignment horizontal="center" wrapText="1"/>
    </xf>
    <xf numFmtId="0" fontId="5" fillId="0" borderId="0" xfId="0" applyFont="1" applyBorder="1" applyAlignment="1">
      <alignment wrapText="1"/>
    </xf>
    <xf numFmtId="0" fontId="0" fillId="0" borderId="0" xfId="0" applyAlignment="1">
      <alignment horizontal="left"/>
    </xf>
    <xf numFmtId="0" fontId="19" fillId="0" borderId="0" xfId="0" applyFont="1" applyFill="1" applyAlignment="1">
      <alignment horizontal="center"/>
    </xf>
    <xf numFmtId="0" fontId="0" fillId="0" borderId="0" xfId="0" applyBorder="1" applyAlignment="1">
      <alignment horizontal="left"/>
    </xf>
    <xf numFmtId="0" fontId="0" fillId="0" borderId="0" xfId="0" applyFont="1" applyBorder="1"/>
    <xf numFmtId="0" fontId="0" fillId="0" borderId="0" xfId="0" applyBorder="1"/>
    <xf numFmtId="0" fontId="0" fillId="0" borderId="21" xfId="0" applyBorder="1"/>
    <xf numFmtId="0" fontId="0" fillId="0" borderId="0" xfId="0" applyBorder="1" applyAlignment="1">
      <alignment horizontal="center" wrapText="1"/>
    </xf>
    <xf numFmtId="0" fontId="0" fillId="0" borderId="0" xfId="0" applyBorder="1" applyAlignment="1">
      <alignment horizontal="center"/>
    </xf>
    <xf numFmtId="0" fontId="3" fillId="0" borderId="0" xfId="1" applyNumberFormat="1" applyFont="1" applyAlignment="1">
      <alignment horizontal="left"/>
    </xf>
    <xf numFmtId="0" fontId="0" fillId="0" borderId="0" xfId="0" applyAlignment="1">
      <alignment horizontal="center"/>
    </xf>
    <xf numFmtId="0" fontId="0" fillId="0" borderId="20" xfId="0" applyBorder="1" applyAlignment="1">
      <alignment horizontal="center"/>
    </xf>
    <xf numFmtId="0" fontId="0" fillId="0" borderId="0" xfId="0" applyAlignment="1">
      <alignment vertical="center"/>
    </xf>
    <xf numFmtId="0" fontId="0" fillId="0" borderId="20" xfId="0" applyBorder="1" applyAlignment="1">
      <alignment horizontal="left"/>
    </xf>
    <xf numFmtId="0" fontId="20" fillId="0" borderId="0" xfId="0" applyFont="1" applyBorder="1"/>
    <xf numFmtId="164" fontId="0" fillId="0" borderId="0" xfId="0" applyNumberFormat="1" applyBorder="1" applyAlignment="1">
      <alignment horizontal="right"/>
    </xf>
    <xf numFmtId="0" fontId="0" fillId="0" borderId="0" xfId="0" applyFont="1" applyBorder="1" applyAlignment="1">
      <alignment vertical="center"/>
    </xf>
    <xf numFmtId="0" fontId="0" fillId="0" borderId="0" xfId="0" applyFont="1" applyFill="1" applyBorder="1" applyAlignment="1">
      <alignment horizontal="right"/>
    </xf>
    <xf numFmtId="0" fontId="0" fillId="0" borderId="0" xfId="0" applyFont="1" applyFill="1" applyBorder="1" applyAlignment="1">
      <alignment horizontal="center"/>
    </xf>
    <xf numFmtId="1" fontId="0" fillId="0" borderId="0" xfId="0" applyNumberFormat="1" applyFont="1" applyFill="1" applyBorder="1" applyAlignment="1">
      <alignment horizontal="right"/>
    </xf>
    <xf numFmtId="0" fontId="0" fillId="33" borderId="0" xfId="0" applyFont="1" applyFill="1" applyBorder="1" applyAlignment="1">
      <alignment horizontal="right"/>
    </xf>
    <xf numFmtId="0" fontId="21" fillId="0" borderId="0" xfId="0" applyFont="1" applyFill="1" applyBorder="1" applyAlignment="1">
      <alignment horizontal="right"/>
    </xf>
    <xf numFmtId="2" fontId="0" fillId="0" borderId="0" xfId="0" applyNumberFormat="1" applyAlignment="1">
      <alignment horizontal="right"/>
    </xf>
    <xf numFmtId="1" fontId="0" fillId="0" borderId="0" xfId="0" applyNumberFormat="1"/>
    <xf numFmtId="0" fontId="0" fillId="0" borderId="22" xfId="0" applyBorder="1"/>
    <xf numFmtId="0" fontId="0" fillId="0" borderId="0" xfId="0" applyNumberFormat="1"/>
    <xf numFmtId="0" fontId="0" fillId="0" borderId="20" xfId="0" applyBorder="1"/>
    <xf numFmtId="0" fontId="0" fillId="0" borderId="0" xfId="0" applyFont="1"/>
    <xf numFmtId="0" fontId="0" fillId="0" borderId="0" xfId="0" applyAlignment="1">
      <alignment horizontal="right"/>
    </xf>
    <xf numFmtId="14" fontId="0" fillId="0" borderId="22" xfId="0" applyNumberFormat="1" applyBorder="1"/>
    <xf numFmtId="14" fontId="0" fillId="0" borderId="0" xfId="0" applyNumberFormat="1"/>
    <xf numFmtId="0" fontId="0" fillId="35" borderId="0" xfId="0" applyFill="1" applyBorder="1" applyAlignment="1">
      <alignment horizontal="left"/>
    </xf>
    <xf numFmtId="0" fontId="0" fillId="35" borderId="0" xfId="0" applyFill="1" applyBorder="1"/>
    <xf numFmtId="0" fontId="0" fillId="35" borderId="0" xfId="0" applyFont="1" applyFill="1" applyBorder="1"/>
    <xf numFmtId="0" fontId="0" fillId="35" borderId="21" xfId="0" applyFill="1" applyBorder="1"/>
    <xf numFmtId="0" fontId="0" fillId="35" borderId="0" xfId="0" applyFill="1" applyBorder="1" applyAlignment="1">
      <alignment horizontal="center" wrapText="1"/>
    </xf>
    <xf numFmtId="0" fontId="0" fillId="35" borderId="0" xfId="0" applyFill="1" applyBorder="1" applyAlignment="1">
      <alignment horizontal="center"/>
    </xf>
    <xf numFmtId="0" fontId="3" fillId="0" borderId="0" xfId="1" applyNumberFormat="1" applyFont="1" applyFill="1" applyBorder="1" applyAlignment="1">
      <alignment horizontal="left"/>
    </xf>
    <xf numFmtId="0" fontId="0" fillId="35" borderId="20" xfId="0" applyFill="1" applyBorder="1" applyAlignment="1">
      <alignment horizontal="center"/>
    </xf>
    <xf numFmtId="0" fontId="0" fillId="35" borderId="0" xfId="0" applyFill="1" applyBorder="1" applyAlignment="1">
      <alignment vertical="center"/>
    </xf>
    <xf numFmtId="0" fontId="0" fillId="35" borderId="20" xfId="0" applyFill="1" applyBorder="1" applyAlignment="1">
      <alignment horizontal="left"/>
    </xf>
    <xf numFmtId="0" fontId="20" fillId="35" borderId="0" xfId="0" applyFont="1" applyFill="1" applyBorder="1"/>
    <xf numFmtId="164" fontId="0" fillId="35" borderId="0" xfId="0" applyNumberFormat="1" applyFill="1" applyBorder="1" applyAlignment="1">
      <alignment horizontal="right"/>
    </xf>
    <xf numFmtId="0" fontId="0" fillId="35" borderId="0" xfId="0" applyFont="1" applyFill="1" applyBorder="1" applyAlignment="1">
      <alignment vertical="center"/>
    </xf>
    <xf numFmtId="0" fontId="0" fillId="35" borderId="0" xfId="0" applyFont="1" applyFill="1" applyBorder="1" applyAlignment="1">
      <alignment horizontal="right"/>
    </xf>
    <xf numFmtId="0" fontId="0" fillId="35" borderId="0" xfId="0" applyFont="1" applyFill="1" applyBorder="1" applyAlignment="1">
      <alignment horizontal="center"/>
    </xf>
    <xf numFmtId="1" fontId="0" fillId="35" borderId="0" xfId="0" applyNumberFormat="1" applyFont="1" applyFill="1" applyBorder="1" applyAlignment="1">
      <alignment horizontal="right"/>
    </xf>
    <xf numFmtId="0" fontId="21" fillId="35" borderId="0" xfId="0" applyFont="1" applyFill="1" applyBorder="1" applyAlignment="1">
      <alignment horizontal="right"/>
    </xf>
    <xf numFmtId="2" fontId="21" fillId="35" borderId="0" xfId="0" applyNumberFormat="1" applyFont="1" applyFill="1" applyBorder="1" applyAlignment="1">
      <alignment horizontal="right"/>
    </xf>
    <xf numFmtId="1" fontId="0" fillId="35" borderId="0" xfId="0" applyNumberFormat="1" applyFill="1" applyBorder="1"/>
    <xf numFmtId="0" fontId="0" fillId="35" borderId="22" xfId="0" applyFill="1" applyBorder="1"/>
    <xf numFmtId="0" fontId="0" fillId="35" borderId="0" xfId="0" applyNumberFormat="1" applyFill="1" applyBorder="1"/>
    <xf numFmtId="14" fontId="0" fillId="35" borderId="20" xfId="0" applyNumberFormat="1" applyFill="1" applyBorder="1"/>
    <xf numFmtId="0" fontId="0" fillId="35" borderId="0" xfId="0" applyFill="1" applyBorder="1" applyAlignment="1">
      <alignment horizontal="right"/>
    </xf>
    <xf numFmtId="14" fontId="0" fillId="35" borderId="22" xfId="0" applyNumberFormat="1" applyFill="1" applyBorder="1"/>
    <xf numFmtId="14" fontId="0" fillId="35" borderId="0" xfId="0" applyNumberFormat="1" applyFill="1" applyBorder="1"/>
    <xf numFmtId="0" fontId="0" fillId="35" borderId="20" xfId="0" applyFill="1" applyBorder="1"/>
    <xf numFmtId="2" fontId="13" fillId="35" borderId="0" xfId="0" applyNumberFormat="1" applyFont="1" applyFill="1" applyBorder="1" applyAlignment="1">
      <alignment horizontal="right"/>
    </xf>
    <xf numFmtId="0" fontId="0" fillId="36" borderId="0" xfId="0" applyFill="1" applyBorder="1" applyAlignment="1">
      <alignment horizontal="left"/>
    </xf>
    <xf numFmtId="0" fontId="0" fillId="36" borderId="0" xfId="0" applyFill="1" applyBorder="1"/>
    <xf numFmtId="0" fontId="0" fillId="36" borderId="0" xfId="0" applyFont="1" applyFill="1" applyBorder="1"/>
    <xf numFmtId="0" fontId="0" fillId="36" borderId="21" xfId="0" applyFill="1" applyBorder="1"/>
    <xf numFmtId="0" fontId="0" fillId="36" borderId="0" xfId="0" applyFill="1" applyBorder="1" applyAlignment="1">
      <alignment horizontal="center" wrapText="1"/>
    </xf>
    <xf numFmtId="0" fontId="0" fillId="36" borderId="0" xfId="0" applyFill="1" applyBorder="1" applyAlignment="1">
      <alignment horizontal="center"/>
    </xf>
    <xf numFmtId="0" fontId="0" fillId="36" borderId="20" xfId="0" applyFill="1" applyBorder="1" applyAlignment="1">
      <alignment horizontal="center"/>
    </xf>
    <xf numFmtId="0" fontId="0" fillId="36" borderId="0" xfId="0" applyFill="1" applyBorder="1" applyAlignment="1">
      <alignment vertical="center"/>
    </xf>
    <xf numFmtId="0" fontId="20" fillId="36" borderId="0" xfId="0" applyFont="1" applyFill="1" applyBorder="1"/>
    <xf numFmtId="0" fontId="0" fillId="36" borderId="0" xfId="0" applyFill="1"/>
    <xf numFmtId="164" fontId="0" fillId="36" borderId="0" xfId="0" applyNumberFormat="1" applyFill="1" applyBorder="1" applyAlignment="1">
      <alignment horizontal="right"/>
    </xf>
    <xf numFmtId="0" fontId="0" fillId="36" borderId="0" xfId="0" applyFont="1" applyFill="1" applyBorder="1" applyAlignment="1">
      <alignment vertical="center"/>
    </xf>
    <xf numFmtId="0" fontId="0" fillId="36" borderId="0" xfId="0" applyFont="1" applyFill="1" applyBorder="1" applyAlignment="1">
      <alignment horizontal="right"/>
    </xf>
    <xf numFmtId="0" fontId="0" fillId="36" borderId="0" xfId="0" applyFill="1" applyAlignment="1">
      <alignment horizontal="center"/>
    </xf>
    <xf numFmtId="1" fontId="0" fillId="36" borderId="0" xfId="0" applyNumberFormat="1" applyFont="1" applyFill="1" applyBorder="1" applyAlignment="1">
      <alignment horizontal="right"/>
    </xf>
    <xf numFmtId="0" fontId="21" fillId="36" borderId="0" xfId="0" applyFont="1" applyFill="1" applyBorder="1" applyAlignment="1">
      <alignment horizontal="right"/>
    </xf>
    <xf numFmtId="2" fontId="13" fillId="36" borderId="0" xfId="0" applyNumberFormat="1" applyFont="1" applyFill="1" applyBorder="1" applyAlignment="1">
      <alignment horizontal="right"/>
    </xf>
    <xf numFmtId="1" fontId="0" fillId="36" borderId="0" xfId="0" applyNumberFormat="1" applyFill="1" applyBorder="1"/>
    <xf numFmtId="0" fontId="0" fillId="36" borderId="22" xfId="0" applyFill="1" applyBorder="1"/>
    <xf numFmtId="0" fontId="0" fillId="36" borderId="0" xfId="0" applyNumberFormat="1" applyFill="1" applyBorder="1"/>
    <xf numFmtId="14" fontId="5" fillId="36" borderId="20" xfId="0" applyNumberFormat="1" applyFont="1" applyFill="1" applyBorder="1"/>
    <xf numFmtId="0" fontId="3" fillId="0" borderId="0" xfId="1" applyNumberFormat="1" applyFont="1" applyFill="1" applyBorder="1"/>
    <xf numFmtId="0" fontId="0" fillId="36" borderId="0" xfId="0" applyFill="1" applyAlignment="1">
      <alignment horizontal="left"/>
    </xf>
    <xf numFmtId="14" fontId="0" fillId="36" borderId="0" xfId="0" applyNumberFormat="1" applyFill="1" applyAlignment="1">
      <alignment horizontal="left"/>
    </xf>
    <xf numFmtId="0" fontId="0" fillId="36" borderId="0" xfId="0" applyFill="1" applyAlignment="1">
      <alignment horizontal="right"/>
    </xf>
    <xf numFmtId="14" fontId="3" fillId="0" borderId="2" xfId="1" applyNumberFormat="1" applyFont="1" applyFill="1" applyBorder="1"/>
    <xf numFmtId="14" fontId="0" fillId="36" borderId="0" xfId="0" applyNumberFormat="1" applyFill="1" applyBorder="1"/>
    <xf numFmtId="0" fontId="0" fillId="36" borderId="20" xfId="0" applyFill="1" applyBorder="1"/>
    <xf numFmtId="0" fontId="3" fillId="0" borderId="0" xfId="1" applyNumberFormat="1" applyFont="1" applyBorder="1" applyAlignment="1">
      <alignment horizontal="left"/>
    </xf>
    <xf numFmtId="0" fontId="0" fillId="0" borderId="0" xfId="0" applyFill="1" applyBorder="1"/>
    <xf numFmtId="2" fontId="0" fillId="0" borderId="0" xfId="0" applyNumberFormat="1" applyBorder="1" applyAlignment="1">
      <alignment horizontal="right"/>
    </xf>
    <xf numFmtId="1" fontId="0" fillId="0" borderId="0" xfId="0" applyNumberFormat="1" applyBorder="1"/>
    <xf numFmtId="0" fontId="0" fillId="0" borderId="0" xfId="0" applyNumberFormat="1" applyBorder="1"/>
    <xf numFmtId="14" fontId="0" fillId="0" borderId="20" xfId="0" applyNumberFormat="1" applyBorder="1"/>
    <xf numFmtId="0" fontId="19" fillId="0" borderId="0" xfId="0" applyFont="1"/>
    <xf numFmtId="14" fontId="0" fillId="0" borderId="0" xfId="0" applyNumberFormat="1" applyAlignment="1">
      <alignment horizontal="left"/>
    </xf>
    <xf numFmtId="14" fontId="3" fillId="0" borderId="2" xfId="1" applyNumberFormat="1" applyFont="1" applyBorder="1"/>
    <xf numFmtId="0" fontId="19" fillId="0" borderId="20" xfId="0" applyFont="1" applyBorder="1" applyAlignment="1">
      <alignment horizontal="center"/>
    </xf>
    <xf numFmtId="14" fontId="19" fillId="0" borderId="0" xfId="0" applyNumberFormat="1" applyFont="1"/>
    <xf numFmtId="0" fontId="0" fillId="33" borderId="0" xfId="0" applyFill="1" applyBorder="1"/>
    <xf numFmtId="2" fontId="0" fillId="35" borderId="0" xfId="0" applyNumberFormat="1" applyFill="1" applyBorder="1"/>
    <xf numFmtId="0" fontId="3" fillId="0" borderId="0" xfId="1" applyNumberFormat="1" applyFont="1" applyBorder="1" applyAlignment="1">
      <alignment horizontal="left" wrapText="1"/>
    </xf>
    <xf numFmtId="0" fontId="3" fillId="0" borderId="0" xfId="1" applyNumberFormat="1" applyFont="1" applyBorder="1"/>
    <xf numFmtId="14" fontId="5" fillId="0" borderId="20" xfId="0" applyNumberFormat="1" applyFont="1" applyBorder="1"/>
    <xf numFmtId="14" fontId="0" fillId="0" borderId="0" xfId="0" applyNumberFormat="1" applyBorder="1"/>
    <xf numFmtId="0" fontId="3" fillId="0" borderId="0" xfId="1" applyNumberFormat="1" applyFont="1" applyFill="1" applyBorder="1" applyAlignment="1">
      <alignment horizontal="left" wrapText="1"/>
    </xf>
    <xf numFmtId="2" fontId="0" fillId="35" borderId="0" xfId="0" applyNumberFormat="1" applyFill="1" applyBorder="1" applyAlignment="1">
      <alignment horizontal="right"/>
    </xf>
    <xf numFmtId="2" fontId="0" fillId="36" borderId="0" xfId="0" applyNumberFormat="1" applyFill="1" applyBorder="1" applyAlignment="1">
      <alignment horizontal="right"/>
    </xf>
    <xf numFmtId="0" fontId="3" fillId="0" borderId="0" xfId="1" applyNumberFormat="1" applyFont="1" applyAlignment="1">
      <alignment horizontal="left" wrapText="1"/>
    </xf>
    <xf numFmtId="0" fontId="3" fillId="0" borderId="0" xfId="1" applyNumberFormat="1" applyFont="1"/>
    <xf numFmtId="1" fontId="0" fillId="0" borderId="0" xfId="0" applyNumberFormat="1" applyFill="1"/>
    <xf numFmtId="0" fontId="19" fillId="0" borderId="20" xfId="0" applyFont="1" applyFill="1" applyBorder="1" applyAlignment="1">
      <alignment horizontal="center"/>
    </xf>
    <xf numFmtId="0" fontId="0" fillId="35" borderId="0" xfId="0" applyFill="1" applyAlignment="1">
      <alignment horizontal="left"/>
    </xf>
    <xf numFmtId="0" fontId="0" fillId="35" borderId="0" xfId="0" applyFill="1"/>
    <xf numFmtId="0" fontId="0" fillId="35" borderId="0" xfId="0" applyFill="1" applyAlignment="1">
      <alignment horizontal="center"/>
    </xf>
    <xf numFmtId="0" fontId="3" fillId="0" borderId="0" xfId="1" applyNumberFormat="1" applyFont="1" applyFill="1" applyAlignment="1">
      <alignment horizontal="left" wrapText="1"/>
    </xf>
    <xf numFmtId="0" fontId="3" fillId="0" borderId="0" xfId="1" applyNumberFormat="1" applyFont="1" applyFill="1"/>
    <xf numFmtId="2" fontId="0" fillId="35" borderId="0" xfId="0" applyNumberFormat="1" applyFill="1" applyAlignment="1">
      <alignment horizontal="right"/>
    </xf>
    <xf numFmtId="1" fontId="0" fillId="35" borderId="0" xfId="0" applyNumberFormat="1" applyFill="1"/>
    <xf numFmtId="0" fontId="0" fillId="35" borderId="0" xfId="0" applyNumberFormat="1" applyFill="1"/>
    <xf numFmtId="0" fontId="0" fillId="35" borderId="0" xfId="0" applyFont="1" applyFill="1"/>
    <xf numFmtId="14" fontId="0" fillId="35" borderId="0" xfId="0" applyNumberFormat="1" applyFill="1"/>
    <xf numFmtId="2" fontId="0" fillId="36" borderId="0" xfId="0" applyNumberFormat="1" applyFill="1" applyAlignment="1">
      <alignment horizontal="right"/>
    </xf>
    <xf numFmtId="1" fontId="0" fillId="36" borderId="0" xfId="0" applyNumberFormat="1" applyFill="1"/>
    <xf numFmtId="0" fontId="0" fillId="36" borderId="0" xfId="0" applyNumberFormat="1" applyFill="1"/>
    <xf numFmtId="14" fontId="0" fillId="36" borderId="0" xfId="0" applyNumberFormat="1" applyFill="1"/>
    <xf numFmtId="0" fontId="0" fillId="0" borderId="0" xfId="0" applyAlignment="1">
      <alignment horizontal="center" wrapText="1"/>
    </xf>
    <xf numFmtId="1" fontId="4" fillId="0" borderId="0" xfId="0" applyNumberFormat="1" applyFont="1"/>
    <xf numFmtId="0" fontId="0" fillId="0" borderId="0" xfId="0" applyFill="1" applyAlignment="1">
      <alignment horizontal="left"/>
    </xf>
    <xf numFmtId="0" fontId="0" fillId="0" borderId="0" xfId="0" applyFill="1" applyBorder="1" applyAlignment="1">
      <alignment horizontal="left"/>
    </xf>
    <xf numFmtId="0" fontId="0" fillId="0" borderId="0" xfId="0" applyFont="1" applyFill="1" applyBorder="1"/>
    <xf numFmtId="0" fontId="0" fillId="0" borderId="0" xfId="0" applyFill="1" applyAlignment="1">
      <alignment horizontal="center" wrapText="1"/>
    </xf>
    <xf numFmtId="0" fontId="20" fillId="0" borderId="0" xfId="0" applyFont="1" applyFill="1" applyBorder="1"/>
    <xf numFmtId="0" fontId="20" fillId="0" borderId="0" xfId="0" applyFont="1" applyFill="1" applyBorder="1" applyAlignment="1">
      <alignment horizontal="center"/>
    </xf>
    <xf numFmtId="0" fontId="0" fillId="0" borderId="0" xfId="0" applyFill="1" applyAlignment="1">
      <alignment horizontal="center"/>
    </xf>
    <xf numFmtId="0" fontId="0" fillId="0" borderId="20" xfId="0" applyFill="1" applyBorder="1" applyAlignment="1">
      <alignment horizontal="center"/>
    </xf>
    <xf numFmtId="0" fontId="0" fillId="0" borderId="0" xfId="0" applyFill="1"/>
    <xf numFmtId="164" fontId="0" fillId="0" borderId="0" xfId="0" applyNumberFormat="1" applyFont="1" applyFill="1" applyBorder="1" applyAlignment="1">
      <alignment horizontal="right"/>
    </xf>
    <xf numFmtId="0" fontId="20" fillId="0" borderId="0" xfId="0" applyFont="1" applyFill="1" applyAlignment="1">
      <alignment horizontal="center"/>
    </xf>
    <xf numFmtId="0" fontId="0" fillId="0" borderId="22" xfId="0" applyFill="1" applyBorder="1"/>
    <xf numFmtId="0" fontId="0" fillId="0" borderId="0" xfId="0" applyNumberFormat="1" applyFill="1"/>
    <xf numFmtId="0" fontId="0" fillId="0" borderId="20" xfId="0" applyFill="1" applyBorder="1"/>
    <xf numFmtId="0" fontId="0" fillId="37" borderId="0" xfId="0" applyFill="1" applyAlignment="1">
      <alignment horizontal="left"/>
    </xf>
    <xf numFmtId="0" fontId="0" fillId="37" borderId="0" xfId="0" applyFill="1"/>
    <xf numFmtId="0" fontId="0" fillId="37" borderId="0" xfId="0" applyFill="1" applyBorder="1" applyAlignment="1">
      <alignment horizontal="left"/>
    </xf>
    <xf numFmtId="0" fontId="0" fillId="37" borderId="0" xfId="0" applyFont="1" applyFill="1" applyBorder="1"/>
    <xf numFmtId="0" fontId="0" fillId="37" borderId="0" xfId="0" applyFill="1" applyBorder="1"/>
    <xf numFmtId="0" fontId="0" fillId="37" borderId="21" xfId="0" applyFill="1" applyBorder="1"/>
    <xf numFmtId="0" fontId="0" fillId="37" borderId="0" xfId="0" applyFill="1" applyAlignment="1">
      <alignment horizontal="center" wrapText="1"/>
    </xf>
    <xf numFmtId="0" fontId="20" fillId="37" borderId="0" xfId="0" applyFont="1" applyFill="1" applyBorder="1"/>
    <xf numFmtId="0" fontId="20" fillId="37" borderId="0" xfId="0" applyFont="1" applyFill="1" applyBorder="1" applyAlignment="1">
      <alignment horizontal="center"/>
    </xf>
    <xf numFmtId="0" fontId="0" fillId="37" borderId="0" xfId="0" applyFill="1" applyAlignment="1">
      <alignment horizontal="center"/>
    </xf>
    <xf numFmtId="0" fontId="0" fillId="37" borderId="20" xfId="0" applyFill="1" applyBorder="1" applyAlignment="1">
      <alignment horizontal="center"/>
    </xf>
    <xf numFmtId="164" fontId="0" fillId="37" borderId="0" xfId="0" applyNumberFormat="1" applyFill="1" applyBorder="1" applyAlignment="1">
      <alignment horizontal="right"/>
    </xf>
    <xf numFmtId="0" fontId="0" fillId="37" borderId="0" xfId="0" applyFont="1" applyFill="1" applyBorder="1" applyAlignment="1">
      <alignment vertical="center"/>
    </xf>
    <xf numFmtId="0" fontId="20" fillId="37" borderId="0" xfId="0" applyFont="1" applyFill="1" applyAlignment="1">
      <alignment horizontal="center"/>
    </xf>
    <xf numFmtId="0" fontId="0" fillId="37" borderId="0" xfId="0" applyFont="1" applyFill="1" applyBorder="1" applyAlignment="1">
      <alignment horizontal="right"/>
    </xf>
    <xf numFmtId="0" fontId="0" fillId="37" borderId="0" xfId="0" applyFont="1" applyFill="1" applyBorder="1" applyAlignment="1">
      <alignment horizontal="center"/>
    </xf>
    <xf numFmtId="1" fontId="0" fillId="37" borderId="0" xfId="0" applyNumberFormat="1" applyFont="1" applyFill="1" applyBorder="1" applyAlignment="1">
      <alignment horizontal="right"/>
    </xf>
    <xf numFmtId="0" fontId="21" fillId="37" borderId="0" xfId="0" applyFont="1" applyFill="1" applyBorder="1" applyAlignment="1">
      <alignment horizontal="right"/>
    </xf>
    <xf numFmtId="2" fontId="13" fillId="37" borderId="0" xfId="0" applyNumberFormat="1" applyFont="1" applyFill="1" applyBorder="1" applyAlignment="1">
      <alignment horizontal="right"/>
    </xf>
    <xf numFmtId="1" fontId="0" fillId="37" borderId="0" xfId="0" applyNumberFormat="1" applyFill="1"/>
    <xf numFmtId="0" fontId="0" fillId="37" borderId="22" xfId="0" applyFill="1" applyBorder="1"/>
    <xf numFmtId="0" fontId="0" fillId="37" borderId="0" xfId="0" applyNumberFormat="1" applyFill="1"/>
    <xf numFmtId="14" fontId="0" fillId="37" borderId="20" xfId="0" applyNumberFormat="1" applyFill="1" applyBorder="1"/>
    <xf numFmtId="0" fontId="0" fillId="37" borderId="0" xfId="0" applyFont="1" applyFill="1"/>
    <xf numFmtId="14" fontId="0" fillId="37" borderId="0" xfId="0" applyNumberFormat="1" applyFill="1"/>
    <xf numFmtId="0" fontId="0" fillId="37" borderId="20" xfId="0" applyFill="1" applyBorder="1"/>
    <xf numFmtId="0" fontId="19" fillId="36" borderId="0" xfId="0" applyFont="1" applyFill="1" applyAlignment="1">
      <alignment horizontal="center"/>
    </xf>
    <xf numFmtId="0" fontId="0" fillId="36" borderId="0" xfId="0" applyFont="1" applyFill="1" applyBorder="1" applyAlignment="1">
      <alignment horizontal="center"/>
    </xf>
    <xf numFmtId="14" fontId="0" fillId="36" borderId="20" xfId="0" applyNumberFormat="1" applyFont="1" applyFill="1" applyBorder="1"/>
    <xf numFmtId="0" fontId="4" fillId="36" borderId="0" xfId="0" applyFont="1" applyFill="1"/>
    <xf numFmtId="0" fontId="19" fillId="36" borderId="20" xfId="0" applyFont="1" applyFill="1" applyBorder="1" applyAlignment="1">
      <alignment horizontal="center"/>
    </xf>
    <xf numFmtId="0" fontId="0" fillId="0" borderId="0" xfId="0" applyBorder="1" applyAlignment="1">
      <alignment horizontal="right"/>
    </xf>
    <xf numFmtId="14" fontId="0" fillId="0" borderId="22" xfId="0" applyNumberFormat="1" applyFill="1" applyBorder="1"/>
    <xf numFmtId="0" fontId="0" fillId="0" borderId="0" xfId="0" applyFill="1" applyBorder="1" applyAlignment="1">
      <alignment horizontal="center"/>
    </xf>
    <xf numFmtId="0" fontId="3" fillId="0" borderId="0" xfId="1" applyNumberFormat="1" applyFont="1" applyFill="1" applyAlignment="1">
      <alignment horizontal="left"/>
    </xf>
    <xf numFmtId="0" fontId="0" fillId="0" borderId="21" xfId="0" applyFill="1" applyBorder="1"/>
    <xf numFmtId="0" fontId="19" fillId="0" borderId="0" xfId="0" applyFont="1" applyAlignment="1">
      <alignment horizontal="left"/>
    </xf>
    <xf numFmtId="16" fontId="19" fillId="0" borderId="20" xfId="0" applyNumberFormat="1" applyFont="1" applyBorder="1" applyAlignment="1">
      <alignment horizontal="center"/>
    </xf>
    <xf numFmtId="0" fontId="0" fillId="35" borderId="0" xfId="0" applyFill="1" applyAlignment="1">
      <alignment horizontal="center" wrapText="1"/>
    </xf>
    <xf numFmtId="0" fontId="0" fillId="36" borderId="0" xfId="0" applyFill="1" applyAlignment="1">
      <alignment horizontal="center" wrapText="1"/>
    </xf>
    <xf numFmtId="0" fontId="0" fillId="38" borderId="0" xfId="0" applyFont="1" applyFill="1" applyBorder="1" applyAlignment="1">
      <alignment horizontal="right"/>
    </xf>
    <xf numFmtId="0" fontId="0" fillId="37" borderId="0" xfId="0" applyFill="1" applyAlignment="1">
      <alignment horizontal="center" textRotation="90"/>
    </xf>
    <xf numFmtId="0" fontId="0" fillId="37" borderId="0" xfId="0" applyFill="1" applyAlignment="1">
      <alignment horizontal="right"/>
    </xf>
    <xf numFmtId="2" fontId="0" fillId="37" borderId="0" xfId="0" applyNumberFormat="1" applyFill="1" applyAlignment="1">
      <alignment horizontal="right"/>
    </xf>
    <xf numFmtId="14" fontId="0" fillId="37" borderId="22" xfId="0" applyNumberFormat="1" applyFill="1" applyBorder="1"/>
    <xf numFmtId="0" fontId="0" fillId="36" borderId="0" xfId="0" applyFill="1" applyAlignment="1">
      <alignment horizontal="center" textRotation="90"/>
    </xf>
    <xf numFmtId="0" fontId="0" fillId="33" borderId="0" xfId="0" applyFill="1" applyAlignment="1">
      <alignment horizontal="left"/>
    </xf>
    <xf numFmtId="0" fontId="0" fillId="33" borderId="0" xfId="0" applyFill="1" applyAlignment="1">
      <alignment horizontal="center" textRotation="90"/>
    </xf>
    <xf numFmtId="0" fontId="0" fillId="33" borderId="0" xfId="0" applyFill="1" applyBorder="1" applyAlignment="1">
      <alignment horizontal="left"/>
    </xf>
    <xf numFmtId="0" fontId="0" fillId="33" borderId="0" xfId="0" applyFont="1" applyFill="1" applyBorder="1"/>
    <xf numFmtId="0" fontId="0" fillId="33" borderId="21" xfId="0" applyFill="1" applyBorder="1"/>
    <xf numFmtId="0" fontId="0" fillId="33" borderId="0" xfId="0" applyFill="1"/>
    <xf numFmtId="0" fontId="0" fillId="33" borderId="0" xfId="0" applyFill="1" applyAlignment="1">
      <alignment horizontal="center"/>
    </xf>
    <xf numFmtId="0" fontId="0" fillId="33" borderId="20" xfId="0" applyFill="1" applyBorder="1" applyAlignment="1">
      <alignment horizontal="center"/>
    </xf>
    <xf numFmtId="0" fontId="0" fillId="33" borderId="0" xfId="0" applyFill="1" applyAlignment="1">
      <alignment horizontal="right"/>
    </xf>
    <xf numFmtId="0" fontId="20" fillId="33" borderId="0" xfId="0" applyFont="1" applyFill="1" applyBorder="1"/>
    <xf numFmtId="164" fontId="0" fillId="33" borderId="0" xfId="0" applyNumberFormat="1" applyFill="1" applyBorder="1" applyAlignment="1">
      <alignment horizontal="right"/>
    </xf>
    <xf numFmtId="0" fontId="0" fillId="33" borderId="0" xfId="0" applyFont="1" applyFill="1" applyBorder="1" applyAlignment="1">
      <alignment vertical="center"/>
    </xf>
    <xf numFmtId="0" fontId="0" fillId="33" borderId="0" xfId="0" applyFont="1" applyFill="1" applyBorder="1" applyAlignment="1">
      <alignment horizontal="center"/>
    </xf>
    <xf numFmtId="1" fontId="0" fillId="33" borderId="0" xfId="0" applyNumberFormat="1" applyFill="1"/>
    <xf numFmtId="0" fontId="21" fillId="33" borderId="0" xfId="0" applyFont="1" applyFill="1" applyBorder="1" applyAlignment="1">
      <alignment horizontal="right"/>
    </xf>
    <xf numFmtId="2" fontId="0" fillId="33" borderId="0" xfId="0" applyNumberFormat="1" applyFill="1" applyAlignment="1">
      <alignment horizontal="right"/>
    </xf>
    <xf numFmtId="0" fontId="0" fillId="33" borderId="22" xfId="0" applyFill="1" applyBorder="1"/>
    <xf numFmtId="0" fontId="0" fillId="33" borderId="0" xfId="0" applyNumberFormat="1" applyFill="1"/>
    <xf numFmtId="14" fontId="5" fillId="33" borderId="20" xfId="0" applyNumberFormat="1" applyFont="1" applyFill="1" applyBorder="1"/>
    <xf numFmtId="14" fontId="0" fillId="33" borderId="0" xfId="0" applyNumberFormat="1" applyFill="1"/>
    <xf numFmtId="0" fontId="0" fillId="33" borderId="20" xfId="0" applyFill="1" applyBorder="1"/>
    <xf numFmtId="0" fontId="0" fillId="36" borderId="20" xfId="0" applyFill="1" applyBorder="1" applyAlignment="1">
      <alignment horizontal="left"/>
    </xf>
    <xf numFmtId="0" fontId="22" fillId="0" borderId="0" xfId="0" applyFont="1" applyBorder="1" applyAlignment="1">
      <alignment horizontal="center" wrapText="1"/>
    </xf>
    <xf numFmtId="0" fontId="22" fillId="0" borderId="0" xfId="0" applyFont="1" applyBorder="1"/>
    <xf numFmtId="0" fontId="22" fillId="0" borderId="0" xfId="0" applyFont="1" applyBorder="1" applyAlignment="1">
      <alignment horizontal="center"/>
    </xf>
    <xf numFmtId="0" fontId="22" fillId="0" borderId="0" xfId="0" applyFont="1" applyAlignment="1">
      <alignment horizontal="center"/>
    </xf>
    <xf numFmtId="0" fontId="22" fillId="35" borderId="0" xfId="0" applyFont="1" applyFill="1" applyBorder="1" applyAlignment="1">
      <alignment horizontal="center" wrapText="1"/>
    </xf>
    <xf numFmtId="0" fontId="22" fillId="35" borderId="0" xfId="0" applyFont="1" applyFill="1" applyBorder="1"/>
    <xf numFmtId="0" fontId="22" fillId="35" borderId="0" xfId="0" applyFont="1" applyFill="1" applyBorder="1" applyAlignment="1">
      <alignment horizontal="center"/>
    </xf>
    <xf numFmtId="0" fontId="22" fillId="35" borderId="0" xfId="0" applyFont="1" applyFill="1" applyAlignment="1">
      <alignment horizontal="center"/>
    </xf>
    <xf numFmtId="0" fontId="22" fillId="36" borderId="0" xfId="0" applyFont="1" applyFill="1" applyBorder="1" applyAlignment="1">
      <alignment horizontal="center" wrapText="1"/>
    </xf>
    <xf numFmtId="0" fontId="22" fillId="36" borderId="0" xfId="0" applyFont="1" applyFill="1" applyBorder="1"/>
    <xf numFmtId="0" fontId="22" fillId="36" borderId="0" xfId="0" applyFont="1" applyFill="1" applyBorder="1" applyAlignment="1">
      <alignment horizontal="center"/>
    </xf>
    <xf numFmtId="0" fontId="22" fillId="36" borderId="0" xfId="0" applyFont="1" applyFill="1" applyAlignment="1">
      <alignment horizontal="center"/>
    </xf>
    <xf numFmtId="0" fontId="0" fillId="35" borderId="0" xfId="0" applyFill="1" applyAlignment="1">
      <alignment vertical="center"/>
    </xf>
    <xf numFmtId="0" fontId="4" fillId="35" borderId="0" xfId="0" applyFont="1" applyFill="1"/>
    <xf numFmtId="14" fontId="0" fillId="35" borderId="0" xfId="0" applyNumberFormat="1" applyFill="1" applyAlignment="1">
      <alignment horizontal="left"/>
    </xf>
    <xf numFmtId="0" fontId="0" fillId="33" borderId="0" xfId="0" applyFont="1" applyFill="1"/>
    <xf numFmtId="0" fontId="0" fillId="33" borderId="0" xfId="0" applyFill="1" applyAlignment="1">
      <alignment horizontal="center" wrapText="1"/>
    </xf>
    <xf numFmtId="0" fontId="0" fillId="33" borderId="0" xfId="0" applyFill="1" applyBorder="1" applyAlignment="1">
      <alignment horizontal="center"/>
    </xf>
    <xf numFmtId="0" fontId="0" fillId="33" borderId="0" xfId="0" applyFill="1" applyAlignment="1">
      <alignment vertical="center"/>
    </xf>
    <xf numFmtId="0" fontId="0" fillId="33" borderId="20" xfId="0" applyFill="1" applyBorder="1" applyAlignment="1">
      <alignment horizontal="left"/>
    </xf>
    <xf numFmtId="1" fontId="0" fillId="33" borderId="0" xfId="0" applyNumberFormat="1" applyFont="1" applyFill="1" applyBorder="1" applyAlignment="1">
      <alignment horizontal="right"/>
    </xf>
    <xf numFmtId="2" fontId="13" fillId="33" borderId="0" xfId="0" applyNumberFormat="1" applyFont="1" applyFill="1" applyBorder="1" applyAlignment="1">
      <alignment horizontal="right"/>
    </xf>
    <xf numFmtId="14" fontId="3" fillId="0" borderId="1" xfId="1" applyNumberFormat="1" applyFont="1" applyFill="1" applyBorder="1" applyAlignment="1">
      <alignment horizontal="center"/>
    </xf>
    <xf numFmtId="0" fontId="19" fillId="33" borderId="0" xfId="0" applyFont="1" applyFill="1"/>
    <xf numFmtId="0" fontId="23" fillId="33" borderId="0" xfId="0" applyFont="1" applyFill="1"/>
    <xf numFmtId="14" fontId="23" fillId="33" borderId="0" xfId="0" applyNumberFormat="1" applyFont="1" applyFill="1" applyAlignment="1">
      <alignment horizontal="left"/>
    </xf>
    <xf numFmtId="14" fontId="0" fillId="33" borderId="22" xfId="0" applyNumberFormat="1" applyFill="1" applyBorder="1"/>
    <xf numFmtId="0" fontId="24" fillId="0" borderId="0" xfId="0" applyFont="1" applyFill="1" applyBorder="1"/>
    <xf numFmtId="164" fontId="0" fillId="0" borderId="0" xfId="0" applyNumberFormat="1" applyFill="1" applyBorder="1" applyAlignment="1">
      <alignment horizontal="right"/>
    </xf>
    <xf numFmtId="0" fontId="0" fillId="0" borderId="0" xfId="0" applyFont="1" applyFill="1"/>
    <xf numFmtId="2" fontId="0" fillId="0" borderId="0" xfId="0" applyNumberFormat="1" applyFill="1"/>
    <xf numFmtId="0" fontId="0" fillId="0" borderId="0" xfId="0" applyFill="1" applyAlignment="1">
      <alignment horizontal="right"/>
    </xf>
    <xf numFmtId="14" fontId="0" fillId="0" borderId="0" xfId="0" applyNumberFormat="1" applyFill="1"/>
    <xf numFmtId="0" fontId="0" fillId="0" borderId="0" xfId="0" applyFill="1" applyAlignment="1">
      <alignment vertical="center"/>
    </xf>
    <xf numFmtId="0" fontId="0" fillId="36" borderId="0" xfId="0" applyFill="1" applyAlignment="1">
      <alignment vertical="center"/>
    </xf>
    <xf numFmtId="14" fontId="0" fillId="36" borderId="20" xfId="0" applyNumberFormat="1" applyFill="1" applyBorder="1"/>
    <xf numFmtId="0" fontId="0" fillId="36" borderId="0" xfId="0" applyFont="1" applyFill="1"/>
    <xf numFmtId="0" fontId="19" fillId="36" borderId="0" xfId="0" applyFont="1" applyFill="1"/>
    <xf numFmtId="14" fontId="19" fillId="36" borderId="0" xfId="0" applyNumberFormat="1" applyFont="1" applyFill="1" applyAlignment="1">
      <alignment horizontal="left"/>
    </xf>
    <xf numFmtId="14" fontId="0" fillId="36" borderId="22" xfId="0" applyNumberFormat="1" applyFill="1" applyBorder="1"/>
    <xf numFmtId="0" fontId="0" fillId="33" borderId="0" xfId="0" applyFill="1" applyBorder="1" applyAlignment="1">
      <alignment horizontal="center" wrapText="1"/>
    </xf>
    <xf numFmtId="0" fontId="21" fillId="0" borderId="0" xfId="0" applyFont="1" applyFill="1" applyBorder="1" applyAlignment="1">
      <alignment horizontal="left"/>
    </xf>
    <xf numFmtId="0" fontId="21" fillId="35" borderId="0" xfId="0" applyFont="1" applyFill="1" applyBorder="1" applyAlignment="1">
      <alignment horizontal="left"/>
    </xf>
    <xf numFmtId="0" fontId="0" fillId="0" borderId="0" xfId="0" applyFont="1" applyFill="1" applyBorder="1" applyAlignment="1">
      <alignment horizontal="left"/>
    </xf>
    <xf numFmtId="0" fontId="0" fillId="35" borderId="0" xfId="0" applyFont="1" applyFill="1" applyBorder="1" applyAlignment="1">
      <alignment horizontal="left"/>
    </xf>
    <xf numFmtId="0" fontId="25" fillId="0" borderId="0" xfId="0" applyFont="1" applyFill="1" applyBorder="1" applyAlignment="1">
      <alignment horizontal="left"/>
    </xf>
    <xf numFmtId="0" fontId="0" fillId="0" borderId="0" xfId="0" applyFont="1" applyFill="1" applyBorder="1" applyAlignment="1">
      <alignment vertical="center"/>
    </xf>
    <xf numFmtId="1" fontId="0" fillId="0" borderId="0" xfId="0" applyNumberFormat="1" applyFill="1" applyAlignment="1">
      <alignment horizontal="right"/>
    </xf>
    <xf numFmtId="2" fontId="13" fillId="0" borderId="0" xfId="0" applyNumberFormat="1" applyFont="1" applyFill="1" applyBorder="1" applyAlignment="1">
      <alignment horizontal="right"/>
    </xf>
    <xf numFmtId="14" fontId="0" fillId="0" borderId="20" xfId="0" applyNumberFormat="1" applyFill="1" applyBorder="1"/>
    <xf numFmtId="0" fontId="25" fillId="35" borderId="0" xfId="0" applyFont="1" applyFill="1" applyBorder="1" applyAlignment="1">
      <alignment horizontal="left"/>
    </xf>
    <xf numFmtId="164" fontId="26" fillId="35" borderId="0" xfId="0" applyNumberFormat="1" applyFont="1" applyFill="1" applyBorder="1" applyAlignment="1">
      <alignment horizontal="right"/>
    </xf>
    <xf numFmtId="1" fontId="0" fillId="35" borderId="0" xfId="0" applyNumberFormat="1" applyFill="1" applyAlignment="1">
      <alignment horizontal="right"/>
    </xf>
    <xf numFmtId="0" fontId="0" fillId="35" borderId="0" xfId="0" applyFill="1" applyAlignment="1">
      <alignment horizontal="right"/>
    </xf>
    <xf numFmtId="14" fontId="19" fillId="35" borderId="20" xfId="0" applyNumberFormat="1" applyFont="1" applyFill="1" applyBorder="1"/>
    <xf numFmtId="0" fontId="19" fillId="35" borderId="0" xfId="0" applyFont="1" applyFill="1"/>
    <xf numFmtId="0" fontId="0" fillId="0" borderId="0" xfId="0" applyFill="1" applyBorder="1" applyAlignment="1">
      <alignment horizontal="center" wrapText="1"/>
    </xf>
    <xf numFmtId="14" fontId="19" fillId="0" borderId="20" xfId="0" applyNumberFormat="1" applyFont="1" applyFill="1" applyBorder="1"/>
    <xf numFmtId="0" fontId="19" fillId="0" borderId="0" xfId="0" applyFont="1" applyFill="1"/>
    <xf numFmtId="0" fontId="4" fillId="0" borderId="0" xfId="0" applyFont="1" applyFill="1"/>
    <xf numFmtId="0" fontId="4" fillId="0" borderId="0" xfId="0" applyFont="1" applyFill="1" applyAlignment="1">
      <alignment horizontal="left"/>
    </xf>
    <xf numFmtId="14" fontId="19" fillId="35" borderId="0" xfId="0" applyNumberFormat="1" applyFont="1" applyFill="1" applyAlignment="1">
      <alignment horizontal="left"/>
    </xf>
    <xf numFmtId="14" fontId="4" fillId="0" borderId="0" xfId="0" applyNumberFormat="1" applyFont="1" applyFill="1" applyAlignment="1">
      <alignment horizontal="left"/>
    </xf>
    <xf numFmtId="14" fontId="27" fillId="35" borderId="22" xfId="0" applyNumberFormat="1" applyFont="1" applyFill="1" applyBorder="1"/>
    <xf numFmtId="164" fontId="4" fillId="35" borderId="0" xfId="0" applyNumberFormat="1" applyFont="1" applyFill="1" applyBorder="1" applyAlignment="1">
      <alignment horizontal="right"/>
    </xf>
    <xf numFmtId="14" fontId="19" fillId="0" borderId="0" xfId="0" applyNumberFormat="1" applyFont="1" applyFill="1" applyAlignment="1">
      <alignment horizontal="left"/>
    </xf>
    <xf numFmtId="14" fontId="0" fillId="0" borderId="0" xfId="0" applyNumberFormat="1" applyFill="1" applyAlignment="1">
      <alignment horizontal="left"/>
    </xf>
    <xf numFmtId="0" fontId="0" fillId="0" borderId="0" xfId="0" applyAlignment="1">
      <alignment horizontal="center" vertical="center"/>
    </xf>
    <xf numFmtId="0" fontId="0" fillId="0" borderId="0" xfId="0" applyFont="1" applyAlignment="1">
      <alignment vertical="center"/>
    </xf>
    <xf numFmtId="2" fontId="13" fillId="38" borderId="0" xfId="0" applyNumberFormat="1" applyFont="1" applyFill="1" applyBorder="1" applyAlignment="1">
      <alignment horizontal="right"/>
    </xf>
    <xf numFmtId="165" fontId="13" fillId="38" borderId="0" xfId="0" applyNumberFormat="1" applyFont="1" applyFill="1" applyBorder="1" applyAlignment="1">
      <alignment horizontal="right"/>
    </xf>
    <xf numFmtId="14" fontId="27" fillId="0" borderId="22" xfId="0" applyNumberFormat="1" applyFont="1" applyFill="1" applyBorder="1"/>
    <xf numFmtId="0" fontId="0" fillId="37" borderId="0" xfId="0" applyFill="1" applyBorder="1" applyAlignment="1">
      <alignment horizontal="center"/>
    </xf>
    <xf numFmtId="0" fontId="0" fillId="37" borderId="0" xfId="0" applyFill="1" applyBorder="1" applyAlignment="1"/>
    <xf numFmtId="1" fontId="0" fillId="37" borderId="0" xfId="0" applyNumberFormat="1" applyFill="1" applyBorder="1"/>
    <xf numFmtId="165" fontId="13" fillId="37" borderId="0" xfId="0" applyNumberFormat="1" applyFont="1" applyFill="1" applyBorder="1" applyAlignment="1">
      <alignment horizontal="right"/>
    </xf>
    <xf numFmtId="0" fontId="0" fillId="37" borderId="0" xfId="0" applyNumberFormat="1" applyFill="1" applyBorder="1"/>
    <xf numFmtId="0" fontId="0" fillId="37" borderId="0" xfId="0" applyFill="1" applyBorder="1" applyAlignment="1">
      <alignment horizontal="right"/>
    </xf>
    <xf numFmtId="14" fontId="0" fillId="37" borderId="0" xfId="0" applyNumberFormat="1" applyFill="1" applyBorder="1" applyAlignment="1">
      <alignment horizontal="right"/>
    </xf>
    <xf numFmtId="165" fontId="28" fillId="38" borderId="0" xfId="0" applyNumberFormat="1" applyFont="1" applyFill="1" applyBorder="1" applyAlignment="1">
      <alignment horizontal="right"/>
    </xf>
    <xf numFmtId="14" fontId="0" fillId="37" borderId="20" xfId="0" applyNumberFormat="1" applyFill="1" applyBorder="1" applyAlignment="1">
      <alignment horizontal="left"/>
    </xf>
    <xf numFmtId="14" fontId="0" fillId="37" borderId="0" xfId="0" applyNumberFormat="1" applyFill="1" applyBorder="1" applyAlignment="1">
      <alignment horizontal="left"/>
    </xf>
    <xf numFmtId="14" fontId="0" fillId="37" borderId="0" xfId="0" applyNumberFormat="1" applyFill="1" applyAlignment="1">
      <alignment horizontal="left"/>
    </xf>
    <xf numFmtId="0" fontId="0" fillId="38" borderId="0" xfId="0" applyFill="1" applyAlignment="1">
      <alignment horizontal="left"/>
    </xf>
    <xf numFmtId="0" fontId="0" fillId="38" borderId="0" xfId="0" applyFill="1" applyAlignment="1">
      <alignment horizontal="center"/>
    </xf>
    <xf numFmtId="0" fontId="0" fillId="38" borderId="0" xfId="0" applyFill="1" applyBorder="1" applyAlignment="1">
      <alignment horizontal="left"/>
    </xf>
    <xf numFmtId="0" fontId="0" fillId="38" borderId="0" xfId="0" applyFont="1" applyFill="1" applyBorder="1"/>
    <xf numFmtId="0" fontId="0" fillId="38" borderId="0" xfId="0" applyFill="1" applyBorder="1"/>
    <xf numFmtId="0" fontId="0" fillId="38" borderId="21" xfId="0" applyFill="1" applyBorder="1"/>
    <xf numFmtId="0" fontId="0" fillId="38" borderId="0" xfId="0" applyFill="1" applyBorder="1" applyAlignment="1">
      <alignment horizontal="center"/>
    </xf>
    <xf numFmtId="0" fontId="0" fillId="38" borderId="20" xfId="0" applyFill="1" applyBorder="1" applyAlignment="1">
      <alignment horizontal="center"/>
    </xf>
    <xf numFmtId="0" fontId="0" fillId="38" borderId="0" xfId="0" applyFill="1"/>
    <xf numFmtId="0" fontId="0" fillId="38" borderId="20" xfId="0" applyFill="1" applyBorder="1"/>
    <xf numFmtId="164" fontId="0" fillId="38" borderId="0" xfId="0" applyNumberFormat="1" applyFill="1" applyBorder="1" applyAlignment="1">
      <alignment horizontal="right"/>
    </xf>
    <xf numFmtId="0" fontId="0" fillId="38" borderId="0" xfId="0" applyFont="1" applyFill="1"/>
    <xf numFmtId="1" fontId="0" fillId="38" borderId="0" xfId="0" applyNumberFormat="1" applyFill="1"/>
    <xf numFmtId="0" fontId="3" fillId="0" borderId="0" xfId="0" applyNumberFormat="1" applyFont="1" applyFill="1" applyBorder="1" applyAlignment="1">
      <alignment horizontal="right"/>
    </xf>
    <xf numFmtId="0" fontId="0" fillId="38" borderId="22" xfId="0" applyFill="1" applyBorder="1"/>
    <xf numFmtId="0" fontId="0" fillId="38" borderId="0" xfId="0" applyNumberFormat="1" applyFill="1"/>
    <xf numFmtId="14" fontId="0" fillId="38" borderId="20" xfId="0" applyNumberFormat="1" applyFill="1" applyBorder="1"/>
    <xf numFmtId="0" fontId="0" fillId="38" borderId="0" xfId="0" applyFill="1" applyAlignment="1">
      <alignment horizontal="right"/>
    </xf>
    <xf numFmtId="14" fontId="0" fillId="38" borderId="22" xfId="0" applyNumberFormat="1" applyFill="1" applyBorder="1"/>
    <xf numFmtId="14" fontId="0" fillId="38" borderId="20" xfId="0" applyNumberFormat="1" applyFill="1" applyBorder="1" applyAlignment="1">
      <alignment horizontal="left"/>
    </xf>
    <xf numFmtId="14" fontId="0" fillId="38" borderId="0" xfId="0" applyNumberFormat="1" applyFont="1" applyFill="1" applyBorder="1"/>
    <xf numFmtId="0" fontId="0" fillId="37" borderId="0" xfId="0" applyFill="1" applyAlignment="1">
      <alignment horizontal="left" vertical="top"/>
    </xf>
    <xf numFmtId="0" fontId="0" fillId="37" borderId="0" xfId="0" applyFill="1" applyAlignment="1">
      <alignment horizontal="center" vertical="top"/>
    </xf>
    <xf numFmtId="0" fontId="0" fillId="37" borderId="0" xfId="0" applyFill="1" applyAlignment="1">
      <alignment horizontal="center" vertical="top" wrapText="1"/>
    </xf>
    <xf numFmtId="0" fontId="0" fillId="37" borderId="0" xfId="0" applyFill="1" applyBorder="1" applyAlignment="1">
      <alignment horizontal="left" vertical="top"/>
    </xf>
    <xf numFmtId="0" fontId="0" fillId="37" borderId="0" xfId="0" applyFont="1" applyFill="1" applyBorder="1" applyAlignment="1">
      <alignment vertical="top"/>
    </xf>
    <xf numFmtId="0" fontId="0" fillId="37" borderId="0" xfId="0" applyFill="1" applyBorder="1" applyAlignment="1">
      <alignment vertical="top"/>
    </xf>
    <xf numFmtId="0" fontId="0" fillId="37" borderId="21" xfId="0" applyFill="1" applyBorder="1" applyAlignment="1">
      <alignment vertical="top"/>
    </xf>
    <xf numFmtId="0" fontId="0" fillId="37" borderId="0" xfId="0" applyFill="1" applyBorder="1" applyAlignment="1">
      <alignment horizontal="center" vertical="top"/>
    </xf>
    <xf numFmtId="0" fontId="0" fillId="37" borderId="20" xfId="0" applyFill="1" applyBorder="1" applyAlignment="1">
      <alignment horizontal="center" vertical="top"/>
    </xf>
    <xf numFmtId="0" fontId="0" fillId="37" borderId="0" xfId="0" applyFill="1" applyAlignment="1">
      <alignment vertical="top"/>
    </xf>
    <xf numFmtId="0" fontId="0" fillId="37" borderId="20" xfId="0" applyFill="1" applyBorder="1" applyAlignment="1">
      <alignment vertical="top"/>
    </xf>
    <xf numFmtId="164" fontId="0" fillId="37" borderId="0" xfId="0" applyNumberFormat="1" applyFill="1" applyBorder="1" applyAlignment="1">
      <alignment horizontal="right" vertical="top"/>
    </xf>
    <xf numFmtId="0" fontId="0" fillId="37" borderId="0" xfId="0" applyFont="1" applyFill="1" applyAlignment="1">
      <alignment vertical="top"/>
    </xf>
    <xf numFmtId="1" fontId="0" fillId="37" borderId="0" xfId="0" applyNumberFormat="1" applyFill="1" applyAlignment="1">
      <alignment vertical="top"/>
    </xf>
    <xf numFmtId="0" fontId="0" fillId="33" borderId="0" xfId="0" applyFill="1" applyAlignment="1">
      <alignment vertical="top"/>
    </xf>
    <xf numFmtId="165" fontId="13" fillId="37" borderId="0" xfId="0" applyNumberFormat="1" applyFont="1" applyFill="1" applyBorder="1" applyAlignment="1">
      <alignment horizontal="right" vertical="top"/>
    </xf>
    <xf numFmtId="0" fontId="0" fillId="37" borderId="22" xfId="0" applyFill="1" applyBorder="1" applyAlignment="1">
      <alignment vertical="top"/>
    </xf>
    <xf numFmtId="0" fontId="0" fillId="37" borderId="0" xfId="0" applyNumberFormat="1" applyFill="1" applyAlignment="1">
      <alignment vertical="top"/>
    </xf>
    <xf numFmtId="14" fontId="0" fillId="37" borderId="20" xfId="0" applyNumberFormat="1" applyFill="1" applyBorder="1" applyAlignment="1">
      <alignment vertical="top"/>
    </xf>
    <xf numFmtId="0" fontId="0" fillId="37" borderId="0" xfId="0" applyFill="1" applyAlignment="1">
      <alignment horizontal="right" vertical="top"/>
    </xf>
    <xf numFmtId="14" fontId="0" fillId="37" borderId="22" xfId="0" applyNumberFormat="1" applyFill="1" applyBorder="1" applyAlignment="1">
      <alignment vertical="top"/>
    </xf>
    <xf numFmtId="14" fontId="0" fillId="37" borderId="20" xfId="0" applyNumberFormat="1" applyFill="1" applyBorder="1" applyAlignment="1">
      <alignment horizontal="left" vertical="top"/>
    </xf>
    <xf numFmtId="14" fontId="0" fillId="37" borderId="0" xfId="0" applyNumberFormat="1" applyFill="1" applyAlignment="1">
      <alignment vertical="top" wrapText="1"/>
    </xf>
    <xf numFmtId="14" fontId="0" fillId="37" borderId="0" xfId="0" applyNumberFormat="1" applyFill="1" applyBorder="1" applyAlignment="1">
      <alignment vertical="top"/>
    </xf>
    <xf numFmtId="14" fontId="0" fillId="37" borderId="0" xfId="0" applyNumberFormat="1" applyFill="1" applyBorder="1"/>
    <xf numFmtId="166" fontId="0" fillId="37" borderId="0" xfId="0" applyNumberFormat="1" applyFill="1" applyBorder="1" applyAlignment="1">
      <alignment horizontal="left"/>
    </xf>
    <xf numFmtId="2" fontId="0" fillId="37" borderId="0" xfId="0" applyNumberFormat="1" applyFill="1" applyBorder="1" applyAlignment="1">
      <alignment horizontal="left"/>
    </xf>
    <xf numFmtId="2" fontId="0" fillId="37" borderId="0" xfId="0" applyNumberFormat="1" applyFill="1" applyAlignment="1">
      <alignment horizontal="left"/>
    </xf>
    <xf numFmtId="165" fontId="29" fillId="37" borderId="0" xfId="0" applyNumberFormat="1" applyFont="1" applyFill="1" applyBorder="1" applyAlignment="1">
      <alignment horizontal="right"/>
    </xf>
    <xf numFmtId="14" fontId="5" fillId="37" borderId="0" xfId="0" applyNumberFormat="1" applyFont="1" applyFill="1"/>
    <xf numFmtId="0" fontId="0" fillId="0" borderId="0" xfId="0" applyAlignment="1">
      <alignment horizontal="left" vertical="center"/>
    </xf>
    <xf numFmtId="1" fontId="0" fillId="0" borderId="0" xfId="0" applyNumberFormat="1" applyFill="1" applyBorder="1"/>
    <xf numFmtId="165" fontId="13" fillId="0" borderId="0" xfId="0" applyNumberFormat="1" applyFont="1" applyFill="1" applyBorder="1" applyAlignment="1">
      <alignment horizontal="right"/>
    </xf>
    <xf numFmtId="0" fontId="0" fillId="0" borderId="0" xfId="0" applyNumberFormat="1" applyFill="1" applyBorder="1"/>
    <xf numFmtId="0" fontId="0" fillId="0" borderId="0" xfId="0" applyFill="1" applyBorder="1" applyAlignment="1">
      <alignment horizontal="right"/>
    </xf>
    <xf numFmtId="14" fontId="0" fillId="0" borderId="20" xfId="0" applyNumberFormat="1" applyFill="1" applyBorder="1" applyAlignment="1">
      <alignment horizontal="center"/>
    </xf>
    <xf numFmtId="14" fontId="0" fillId="0" borderId="0" xfId="0" applyNumberFormat="1" applyFill="1" applyBorder="1"/>
    <xf numFmtId="0" fontId="0" fillId="37" borderId="0" xfId="0" quotePrefix="1" applyFill="1" applyAlignment="1">
      <alignment horizontal="left"/>
    </xf>
    <xf numFmtId="0" fontId="4" fillId="37" borderId="0" xfId="0" applyFont="1" applyFill="1" applyBorder="1"/>
    <xf numFmtId="0" fontId="0" fillId="38" borderId="0" xfId="0" quotePrefix="1" applyFill="1" applyAlignment="1">
      <alignment horizontal="left"/>
    </xf>
    <xf numFmtId="1" fontId="0" fillId="38" borderId="0" xfId="0" applyNumberFormat="1" applyFill="1" applyBorder="1"/>
    <xf numFmtId="0" fontId="0" fillId="38" borderId="0" xfId="0" applyNumberFormat="1" applyFill="1" applyBorder="1"/>
    <xf numFmtId="0" fontId="0" fillId="38" borderId="0" xfId="0" applyFill="1" applyBorder="1" applyAlignment="1">
      <alignment horizontal="right"/>
    </xf>
    <xf numFmtId="14" fontId="0" fillId="38" borderId="20" xfId="0" applyNumberFormat="1" applyFill="1" applyBorder="1" applyAlignment="1">
      <alignment horizontal="center"/>
    </xf>
    <xf numFmtId="14" fontId="19" fillId="38" borderId="0" xfId="4" applyNumberFormat="1" applyFont="1" applyFill="1" applyAlignment="1">
      <alignment horizontal="center"/>
    </xf>
    <xf numFmtId="0" fontId="0" fillId="37" borderId="0" xfId="0" quotePrefix="1" applyFill="1" applyBorder="1" applyAlignment="1">
      <alignment horizontal="left"/>
    </xf>
    <xf numFmtId="165" fontId="28" fillId="37" borderId="0" xfId="0" applyNumberFormat="1" applyFont="1" applyFill="1" applyBorder="1" applyAlignment="1">
      <alignment horizontal="right"/>
    </xf>
    <xf numFmtId="0" fontId="0" fillId="38" borderId="0" xfId="0" quotePrefix="1" applyFill="1" applyBorder="1" applyAlignment="1">
      <alignment horizontal="left"/>
    </xf>
    <xf numFmtId="14" fontId="5" fillId="37" borderId="0" xfId="0" applyNumberFormat="1" applyFont="1" applyFill="1" applyBorder="1"/>
    <xf numFmtId="165" fontId="29" fillId="38" borderId="0" xfId="0" applyNumberFormat="1" applyFont="1" applyFill="1" applyBorder="1" applyAlignment="1">
      <alignment horizontal="right"/>
    </xf>
    <xf numFmtId="0" fontId="0" fillId="38" borderId="0" xfId="0" applyFill="1" applyBorder="1" applyAlignment="1">
      <alignment horizontal="center" vertical="center"/>
    </xf>
    <xf numFmtId="14" fontId="0" fillId="38" borderId="0" xfId="0" applyNumberFormat="1" applyFill="1" applyBorder="1"/>
    <xf numFmtId="14" fontId="5" fillId="38" borderId="0" xfId="0" applyNumberFormat="1" applyFont="1" applyFill="1" applyBorder="1"/>
    <xf numFmtId="0" fontId="0" fillId="37" borderId="23" xfId="0" applyFont="1" applyFill="1" applyBorder="1"/>
    <xf numFmtId="2" fontId="0" fillId="37" borderId="0" xfId="0" quotePrefix="1" applyNumberFormat="1" applyFill="1" applyBorder="1" applyAlignment="1">
      <alignment horizontal="left"/>
    </xf>
    <xf numFmtId="2" fontId="0" fillId="38" borderId="0" xfId="0" quotePrefix="1" applyNumberFormat="1" applyFill="1" applyBorder="1" applyAlignment="1">
      <alignment horizontal="left"/>
    </xf>
    <xf numFmtId="14" fontId="0" fillId="37" borderId="0" xfId="0" applyNumberFormat="1" applyFill="1" applyBorder="1" applyAlignment="1">
      <alignment horizontal="center" wrapText="1"/>
    </xf>
    <xf numFmtId="0" fontId="3" fillId="0" borderId="0" xfId="0" applyNumberFormat="1" applyFont="1" applyFill="1" applyBorder="1"/>
    <xf numFmtId="14" fontId="0" fillId="37" borderId="20" xfId="0" applyNumberFormat="1" applyFill="1" applyBorder="1" applyAlignment="1">
      <alignment horizontal="center"/>
    </xf>
    <xf numFmtId="2" fontId="0" fillId="37" borderId="0" xfId="0" quotePrefix="1" applyNumberFormat="1" applyFill="1" applyAlignment="1">
      <alignment horizontal="left"/>
    </xf>
    <xf numFmtId="2" fontId="0" fillId="38" borderId="0" xfId="0" quotePrefix="1" applyNumberFormat="1" applyFill="1" applyAlignment="1">
      <alignment horizontal="left"/>
    </xf>
    <xf numFmtId="14" fontId="0" fillId="38" borderId="0" xfId="0" applyNumberFormat="1" applyFill="1"/>
    <xf numFmtId="2" fontId="0" fillId="39" borderId="0" xfId="0" quotePrefix="1" applyNumberFormat="1" applyFill="1" applyAlignment="1">
      <alignment horizontal="left"/>
    </xf>
    <xf numFmtId="0" fontId="0" fillId="39" borderId="0" xfId="0" applyFont="1" applyFill="1" applyAlignment="1">
      <alignment horizontal="left"/>
    </xf>
    <xf numFmtId="0" fontId="0" fillId="39" borderId="0" xfId="0" applyFill="1" applyAlignment="1">
      <alignment horizontal="center"/>
    </xf>
    <xf numFmtId="0" fontId="0" fillId="39" borderId="0" xfId="0" applyFill="1" applyBorder="1" applyAlignment="1">
      <alignment horizontal="left"/>
    </xf>
    <xf numFmtId="0" fontId="19" fillId="39" borderId="0" xfId="0" applyFont="1" applyFill="1" applyBorder="1"/>
    <xf numFmtId="0" fontId="0" fillId="39" borderId="21" xfId="0" applyFill="1" applyBorder="1"/>
    <xf numFmtId="0" fontId="0" fillId="39" borderId="0" xfId="0" applyFill="1" applyBorder="1"/>
    <xf numFmtId="0" fontId="0" fillId="39" borderId="0" xfId="0" applyFill="1" applyBorder="1" applyAlignment="1">
      <alignment horizontal="center"/>
    </xf>
    <xf numFmtId="0" fontId="0" fillId="39" borderId="0" xfId="0" applyFill="1" applyAlignment="1">
      <alignment horizontal="left"/>
    </xf>
    <xf numFmtId="0" fontId="0" fillId="39" borderId="24" xfId="0" applyFill="1" applyBorder="1" applyAlignment="1">
      <alignment horizontal="center"/>
    </xf>
    <xf numFmtId="0" fontId="0" fillId="39" borderId="25" xfId="0" applyFill="1" applyBorder="1"/>
    <xf numFmtId="0" fontId="0" fillId="39" borderId="0" xfId="0" applyFill="1"/>
    <xf numFmtId="14" fontId="0" fillId="39" borderId="0" xfId="0" applyNumberFormat="1" applyFill="1" applyBorder="1"/>
    <xf numFmtId="0" fontId="0" fillId="39" borderId="26" xfId="0" applyFill="1" applyBorder="1"/>
    <xf numFmtId="164" fontId="0" fillId="39" borderId="0" xfId="0" applyNumberFormat="1" applyFill="1" applyBorder="1" applyAlignment="1">
      <alignment horizontal="right"/>
    </xf>
    <xf numFmtId="0" fontId="0" fillId="39" borderId="0" xfId="0" applyFont="1" applyFill="1"/>
    <xf numFmtId="1" fontId="0" fillId="39" borderId="0" xfId="0" applyNumberFormat="1" applyFill="1"/>
    <xf numFmtId="165" fontId="13" fillId="39" borderId="0" xfId="0" applyNumberFormat="1" applyFont="1" applyFill="1" applyBorder="1" applyAlignment="1">
      <alignment horizontal="right"/>
    </xf>
    <xf numFmtId="0" fontId="0" fillId="39" borderId="22" xfId="0" applyFill="1" applyBorder="1"/>
    <xf numFmtId="0" fontId="0" fillId="39" borderId="0" xfId="0" applyNumberFormat="1" applyFill="1"/>
    <xf numFmtId="14" fontId="0" fillId="39" borderId="20" xfId="0" applyNumberFormat="1" applyFill="1" applyBorder="1"/>
    <xf numFmtId="0" fontId="0" fillId="39" borderId="0" xfId="0" applyFill="1" applyAlignment="1">
      <alignment horizontal="right"/>
    </xf>
    <xf numFmtId="14" fontId="0" fillId="39" borderId="22" xfId="0" applyNumberFormat="1" applyFill="1" applyBorder="1"/>
    <xf numFmtId="14" fontId="0" fillId="39" borderId="20" xfId="0" applyNumberFormat="1" applyFill="1" applyBorder="1" applyAlignment="1">
      <alignment horizontal="center"/>
    </xf>
    <xf numFmtId="14" fontId="19" fillId="39" borderId="0" xfId="4" applyNumberFormat="1" applyFont="1" applyFill="1" applyAlignment="1">
      <alignment horizontal="center"/>
    </xf>
    <xf numFmtId="0" fontId="0" fillId="39" borderId="20" xfId="0" applyFill="1" applyBorder="1"/>
    <xf numFmtId="0" fontId="0" fillId="0" borderId="0" xfId="0" quotePrefix="1" applyFill="1" applyAlignment="1">
      <alignment horizontal="left"/>
    </xf>
    <xf numFmtId="165" fontId="29" fillId="0" borderId="0" xfId="0" applyNumberFormat="1" applyFont="1" applyFill="1" applyBorder="1" applyAlignment="1">
      <alignment horizontal="right"/>
    </xf>
    <xf numFmtId="14" fontId="5" fillId="0" borderId="0" xfId="0" applyNumberFormat="1" applyFont="1" applyFill="1" applyAlignment="1">
      <alignment horizontal="right"/>
    </xf>
    <xf numFmtId="0" fontId="0" fillId="37" borderId="0" xfId="0" applyFill="1" applyBorder="1" applyAlignment="1">
      <alignment horizontal="left" wrapText="1"/>
    </xf>
    <xf numFmtId="0" fontId="0" fillId="0" borderId="0" xfId="0" applyFill="1" applyBorder="1" applyAlignment="1">
      <alignment horizontal="left" wrapText="1"/>
    </xf>
    <xf numFmtId="0" fontId="0" fillId="38" borderId="0" xfId="0" applyFill="1" applyBorder="1" applyAlignment="1">
      <alignment horizontal="left" wrapText="1"/>
    </xf>
    <xf numFmtId="164" fontId="5" fillId="37" borderId="0" xfId="0" applyNumberFormat="1" applyFont="1" applyFill="1" applyBorder="1" applyAlignment="1">
      <alignment horizontal="right"/>
    </xf>
    <xf numFmtId="0" fontId="0" fillId="33" borderId="0" xfId="0" quotePrefix="1" applyFill="1"/>
    <xf numFmtId="166" fontId="0" fillId="39" borderId="0" xfId="0" quotePrefix="1" applyNumberFormat="1" applyFill="1" applyAlignment="1">
      <alignment horizontal="left"/>
    </xf>
    <xf numFmtId="0" fontId="0" fillId="39" borderId="0" xfId="0" applyFont="1" applyFill="1" applyBorder="1"/>
    <xf numFmtId="0" fontId="0" fillId="39" borderId="20" xfId="0" applyFill="1" applyBorder="1" applyAlignment="1">
      <alignment horizontal="center"/>
    </xf>
    <xf numFmtId="0" fontId="3" fillId="0" borderId="0" xfId="0" applyNumberFormat="1" applyFont="1" applyFill="1"/>
    <xf numFmtId="2" fontId="0" fillId="39" borderId="0" xfId="0" applyNumberFormat="1" applyFill="1"/>
    <xf numFmtId="14" fontId="0" fillId="39" borderId="0" xfId="0" applyNumberFormat="1" applyFill="1"/>
    <xf numFmtId="0" fontId="12" fillId="0" borderId="0" xfId="0" applyFont="1" applyBorder="1" applyAlignment="1">
      <alignment horizontal="center" vertical="center"/>
    </xf>
    <xf numFmtId="2" fontId="0" fillId="0" borderId="0" xfId="0" applyNumberFormat="1"/>
    <xf numFmtId="2" fontId="0" fillId="38" borderId="27" xfId="0" applyNumberFormat="1" applyFill="1" applyBorder="1"/>
    <xf numFmtId="0" fontId="12" fillId="37" borderId="0" xfId="0" applyFont="1" applyFill="1" applyBorder="1" applyAlignment="1">
      <alignment horizontal="center" vertical="center"/>
    </xf>
    <xf numFmtId="0" fontId="0" fillId="37" borderId="0" xfId="0" applyFill="1" applyBorder="1" applyAlignment="1">
      <alignment horizontal="center" wrapText="1"/>
    </xf>
    <xf numFmtId="2" fontId="0" fillId="37" borderId="0" xfId="0" applyNumberFormat="1" applyFill="1"/>
    <xf numFmtId="2" fontId="0" fillId="38" borderId="0" xfId="0" applyNumberFormat="1" applyFill="1"/>
    <xf numFmtId="49" fontId="0" fillId="0" borderId="0" xfId="0" applyNumberFormat="1" applyFill="1" applyBorder="1"/>
    <xf numFmtId="1" fontId="0" fillId="0" borderId="0" xfId="0" applyNumberFormat="1" applyFont="1" applyFill="1" applyBorder="1"/>
    <xf numFmtId="2" fontId="0" fillId="0" borderId="0" xfId="0" applyNumberFormat="1" applyFill="1" applyBorder="1"/>
    <xf numFmtId="49" fontId="0" fillId="37" borderId="0" xfId="0" applyNumberFormat="1" applyFill="1" applyBorder="1" applyAlignment="1">
      <alignment horizontal="center"/>
    </xf>
    <xf numFmtId="1" fontId="0" fillId="37" borderId="0" xfId="0" applyNumberFormat="1" applyFont="1" applyFill="1" applyBorder="1"/>
    <xf numFmtId="2" fontId="0" fillId="37" borderId="0" xfId="0" applyNumberFormat="1" applyFill="1" applyBorder="1"/>
    <xf numFmtId="14" fontId="0" fillId="0" borderId="0" xfId="0" applyNumberFormat="1" applyFill="1" applyBorder="1" applyAlignment="1">
      <alignment horizontal="center"/>
    </xf>
    <xf numFmtId="14" fontId="30" fillId="37" borderId="0" xfId="0" applyNumberFormat="1" applyFont="1" applyFill="1" applyBorder="1" applyAlignment="1">
      <alignment horizontal="center"/>
    </xf>
    <xf numFmtId="0" fontId="31" fillId="0" borderId="0" xfId="4" applyFont="1" applyAlignment="1">
      <alignment horizontal="center"/>
    </xf>
    <xf numFmtId="166" fontId="0" fillId="33" borderId="0" xfId="0" applyNumberFormat="1" applyFill="1"/>
    <xf numFmtId="14" fontId="3" fillId="0" borderId="1" xfId="1" applyNumberFormat="1" applyFont="1" applyFill="1" applyBorder="1"/>
    <xf numFmtId="14" fontId="30" fillId="0" borderId="0" xfId="0" applyNumberFormat="1" applyFont="1" applyFill="1" applyBorder="1" applyAlignment="1">
      <alignment horizontal="center"/>
    </xf>
    <xf numFmtId="0" fontId="31" fillId="37" borderId="0" xfId="4" applyFont="1" applyFill="1" applyAlignment="1">
      <alignment horizontal="center"/>
    </xf>
    <xf numFmtId="166" fontId="0" fillId="37" borderId="0" xfId="0" applyNumberFormat="1" applyFill="1"/>
    <xf numFmtId="166" fontId="0" fillId="0" borderId="0" xfId="0" applyNumberFormat="1" applyFill="1"/>
    <xf numFmtId="14" fontId="3" fillId="0" borderId="0" xfId="1" applyNumberFormat="1" applyFont="1" applyFill="1"/>
    <xf numFmtId="0" fontId="0" fillId="40" borderId="20" xfId="0" applyFill="1" applyBorder="1"/>
    <xf numFmtId="14" fontId="3" fillId="0" borderId="1" xfId="1" applyNumberFormat="1" applyFont="1" applyBorder="1" applyAlignment="1">
      <alignment horizontal="center"/>
    </xf>
    <xf numFmtId="14" fontId="0" fillId="0" borderId="0" xfId="0" applyNumberFormat="1" applyFill="1" applyBorder="1" applyAlignment="1">
      <alignment horizontal="left"/>
    </xf>
    <xf numFmtId="0" fontId="32" fillId="0" borderId="0" xfId="0" applyFont="1" applyFill="1" applyAlignment="1">
      <alignment horizontal="left"/>
    </xf>
    <xf numFmtId="0" fontId="32" fillId="0" borderId="0" xfId="0" applyFont="1" applyFill="1"/>
    <xf numFmtId="0" fontId="32" fillId="0" borderId="0" xfId="0" applyFont="1" applyFill="1" applyBorder="1"/>
    <xf numFmtId="0" fontId="32" fillId="0" borderId="21" xfId="0" applyFont="1" applyFill="1" applyBorder="1"/>
    <xf numFmtId="0" fontId="32" fillId="0" borderId="0" xfId="0" applyFont="1" applyFill="1" applyAlignment="1">
      <alignment horizontal="center"/>
    </xf>
    <xf numFmtId="0" fontId="32" fillId="0" borderId="20" xfId="0" applyFont="1" applyFill="1" applyBorder="1" applyAlignment="1">
      <alignment horizontal="center"/>
    </xf>
    <xf numFmtId="0" fontId="32" fillId="0" borderId="20" xfId="0" applyFont="1" applyFill="1" applyBorder="1"/>
    <xf numFmtId="164" fontId="32" fillId="0" borderId="0" xfId="0" applyNumberFormat="1" applyFont="1" applyFill="1" applyBorder="1" applyAlignment="1">
      <alignment horizontal="right"/>
    </xf>
    <xf numFmtId="0" fontId="32" fillId="33" borderId="0" xfId="0" applyFont="1" applyFill="1"/>
    <xf numFmtId="1" fontId="32" fillId="0" borderId="0" xfId="0" applyNumberFormat="1" applyFont="1" applyFill="1"/>
    <xf numFmtId="0" fontId="32" fillId="0" borderId="22" xfId="0" applyFont="1" applyFill="1" applyBorder="1"/>
    <xf numFmtId="14" fontId="0" fillId="0" borderId="0" xfId="1" applyNumberFormat="1" applyFont="1" applyFill="1"/>
    <xf numFmtId="49" fontId="0" fillId="0" borderId="0" xfId="0" applyNumberFormat="1" applyFill="1" applyAlignment="1">
      <alignment horizontal="center"/>
    </xf>
    <xf numFmtId="49" fontId="0" fillId="0" borderId="0" xfId="0" applyNumberFormat="1" applyFill="1" applyAlignment="1">
      <alignment horizontal="right"/>
    </xf>
    <xf numFmtId="164" fontId="0" fillId="37" borderId="0" xfId="0" applyNumberFormat="1" applyFill="1" applyAlignment="1">
      <alignment horizontal="right"/>
    </xf>
    <xf numFmtId="2" fontId="0" fillId="33" borderId="0" xfId="0" applyNumberFormat="1" applyFill="1"/>
    <xf numFmtId="0" fontId="0" fillId="41" borderId="0" xfId="0" applyFill="1" applyAlignment="1">
      <alignment horizontal="left"/>
    </xf>
    <xf numFmtId="0" fontId="0" fillId="41" borderId="0" xfId="0" applyFill="1"/>
    <xf numFmtId="0" fontId="0" fillId="41" borderId="0" xfId="0" applyFill="1" applyAlignment="1">
      <alignment horizontal="center"/>
    </xf>
    <xf numFmtId="0" fontId="33" fillId="41" borderId="0" xfId="0" applyFont="1" applyFill="1" applyBorder="1" applyAlignment="1">
      <alignment horizontal="left"/>
    </xf>
    <xf numFmtId="0" fontId="0" fillId="41" borderId="0" xfId="0" applyFont="1" applyFill="1" applyBorder="1"/>
    <xf numFmtId="0" fontId="0" fillId="41" borderId="0" xfId="0" applyFill="1" applyBorder="1"/>
    <xf numFmtId="0" fontId="0" fillId="41" borderId="21" xfId="0" applyFill="1" applyBorder="1"/>
    <xf numFmtId="0" fontId="0" fillId="41" borderId="0" xfId="0" applyFill="1" applyBorder="1" applyAlignment="1">
      <alignment horizontal="center"/>
    </xf>
    <xf numFmtId="0" fontId="0" fillId="41" borderId="20" xfId="0" applyFill="1" applyBorder="1" applyAlignment="1">
      <alignment horizontal="center"/>
    </xf>
    <xf numFmtId="0" fontId="0" fillId="41" borderId="20" xfId="0" applyFill="1" applyBorder="1"/>
    <xf numFmtId="0" fontId="0" fillId="41" borderId="0" xfId="0" applyFill="1" applyBorder="1" applyAlignment="1">
      <alignment horizontal="center" wrapText="1"/>
    </xf>
    <xf numFmtId="164" fontId="0" fillId="41" borderId="0" xfId="0" applyNumberFormat="1" applyFill="1" applyBorder="1" applyAlignment="1">
      <alignment horizontal="right"/>
    </xf>
    <xf numFmtId="0" fontId="0" fillId="41" borderId="0" xfId="0" applyFont="1" applyFill="1"/>
    <xf numFmtId="2" fontId="0" fillId="41" borderId="0" xfId="0" applyNumberFormat="1" applyFill="1"/>
    <xf numFmtId="1" fontId="0" fillId="41" borderId="0" xfId="0" applyNumberFormat="1" applyFill="1"/>
    <xf numFmtId="0" fontId="0" fillId="41" borderId="22" xfId="0" applyFill="1" applyBorder="1"/>
    <xf numFmtId="0" fontId="0" fillId="41" borderId="0" xfId="0" applyNumberFormat="1" applyFill="1"/>
    <xf numFmtId="0" fontId="0" fillId="41" borderId="0" xfId="0" applyFill="1" applyAlignment="1">
      <alignment horizontal="right"/>
    </xf>
    <xf numFmtId="14" fontId="0" fillId="41" borderId="22" xfId="0" applyNumberFormat="1" applyFill="1" applyBorder="1"/>
    <xf numFmtId="14" fontId="0" fillId="41" borderId="0" xfId="0" applyNumberFormat="1" applyFill="1"/>
    <xf numFmtId="0" fontId="0" fillId="41" borderId="0" xfId="0" applyFill="1" applyAlignment="1">
      <alignment horizontal="center" wrapText="1"/>
    </xf>
    <xf numFmtId="0" fontId="0" fillId="41" borderId="0" xfId="0" applyFill="1" applyBorder="1" applyAlignment="1">
      <alignment horizontal="left"/>
    </xf>
    <xf numFmtId="0" fontId="33" fillId="41" borderId="0" xfId="5" applyFont="1" applyFill="1" applyBorder="1" applyAlignment="1">
      <alignment horizontal="left" vertical="center"/>
    </xf>
    <xf numFmtId="0" fontId="24" fillId="41" borderId="0" xfId="0" applyFont="1" applyFill="1" applyBorder="1"/>
    <xf numFmtId="14" fontId="0" fillId="0" borderId="2" xfId="1" applyNumberFormat="1" applyFont="1" applyBorder="1" applyAlignment="1">
      <alignment horizontal="center"/>
    </xf>
    <xf numFmtId="0" fontId="35" fillId="0" borderId="0" xfId="5" applyFont="1" applyFill="1" applyBorder="1" applyAlignment="1">
      <alignment horizontal="center" vertical="center"/>
    </xf>
    <xf numFmtId="0" fontId="36" fillId="0" borderId="0" xfId="5" applyFont="1" applyFill="1" applyBorder="1" applyAlignment="1">
      <alignment horizontal="left" vertical="center"/>
    </xf>
    <xf numFmtId="0" fontId="0" fillId="0" borderId="0" xfId="5" applyFont="1" applyFill="1" applyBorder="1" applyAlignment="1">
      <alignment horizontal="left" vertical="center"/>
    </xf>
    <xf numFmtId="16" fontId="0" fillId="0" borderId="0" xfId="0" applyNumberFormat="1" applyFill="1" applyAlignment="1">
      <alignment horizontal="center"/>
    </xf>
    <xf numFmtId="0" fontId="37" fillId="0" borderId="0" xfId="0" applyFont="1" applyFill="1" applyBorder="1" applyAlignment="1">
      <alignment horizontal="center" vertical="center"/>
    </xf>
    <xf numFmtId="0" fontId="37" fillId="0" borderId="27" xfId="0" applyFont="1" applyFill="1" applyBorder="1" applyAlignment="1">
      <alignment horizontal="center" vertical="center"/>
    </xf>
    <xf numFmtId="0" fontId="0" fillId="0" borderId="0" xfId="0" applyNumberFormat="1" applyFill="1" applyBorder="1" applyAlignment="1">
      <alignment horizontal="right"/>
    </xf>
    <xf numFmtId="1" fontId="0" fillId="37" borderId="0" xfId="0" applyNumberFormat="1" applyFill="1" applyBorder="1" applyAlignment="1">
      <alignment horizontal="center"/>
    </xf>
    <xf numFmtId="0" fontId="3" fillId="0" borderId="0" xfId="0" applyFont="1" applyFill="1"/>
    <xf numFmtId="0" fontId="0" fillId="37" borderId="0" xfId="0" quotePrefix="1" applyFill="1" applyAlignment="1">
      <alignment horizontal="center"/>
    </xf>
    <xf numFmtId="2" fontId="0" fillId="0" borderId="0" xfId="0" applyNumberFormat="1" applyFill="1" applyAlignment="1">
      <alignment horizontal="left"/>
    </xf>
    <xf numFmtId="1" fontId="0" fillId="0" borderId="0" xfId="0" applyNumberFormat="1" applyFill="1" applyBorder="1" applyAlignment="1">
      <alignment horizontal="center"/>
    </xf>
    <xf numFmtId="0" fontId="0" fillId="0" borderId="0" xfId="0" quotePrefix="1" applyFill="1" applyAlignment="1">
      <alignment horizontal="center"/>
    </xf>
    <xf numFmtId="0" fontId="19" fillId="37" borderId="0" xfId="0" applyFont="1" applyFill="1"/>
    <xf numFmtId="2" fontId="3" fillId="0" borderId="0" xfId="0" applyNumberFormat="1" applyFont="1" applyFill="1"/>
    <xf numFmtId="0" fontId="32" fillId="37" borderId="0" xfId="0" applyFont="1" applyFill="1"/>
    <xf numFmtId="0" fontId="19" fillId="0" borderId="0" xfId="0" applyFont="1" applyBorder="1"/>
    <xf numFmtId="14" fontId="19" fillId="0" borderId="0" xfId="0" applyNumberFormat="1" applyFont="1" applyBorder="1" applyAlignment="1">
      <alignment horizontal="left"/>
    </xf>
    <xf numFmtId="0" fontId="32" fillId="37" borderId="0" xfId="0" applyFont="1" applyFill="1" applyAlignment="1">
      <alignment horizontal="left"/>
    </xf>
    <xf numFmtId="0" fontId="19" fillId="0" borderId="0" xfId="0" applyFont="1" applyBorder="1" applyAlignment="1">
      <alignment horizontal="left"/>
    </xf>
    <xf numFmtId="166" fontId="0" fillId="0" borderId="0" xfId="0" applyNumberFormat="1" applyFill="1" applyAlignment="1">
      <alignment horizontal="left"/>
    </xf>
    <xf numFmtId="0" fontId="5" fillId="0" borderId="28" xfId="0" applyFont="1" applyBorder="1" applyAlignment="1">
      <alignment horizontal="left"/>
    </xf>
    <xf numFmtId="0" fontId="5" fillId="0" borderId="28" xfId="0" applyFont="1" applyFill="1" applyBorder="1"/>
    <xf numFmtId="0" fontId="5" fillId="0" borderId="28" xfId="0" applyFont="1" applyBorder="1" applyAlignment="1">
      <alignment horizontal="center"/>
    </xf>
    <xf numFmtId="0" fontId="5" fillId="0" borderId="28" xfId="0" applyFont="1" applyBorder="1"/>
    <xf numFmtId="0" fontId="5" fillId="0" borderId="29" xfId="0" applyFont="1" applyFill="1" applyBorder="1"/>
    <xf numFmtId="0" fontId="5" fillId="0" borderId="28" xfId="0" applyFont="1" applyFill="1" applyBorder="1" applyAlignment="1">
      <alignment horizontal="center"/>
    </xf>
    <xf numFmtId="0" fontId="5" fillId="0" borderId="28" xfId="0" applyFont="1" applyFill="1" applyBorder="1" applyAlignment="1">
      <alignment horizontal="left"/>
    </xf>
    <xf numFmtId="0" fontId="5" fillId="0" borderId="30" xfId="0" applyFont="1" applyFill="1" applyBorder="1" applyAlignment="1">
      <alignment horizontal="center"/>
    </xf>
    <xf numFmtId="0" fontId="5" fillId="0" borderId="30" xfId="0" applyFont="1" applyFill="1" applyBorder="1"/>
    <xf numFmtId="0" fontId="5" fillId="0" borderId="28" xfId="0" applyFont="1" applyFill="1" applyBorder="1" applyAlignment="1">
      <alignment horizontal="center" wrapText="1"/>
    </xf>
    <xf numFmtId="164" fontId="5" fillId="0" borderId="28" xfId="0" applyNumberFormat="1" applyFont="1" applyFill="1" applyBorder="1" applyAlignment="1">
      <alignment horizontal="right"/>
    </xf>
    <xf numFmtId="1" fontId="5" fillId="0" borderId="28" xfId="0" applyNumberFormat="1" applyFont="1" applyFill="1" applyBorder="1"/>
    <xf numFmtId="0" fontId="5" fillId="33" borderId="28" xfId="0" applyFont="1" applyFill="1" applyBorder="1"/>
    <xf numFmtId="2" fontId="5" fillId="0" borderId="28" xfId="0" applyNumberFormat="1" applyFont="1" applyFill="1" applyBorder="1"/>
    <xf numFmtId="0" fontId="5" fillId="0" borderId="31" xfId="0" applyFont="1" applyFill="1" applyBorder="1"/>
    <xf numFmtId="0" fontId="5" fillId="0" borderId="28" xfId="0" applyNumberFormat="1" applyFont="1" applyFill="1" applyBorder="1"/>
    <xf numFmtId="14" fontId="0" fillId="0" borderId="0" xfId="1" applyNumberFormat="1" applyFont="1" applyBorder="1" applyAlignment="1">
      <alignment horizontal="center"/>
    </xf>
    <xf numFmtId="0" fontId="18" fillId="0" borderId="28" xfId="0" applyFont="1" applyFill="1" applyBorder="1"/>
    <xf numFmtId="0" fontId="0" fillId="0" borderId="28" xfId="0" applyFill="1" applyBorder="1" applyAlignment="1">
      <alignment horizontal="left"/>
    </xf>
    <xf numFmtId="14" fontId="0" fillId="0" borderId="28" xfId="0" applyNumberFormat="1" applyFill="1" applyBorder="1" applyAlignment="1">
      <alignment horizontal="left"/>
    </xf>
    <xf numFmtId="0" fontId="5" fillId="0" borderId="28" xfId="0" applyFont="1" applyFill="1" applyBorder="1" applyAlignment="1">
      <alignment horizontal="right"/>
    </xf>
    <xf numFmtId="14" fontId="5" fillId="0" borderId="31" xfId="0" applyNumberFormat="1" applyFont="1" applyFill="1" applyBorder="1"/>
    <xf numFmtId="14" fontId="5" fillId="0" borderId="28" xfId="0" applyNumberFormat="1" applyFont="1" applyFill="1" applyBorder="1"/>
    <xf numFmtId="2" fontId="4" fillId="37" borderId="32" xfId="0" applyNumberFormat="1" applyFont="1" applyFill="1" applyBorder="1"/>
    <xf numFmtId="2" fontId="0" fillId="0" borderId="33" xfId="0" applyNumberFormat="1" applyFill="1" applyBorder="1"/>
    <xf numFmtId="2" fontId="4" fillId="0" borderId="34" xfId="0" applyNumberFormat="1" applyFont="1" applyFill="1" applyBorder="1"/>
    <xf numFmtId="0" fontId="38" fillId="0" borderId="0" xfId="0" applyFont="1" applyFill="1"/>
    <xf numFmtId="0" fontId="19" fillId="0" borderId="0" xfId="0" applyFont="1" applyFill="1" applyAlignment="1">
      <alignment horizontal="left"/>
    </xf>
    <xf numFmtId="2" fontId="0" fillId="37" borderId="32" xfId="0" applyNumberFormat="1" applyFill="1" applyBorder="1"/>
    <xf numFmtId="2" fontId="0" fillId="37" borderId="34" xfId="0" applyNumberFormat="1" applyFill="1" applyBorder="1"/>
    <xf numFmtId="2" fontId="23" fillId="0" borderId="32" xfId="0" applyNumberFormat="1" applyFont="1" applyFill="1" applyBorder="1"/>
    <xf numFmtId="2" fontId="23" fillId="0" borderId="34" xfId="0" applyNumberFormat="1" applyFont="1" applyFill="1" applyBorder="1"/>
    <xf numFmtId="0" fontId="19" fillId="37" borderId="0" xfId="0" applyFont="1" applyFill="1" applyAlignment="1">
      <alignment horizontal="left"/>
    </xf>
    <xf numFmtId="2" fontId="5" fillId="37" borderId="33" xfId="0" applyNumberFormat="1" applyFont="1" applyFill="1" applyBorder="1"/>
    <xf numFmtId="2" fontId="5" fillId="37" borderId="34" xfId="0" applyNumberFormat="1" applyFont="1" applyFill="1" applyBorder="1"/>
    <xf numFmtId="2" fontId="39" fillId="0" borderId="32" xfId="0" applyNumberFormat="1" applyFont="1" applyFill="1" applyBorder="1"/>
    <xf numFmtId="2" fontId="5" fillId="0" borderId="33" xfId="0" applyNumberFormat="1" applyFont="1" applyFill="1" applyBorder="1"/>
    <xf numFmtId="0" fontId="5" fillId="0" borderId="33" xfId="0" applyFont="1" applyFill="1" applyBorder="1"/>
    <xf numFmtId="2" fontId="39" fillId="0" borderId="34" xfId="0" applyNumberFormat="1" applyFont="1" applyFill="1" applyBorder="1"/>
    <xf numFmtId="0" fontId="0" fillId="37" borderId="14" xfId="0" applyFill="1" applyBorder="1" applyAlignment="1">
      <alignment horizontal="left"/>
    </xf>
    <xf numFmtId="0" fontId="19" fillId="37" borderId="14" xfId="0" applyFont="1" applyFill="1" applyBorder="1" applyAlignment="1">
      <alignment horizontal="left"/>
    </xf>
    <xf numFmtId="0" fontId="0" fillId="37" borderId="14" xfId="0" applyFill="1" applyBorder="1" applyAlignment="1">
      <alignment horizontal="center"/>
    </xf>
    <xf numFmtId="0" fontId="0" fillId="37" borderId="35" xfId="0" applyFont="1" applyFill="1" applyBorder="1"/>
    <xf numFmtId="0" fontId="19" fillId="0" borderId="0" xfId="0" applyFont="1" applyFill="1" applyBorder="1" applyAlignment="1"/>
    <xf numFmtId="0" fontId="19" fillId="0" borderId="0" xfId="0" applyFont="1" applyFill="1" applyBorder="1"/>
    <xf numFmtId="0" fontId="0" fillId="0" borderId="0" xfId="0" applyNumberFormat="1" applyFill="1" applyAlignment="1">
      <alignment horizontal="center"/>
    </xf>
    <xf numFmtId="49" fontId="0" fillId="0" borderId="0" xfId="0" applyNumberFormat="1" applyFill="1"/>
    <xf numFmtId="0" fontId="0" fillId="0" borderId="0" xfId="0" applyFill="1" applyAlignment="1">
      <alignment wrapText="1"/>
    </xf>
    <xf numFmtId="0" fontId="40" fillId="0" borderId="0" xfId="0" applyFont="1" applyFill="1" applyAlignment="1">
      <alignment wrapText="1"/>
    </xf>
    <xf numFmtId="0" fontId="0" fillId="0" borderId="0" xfId="0" applyFill="1" applyAlignment="1">
      <alignment horizontal="left" vertical="top" wrapText="1"/>
    </xf>
    <xf numFmtId="14" fontId="0" fillId="0" borderId="0" xfId="0" applyNumberFormat="1" applyFill="1" applyAlignment="1">
      <alignment horizontal="center" wrapText="1"/>
    </xf>
    <xf numFmtId="0" fontId="3" fillId="0" borderId="0" xfId="0" applyFont="1" applyFill="1" applyAlignment="1">
      <alignment horizontal="center" wrapText="1"/>
    </xf>
    <xf numFmtId="0" fontId="0" fillId="37" borderId="0" xfId="0" applyFont="1" applyFill="1" applyBorder="1" applyAlignment="1"/>
    <xf numFmtId="49" fontId="0" fillId="37" borderId="0" xfId="0" applyNumberFormat="1" applyFill="1" applyAlignment="1">
      <alignment horizontal="center"/>
    </xf>
    <xf numFmtId="0" fontId="0" fillId="37" borderId="0" xfId="0" applyNumberFormat="1" applyFill="1" applyAlignment="1">
      <alignment horizontal="center"/>
    </xf>
    <xf numFmtId="49" fontId="0" fillId="37" borderId="0" xfId="0" applyNumberFormat="1" applyFill="1"/>
    <xf numFmtId="0" fontId="0" fillId="37" borderId="0" xfId="0" applyFill="1" applyAlignment="1">
      <alignment wrapText="1"/>
    </xf>
    <xf numFmtId="0" fontId="40" fillId="37" borderId="0" xfId="0" applyFont="1" applyFill="1" applyAlignment="1">
      <alignment wrapText="1"/>
    </xf>
    <xf numFmtId="14" fontId="0" fillId="37" borderId="0" xfId="0" applyNumberFormat="1" applyFill="1" applyAlignment="1">
      <alignment horizontal="center" wrapText="1"/>
    </xf>
    <xf numFmtId="0" fontId="0" fillId="37" borderId="0" xfId="0" applyFont="1" applyFill="1" applyAlignment="1">
      <alignment horizontal="left"/>
    </xf>
    <xf numFmtId="0" fontId="0" fillId="0" borderId="0" xfId="0" applyFont="1" applyFill="1" applyBorder="1" applyAlignment="1"/>
    <xf numFmtId="0" fontId="0" fillId="0" borderId="0" xfId="0" applyFill="1" applyBorder="1" applyAlignment="1"/>
    <xf numFmtId="0" fontId="0" fillId="0" borderId="0" xfId="0" applyFont="1" applyFill="1" applyAlignment="1">
      <alignment horizontal="left"/>
    </xf>
    <xf numFmtId="9" fontId="0" fillId="0" borderId="0" xfId="0" applyNumberFormat="1" applyFill="1" applyAlignment="1">
      <alignment horizontal="center"/>
    </xf>
    <xf numFmtId="166" fontId="0" fillId="0" borderId="0" xfId="0" applyNumberFormat="1" applyFill="1" applyAlignment="1"/>
    <xf numFmtId="9" fontId="0" fillId="37" borderId="0" xfId="0" applyNumberFormat="1" applyFill="1" applyAlignment="1">
      <alignment horizontal="center"/>
    </xf>
    <xf numFmtId="2" fontId="0" fillId="0" borderId="0" xfId="0" applyNumberFormat="1" applyFill="1" applyAlignment="1">
      <alignment horizontal="center"/>
    </xf>
    <xf numFmtId="1" fontId="0" fillId="0" borderId="0" xfId="0" quotePrefix="1" applyNumberFormat="1" applyFill="1" applyAlignment="1">
      <alignment horizontal="left"/>
    </xf>
    <xf numFmtId="0" fontId="32" fillId="0" borderId="0" xfId="0" applyFont="1" applyFill="1" applyBorder="1" applyAlignment="1">
      <alignment horizontal="left"/>
    </xf>
    <xf numFmtId="0" fontId="38" fillId="0" borderId="0" xfId="0" applyFont="1" applyFill="1" applyBorder="1"/>
    <xf numFmtId="0" fontId="0" fillId="0" borderId="24" xfId="0" applyFill="1" applyBorder="1" applyAlignment="1">
      <alignment horizontal="center"/>
    </xf>
    <xf numFmtId="0" fontId="0" fillId="0" borderId="25" xfId="0" applyFill="1" applyBorder="1"/>
    <xf numFmtId="0" fontId="0" fillId="0" borderId="26" xfId="0" applyFill="1" applyBorder="1"/>
    <xf numFmtId="0" fontId="0" fillId="37" borderId="0" xfId="0" applyNumberFormat="1" applyFont="1" applyFill="1" applyBorder="1"/>
    <xf numFmtId="0" fontId="0" fillId="0" borderId="0" xfId="0" applyNumberFormat="1" applyFont="1" applyFill="1" applyBorder="1"/>
    <xf numFmtId="17" fontId="0" fillId="37" borderId="0" xfId="0" applyNumberFormat="1" applyFont="1" applyFill="1" applyBorder="1"/>
    <xf numFmtId="17" fontId="0" fillId="37" borderId="0" xfId="0" applyNumberFormat="1" applyFill="1" applyBorder="1"/>
    <xf numFmtId="17" fontId="0" fillId="0" borderId="0" xfId="0" applyNumberFormat="1" applyFont="1" applyFill="1" applyBorder="1"/>
    <xf numFmtId="17" fontId="0" fillId="0" borderId="0" xfId="0" applyNumberFormat="1" applyFill="1" applyBorder="1"/>
    <xf numFmtId="0" fontId="0" fillId="0" borderId="23" xfId="0" applyFont="1" applyBorder="1" applyAlignment="1">
      <alignment vertical="center"/>
    </xf>
    <xf numFmtId="0" fontId="0" fillId="0" borderId="0" xfId="0" applyBorder="1" applyAlignment="1">
      <alignment vertical="center"/>
    </xf>
    <xf numFmtId="0" fontId="0" fillId="0" borderId="21" xfId="0" applyBorder="1" applyAlignment="1">
      <alignment horizontal="left" vertical="center"/>
    </xf>
    <xf numFmtId="167" fontId="0" fillId="0" borderId="0" xfId="0" applyNumberFormat="1" applyAlignment="1">
      <alignment vertical="center"/>
    </xf>
    <xf numFmtId="49" fontId="0" fillId="0" borderId="21" xfId="0" applyNumberFormat="1" applyFill="1" applyBorder="1" applyAlignment="1">
      <alignment horizontal="left" vertical="center"/>
    </xf>
    <xf numFmtId="0" fontId="0" fillId="0" borderId="21" xfId="0" applyFill="1" applyBorder="1" applyAlignment="1">
      <alignment horizontal="left" vertical="center"/>
    </xf>
    <xf numFmtId="0" fontId="0" fillId="0" borderId="0" xfId="0" applyFill="1" applyAlignment="1">
      <alignment horizontal="left" vertical="center"/>
    </xf>
    <xf numFmtId="49" fontId="0" fillId="0" borderId="0" xfId="0" applyNumberFormat="1" applyFill="1" applyAlignment="1">
      <alignment horizontal="left" vertical="center"/>
    </xf>
    <xf numFmtId="0" fontId="0" fillId="0" borderId="23" xfId="0" applyFont="1" applyFill="1" applyBorder="1" applyAlignment="1">
      <alignment vertical="center"/>
    </xf>
    <xf numFmtId="0" fontId="0" fillId="0" borderId="0" xfId="0" applyFill="1" applyBorder="1" applyAlignment="1">
      <alignment vertical="center"/>
    </xf>
    <xf numFmtId="167" fontId="0" fillId="0" borderId="0" xfId="0" applyNumberFormat="1" applyFill="1" applyAlignment="1">
      <alignment vertical="center"/>
    </xf>
    <xf numFmtId="0" fontId="0" fillId="0" borderId="0" xfId="0" applyFont="1" applyFill="1" applyAlignment="1">
      <alignment vertical="center"/>
    </xf>
    <xf numFmtId="49" fontId="0" fillId="0" borderId="0" xfId="0" applyNumberFormat="1" applyFont="1" applyFill="1"/>
    <xf numFmtId="49" fontId="0" fillId="0" borderId="0" xfId="0" applyNumberFormat="1" applyFont="1" applyFill="1" applyBorder="1"/>
    <xf numFmtId="49" fontId="0" fillId="0" borderId="0" xfId="0" applyNumberFormat="1" applyFont="1"/>
    <xf numFmtId="49" fontId="0" fillId="0" borderId="0" xfId="0" applyNumberFormat="1"/>
    <xf numFmtId="0" fontId="41" fillId="0" borderId="0" xfId="0" applyFont="1"/>
    <xf numFmtId="0" fontId="24" fillId="0" borderId="0" xfId="0" applyFont="1"/>
    <xf numFmtId="16" fontId="0" fillId="0" borderId="0" xfId="0" applyNumberFormat="1" applyFill="1"/>
    <xf numFmtId="0" fontId="0" fillId="0" borderId="16" xfId="0" applyBorder="1" applyAlignment="1">
      <alignment horizontal="center" vertical="center"/>
    </xf>
    <xf numFmtId="0" fontId="0" fillId="0" borderId="0" xfId="0" applyAlignment="1">
      <alignment horizontal="center" textRotation="90"/>
    </xf>
    <xf numFmtId="0" fontId="0" fillId="0" borderId="20" xfId="0" applyBorder="1" applyAlignment="1">
      <alignment horizontal="center" vertical="center" wrapText="1"/>
    </xf>
    <xf numFmtId="0" fontId="0" fillId="0" borderId="20" xfId="0" applyBorder="1" applyAlignment="1">
      <alignment horizontal="center" vertical="center"/>
    </xf>
    <xf numFmtId="0" fontId="21" fillId="0" borderId="36" xfId="0" applyFont="1" applyBorder="1"/>
    <xf numFmtId="0" fontId="21" fillId="0" borderId="0" xfId="0" applyFont="1" applyFill="1" applyBorder="1"/>
    <xf numFmtId="166" fontId="0" fillId="33" borderId="0" xfId="0" applyNumberFormat="1" applyFill="1" applyBorder="1"/>
    <xf numFmtId="166" fontId="21" fillId="0" borderId="0" xfId="0" applyNumberFormat="1" applyFont="1" applyFill="1" applyBorder="1"/>
    <xf numFmtId="0" fontId="21" fillId="0" borderId="0" xfId="0" applyFont="1" applyBorder="1"/>
    <xf numFmtId="0" fontId="0" fillId="0" borderId="0" xfId="0" applyBorder="1" applyAlignment="1">
      <alignment wrapText="1"/>
    </xf>
    <xf numFmtId="0" fontId="43" fillId="0" borderId="0" xfId="0" applyFont="1"/>
    <xf numFmtId="0" fontId="0" fillId="0" borderId="0" xfId="0" applyAlignment="1">
      <alignment horizontal="left" textRotation="90"/>
    </xf>
  </cellXfs>
  <cellStyles count="21077">
    <cellStyle name="20% - Accent1 10" xfId="3"/>
    <cellStyle name="20% - Accent1 11" xfId="6"/>
    <cellStyle name="20% - Accent1 12" xfId="7"/>
    <cellStyle name="20% - Accent1 13" xfId="8"/>
    <cellStyle name="20% - Accent1 14" xfId="9"/>
    <cellStyle name="20% - Accent1 15" xfId="10"/>
    <cellStyle name="20% - Accent1 16" xfId="11"/>
    <cellStyle name="20% - Accent1 2" xfId="12"/>
    <cellStyle name="20% - Accent1 2 2" xfId="13"/>
    <cellStyle name="20% - Accent1 2 2 2" xfId="14"/>
    <cellStyle name="20% - Accent1 2 2 2 2" xfId="15"/>
    <cellStyle name="20% - Accent1 2 2 2 2 2" xfId="16"/>
    <cellStyle name="20% - Accent1 2 2 2 3" xfId="17"/>
    <cellStyle name="20% - Accent1 2 2 2 3 2" xfId="18"/>
    <cellStyle name="20% - Accent1 2 2 2 3 3" xfId="19"/>
    <cellStyle name="20% - Accent1 2 2 2 4" xfId="20"/>
    <cellStyle name="20% - Accent1 2 2 3" xfId="21"/>
    <cellStyle name="20% - Accent1 2 2 3 2" xfId="22"/>
    <cellStyle name="20% - Accent1 2 2 3 3" xfId="23"/>
    <cellStyle name="20% - Accent1 2 2 4" xfId="24"/>
    <cellStyle name="20% - Accent1 2 2 4 2" xfId="25"/>
    <cellStyle name="20% - Accent1 2 2 5" xfId="26"/>
    <cellStyle name="20% - Accent1 2 3" xfId="27"/>
    <cellStyle name="20% - Accent1 2 3 2" xfId="28"/>
    <cellStyle name="20% - Accent1 2 3 2 2" xfId="29"/>
    <cellStyle name="20% - Accent1 2 3 2 2 2" xfId="30"/>
    <cellStyle name="20% - Accent1 2 3 2 3" xfId="31"/>
    <cellStyle name="20% - Accent1 2 3 2 4" xfId="32"/>
    <cellStyle name="20% - Accent1 2 3 3" xfId="33"/>
    <cellStyle name="20% - Accent1 2 4" xfId="34"/>
    <cellStyle name="20% - Accent1 2 4 2" xfId="35"/>
    <cellStyle name="20% - Accent1 2 4 2 2" xfId="36"/>
    <cellStyle name="20% - Accent1 2 4 2 2 2" xfId="37"/>
    <cellStyle name="20% - Accent1 2 4 2 3" xfId="38"/>
    <cellStyle name="20% - Accent1 2 4 2 3 2" xfId="39"/>
    <cellStyle name="20% - Accent1 2 4 2 3 3" xfId="40"/>
    <cellStyle name="20% - Accent1 2 4 2 4" xfId="41"/>
    <cellStyle name="20% - Accent1 2 4 3" xfId="42"/>
    <cellStyle name="20% - Accent1 2 5" xfId="43"/>
    <cellStyle name="20% - Accent1 2 5 2" xfId="44"/>
    <cellStyle name="20% - Accent1 2 5 2 2" xfId="45"/>
    <cellStyle name="20% - Accent1 2 5 2 3" xfId="46"/>
    <cellStyle name="20% - Accent1 2 5 3" xfId="47"/>
    <cellStyle name="20% - Accent1 2 5 3 2" xfId="48"/>
    <cellStyle name="20% - Accent1 2 6" xfId="49"/>
    <cellStyle name="20% - Accent1 2 6 2" xfId="50"/>
    <cellStyle name="20% - Accent1 2 6 2 2" xfId="51"/>
    <cellStyle name="20% - Accent1 2 6 2 3" xfId="52"/>
    <cellStyle name="20% - Accent1 2 6 3" xfId="53"/>
    <cellStyle name="20% - Accent1 2 7" xfId="54"/>
    <cellStyle name="20% - Accent1 2 7 2" xfId="55"/>
    <cellStyle name="20% - Accent1 2 7 3" xfId="56"/>
    <cellStyle name="20% - Accent1 2 8" xfId="57"/>
    <cellStyle name="20% - Accent1 3" xfId="58"/>
    <cellStyle name="20% - Accent1 3 2" xfId="59"/>
    <cellStyle name="20% - Accent1 3 2 2" xfId="60"/>
    <cellStyle name="20% - Accent1 3 2 2 2" xfId="61"/>
    <cellStyle name="20% - Accent1 3 2 3" xfId="62"/>
    <cellStyle name="20% - Accent1 3 2 4" xfId="63"/>
    <cellStyle name="20% - Accent1 3 2 4 2" xfId="64"/>
    <cellStyle name="20% - Accent1 3 2 4 3" xfId="65"/>
    <cellStyle name="20% - Accent1 3 2 5" xfId="66"/>
    <cellStyle name="20% - Accent1 3 2 5 2" xfId="67"/>
    <cellStyle name="20% - Accent1 3 3" xfId="68"/>
    <cellStyle name="20% - Accent1 3 3 2" xfId="69"/>
    <cellStyle name="20% - Accent1 3 3 3" xfId="70"/>
    <cellStyle name="20% - Accent1 3 3 3 2" xfId="71"/>
    <cellStyle name="20% - Accent1 3 3 4" xfId="72"/>
    <cellStyle name="20% - Accent1 3 3 5" xfId="73"/>
    <cellStyle name="20% - Accent1 3 3 6" xfId="74"/>
    <cellStyle name="20% - Accent1 3 4" xfId="75"/>
    <cellStyle name="20% - Accent1 3 4 2" xfId="76"/>
    <cellStyle name="20% - Accent1 3 5" xfId="77"/>
    <cellStyle name="20% - Accent1 3 5 2" xfId="78"/>
    <cellStyle name="20% - Accent1 3 6" xfId="79"/>
    <cellStyle name="20% - Accent1 3 6 2" xfId="80"/>
    <cellStyle name="20% - Accent1 3 6 3" xfId="81"/>
    <cellStyle name="20% - Accent1 3 7" xfId="82"/>
    <cellStyle name="20% - Accent1 4" xfId="83"/>
    <cellStyle name="20% - Accent1 4 2" xfId="84"/>
    <cellStyle name="20% - Accent1 4 2 2" xfId="85"/>
    <cellStyle name="20% - Accent1 4 2 2 2" xfId="86"/>
    <cellStyle name="20% - Accent1 4 2 2 3" xfId="87"/>
    <cellStyle name="20% - Accent1 4 2 3" xfId="88"/>
    <cellStyle name="20% - Accent1 4 2 3 2" xfId="89"/>
    <cellStyle name="20% - Accent1 4 3" xfId="90"/>
    <cellStyle name="20% - Accent1 4 3 2" xfId="91"/>
    <cellStyle name="20% - Accent1 4 3 3" xfId="92"/>
    <cellStyle name="20% - Accent1 4 4" xfId="93"/>
    <cellStyle name="20% - Accent1 5" xfId="94"/>
    <cellStyle name="20% - Accent1 5 2" xfId="95"/>
    <cellStyle name="20% - Accent1 5 2 2" xfId="96"/>
    <cellStyle name="20% - Accent1 5 2 2 2" xfId="97"/>
    <cellStyle name="20% - Accent1 5 2 2 3" xfId="98"/>
    <cellStyle name="20% - Accent1 5 2 3" xfId="99"/>
    <cellStyle name="20% - Accent1 5 2 3 2" xfId="100"/>
    <cellStyle name="20% - Accent1 5 3" xfId="101"/>
    <cellStyle name="20% - Accent1 5 3 2" xfId="102"/>
    <cellStyle name="20% - Accent1 5 3 3" xfId="103"/>
    <cellStyle name="20% - Accent1 5 4" xfId="104"/>
    <cellStyle name="20% - Accent1 6" xfId="105"/>
    <cellStyle name="20% - Accent1 6 2" xfId="106"/>
    <cellStyle name="20% - Accent1 6 2 2" xfId="107"/>
    <cellStyle name="20% - Accent1 6 3" xfId="108"/>
    <cellStyle name="20% - Accent1 6 4" xfId="109"/>
    <cellStyle name="20% - Accent1 7" xfId="110"/>
    <cellStyle name="20% - Accent1 8" xfId="111"/>
    <cellStyle name="20% - Accent1 9" xfId="112"/>
    <cellStyle name="20% - Accent2 10" xfId="113"/>
    <cellStyle name="20% - Accent2 11" xfId="114"/>
    <cellStyle name="20% - Accent2 12" xfId="115"/>
    <cellStyle name="20% - Accent2 13" xfId="116"/>
    <cellStyle name="20% - Accent2 14" xfId="117"/>
    <cellStyle name="20% - Accent2 15" xfId="118"/>
    <cellStyle name="20% - Accent2 16" xfId="119"/>
    <cellStyle name="20% - Accent2 2" xfId="120"/>
    <cellStyle name="20% - Accent2 2 2" xfId="121"/>
    <cellStyle name="20% - Accent2 2 2 2" xfId="122"/>
    <cellStyle name="20% - Accent2 2 2 2 2" xfId="123"/>
    <cellStyle name="20% - Accent2 2 2 2 2 2" xfId="124"/>
    <cellStyle name="20% - Accent2 2 2 2 3" xfId="125"/>
    <cellStyle name="20% - Accent2 2 2 2 3 2" xfId="126"/>
    <cellStyle name="20% - Accent2 2 2 2 3 3" xfId="127"/>
    <cellStyle name="20% - Accent2 2 2 2 4" xfId="128"/>
    <cellStyle name="20% - Accent2 2 2 3" xfId="129"/>
    <cellStyle name="20% - Accent2 2 2 3 2" xfId="130"/>
    <cellStyle name="20% - Accent2 2 2 3 3" xfId="131"/>
    <cellStyle name="20% - Accent2 2 2 4" xfId="132"/>
    <cellStyle name="20% - Accent2 2 2 4 2" xfId="133"/>
    <cellStyle name="20% - Accent2 2 2 5" xfId="134"/>
    <cellStyle name="20% - Accent2 2 3" xfId="135"/>
    <cellStyle name="20% - Accent2 2 3 2" xfId="136"/>
    <cellStyle name="20% - Accent2 2 3 2 2" xfId="137"/>
    <cellStyle name="20% - Accent2 2 3 2 2 2" xfId="138"/>
    <cellStyle name="20% - Accent2 2 3 2 3" xfId="139"/>
    <cellStyle name="20% - Accent2 2 3 2 4" xfId="140"/>
    <cellStyle name="20% - Accent2 2 3 3" xfId="141"/>
    <cellStyle name="20% - Accent2 2 4" xfId="142"/>
    <cellStyle name="20% - Accent2 2 4 2" xfId="143"/>
    <cellStyle name="20% - Accent2 2 4 2 2" xfId="144"/>
    <cellStyle name="20% - Accent2 2 4 2 2 2" xfId="145"/>
    <cellStyle name="20% - Accent2 2 4 2 3" xfId="146"/>
    <cellStyle name="20% - Accent2 2 4 2 3 2" xfId="147"/>
    <cellStyle name="20% - Accent2 2 4 2 3 3" xfId="148"/>
    <cellStyle name="20% - Accent2 2 4 2 4" xfId="149"/>
    <cellStyle name="20% - Accent2 2 4 3" xfId="150"/>
    <cellStyle name="20% - Accent2 2 5" xfId="151"/>
    <cellStyle name="20% - Accent2 2 5 2" xfId="152"/>
    <cellStyle name="20% - Accent2 2 5 2 2" xfId="153"/>
    <cellStyle name="20% - Accent2 2 5 2 3" xfId="154"/>
    <cellStyle name="20% - Accent2 2 5 3" xfId="155"/>
    <cellStyle name="20% - Accent2 2 5 3 2" xfId="156"/>
    <cellStyle name="20% - Accent2 2 6" xfId="157"/>
    <cellStyle name="20% - Accent2 2 6 2" xfId="158"/>
    <cellStyle name="20% - Accent2 2 6 2 2" xfId="159"/>
    <cellStyle name="20% - Accent2 2 6 2 3" xfId="160"/>
    <cellStyle name="20% - Accent2 2 6 3" xfId="161"/>
    <cellStyle name="20% - Accent2 2 7" xfId="162"/>
    <cellStyle name="20% - Accent2 2 7 2" xfId="163"/>
    <cellStyle name="20% - Accent2 2 7 3" xfId="164"/>
    <cellStyle name="20% - Accent2 2 8" xfId="165"/>
    <cellStyle name="20% - Accent2 3" xfId="166"/>
    <cellStyle name="20% - Accent2 3 2" xfId="167"/>
    <cellStyle name="20% - Accent2 3 2 2" xfId="168"/>
    <cellStyle name="20% - Accent2 3 2 2 2" xfId="169"/>
    <cellStyle name="20% - Accent2 3 2 3" xfId="170"/>
    <cellStyle name="20% - Accent2 3 2 4" xfId="171"/>
    <cellStyle name="20% - Accent2 3 2 4 2" xfId="172"/>
    <cellStyle name="20% - Accent2 3 2 4 3" xfId="173"/>
    <cellStyle name="20% - Accent2 3 2 5" xfId="174"/>
    <cellStyle name="20% - Accent2 3 2 5 2" xfId="175"/>
    <cellStyle name="20% - Accent2 3 3" xfId="176"/>
    <cellStyle name="20% - Accent2 3 3 2" xfId="177"/>
    <cellStyle name="20% - Accent2 3 3 3" xfId="178"/>
    <cellStyle name="20% - Accent2 3 3 3 2" xfId="179"/>
    <cellStyle name="20% - Accent2 3 3 4" xfId="180"/>
    <cellStyle name="20% - Accent2 3 3 5" xfId="181"/>
    <cellStyle name="20% - Accent2 3 3 6" xfId="182"/>
    <cellStyle name="20% - Accent2 3 4" xfId="183"/>
    <cellStyle name="20% - Accent2 3 4 2" xfId="184"/>
    <cellStyle name="20% - Accent2 3 5" xfId="185"/>
    <cellStyle name="20% - Accent2 3 5 2" xfId="186"/>
    <cellStyle name="20% - Accent2 3 6" xfId="187"/>
    <cellStyle name="20% - Accent2 3 6 2" xfId="188"/>
    <cellStyle name="20% - Accent2 3 6 3" xfId="189"/>
    <cellStyle name="20% - Accent2 3 7" xfId="190"/>
    <cellStyle name="20% - Accent2 4" xfId="191"/>
    <cellStyle name="20% - Accent2 4 2" xfId="192"/>
    <cellStyle name="20% - Accent2 4 2 2" xfId="193"/>
    <cellStyle name="20% - Accent2 4 2 2 2" xfId="194"/>
    <cellStyle name="20% - Accent2 4 2 2 3" xfId="195"/>
    <cellStyle name="20% - Accent2 4 2 3" xfId="196"/>
    <cellStyle name="20% - Accent2 4 2 3 2" xfId="197"/>
    <cellStyle name="20% - Accent2 4 3" xfId="198"/>
    <cellStyle name="20% - Accent2 4 3 2" xfId="199"/>
    <cellStyle name="20% - Accent2 4 3 3" xfId="200"/>
    <cellStyle name="20% - Accent2 4 4" xfId="201"/>
    <cellStyle name="20% - Accent2 5" xfId="202"/>
    <cellStyle name="20% - Accent2 5 2" xfId="203"/>
    <cellStyle name="20% - Accent2 5 2 2" xfId="204"/>
    <cellStyle name="20% - Accent2 5 2 2 2" xfId="205"/>
    <cellStyle name="20% - Accent2 5 2 2 3" xfId="206"/>
    <cellStyle name="20% - Accent2 5 2 3" xfId="207"/>
    <cellStyle name="20% - Accent2 5 2 3 2" xfId="208"/>
    <cellStyle name="20% - Accent2 5 3" xfId="209"/>
    <cellStyle name="20% - Accent2 5 3 2" xfId="210"/>
    <cellStyle name="20% - Accent2 5 3 3" xfId="211"/>
    <cellStyle name="20% - Accent2 5 4" xfId="212"/>
    <cellStyle name="20% - Accent2 6" xfId="213"/>
    <cellStyle name="20% - Accent2 6 2" xfId="214"/>
    <cellStyle name="20% - Accent2 6 2 2" xfId="215"/>
    <cellStyle name="20% - Accent2 6 3" xfId="216"/>
    <cellStyle name="20% - Accent2 6 4" xfId="217"/>
    <cellStyle name="20% - Accent2 7" xfId="218"/>
    <cellStyle name="20% - Accent2 8" xfId="219"/>
    <cellStyle name="20% - Accent2 9" xfId="220"/>
    <cellStyle name="20% - Accent3 10" xfId="221"/>
    <cellStyle name="20% - Accent3 11" xfId="222"/>
    <cellStyle name="20% - Accent3 12" xfId="223"/>
    <cellStyle name="20% - Accent3 13" xfId="224"/>
    <cellStyle name="20% - Accent3 14" xfId="225"/>
    <cellStyle name="20% - Accent3 15" xfId="226"/>
    <cellStyle name="20% - Accent3 16" xfId="227"/>
    <cellStyle name="20% - Accent3 2" xfId="228"/>
    <cellStyle name="20% - Accent3 2 2" xfId="229"/>
    <cellStyle name="20% - Accent3 2 2 2" xfId="230"/>
    <cellStyle name="20% - Accent3 2 2 2 2" xfId="231"/>
    <cellStyle name="20% - Accent3 2 2 2 2 2" xfId="232"/>
    <cellStyle name="20% - Accent3 2 2 2 3" xfId="233"/>
    <cellStyle name="20% - Accent3 2 2 2 3 2" xfId="234"/>
    <cellStyle name="20% - Accent3 2 2 2 3 3" xfId="235"/>
    <cellStyle name="20% - Accent3 2 2 2 4" xfId="236"/>
    <cellStyle name="20% - Accent3 2 2 3" xfId="237"/>
    <cellStyle name="20% - Accent3 2 2 3 2" xfId="238"/>
    <cellStyle name="20% - Accent3 2 2 3 3" xfId="239"/>
    <cellStyle name="20% - Accent3 2 2 4" xfId="240"/>
    <cellStyle name="20% - Accent3 2 2 4 2" xfId="241"/>
    <cellStyle name="20% - Accent3 2 2 5" xfId="242"/>
    <cellStyle name="20% - Accent3 2 3" xfId="243"/>
    <cellStyle name="20% - Accent3 2 3 2" xfId="244"/>
    <cellStyle name="20% - Accent3 2 3 2 2" xfId="245"/>
    <cellStyle name="20% - Accent3 2 3 2 2 2" xfId="246"/>
    <cellStyle name="20% - Accent3 2 3 2 3" xfId="247"/>
    <cellStyle name="20% - Accent3 2 3 2 4" xfId="248"/>
    <cellStyle name="20% - Accent3 2 3 3" xfId="249"/>
    <cellStyle name="20% - Accent3 2 4" xfId="250"/>
    <cellStyle name="20% - Accent3 2 4 2" xfId="251"/>
    <cellStyle name="20% - Accent3 2 4 2 2" xfId="252"/>
    <cellStyle name="20% - Accent3 2 4 2 2 2" xfId="253"/>
    <cellStyle name="20% - Accent3 2 4 2 3" xfId="254"/>
    <cellStyle name="20% - Accent3 2 4 2 3 2" xfId="255"/>
    <cellStyle name="20% - Accent3 2 4 2 3 3" xfId="256"/>
    <cellStyle name="20% - Accent3 2 4 2 4" xfId="257"/>
    <cellStyle name="20% - Accent3 2 4 3" xfId="258"/>
    <cellStyle name="20% - Accent3 2 5" xfId="259"/>
    <cellStyle name="20% - Accent3 2 5 2" xfId="260"/>
    <cellStyle name="20% - Accent3 2 5 2 2" xfId="261"/>
    <cellStyle name="20% - Accent3 2 5 2 3" xfId="262"/>
    <cellStyle name="20% - Accent3 2 5 3" xfId="263"/>
    <cellStyle name="20% - Accent3 2 5 3 2" xfId="264"/>
    <cellStyle name="20% - Accent3 2 6" xfId="265"/>
    <cellStyle name="20% - Accent3 2 6 2" xfId="266"/>
    <cellStyle name="20% - Accent3 2 6 2 2" xfId="267"/>
    <cellStyle name="20% - Accent3 2 6 2 3" xfId="268"/>
    <cellStyle name="20% - Accent3 2 6 3" xfId="269"/>
    <cellStyle name="20% - Accent3 2 7" xfId="270"/>
    <cellStyle name="20% - Accent3 2 7 2" xfId="271"/>
    <cellStyle name="20% - Accent3 2 7 3" xfId="272"/>
    <cellStyle name="20% - Accent3 2 8" xfId="273"/>
    <cellStyle name="20% - Accent3 3" xfId="274"/>
    <cellStyle name="20% - Accent3 3 2" xfId="275"/>
    <cellStyle name="20% - Accent3 3 2 2" xfId="276"/>
    <cellStyle name="20% - Accent3 3 2 2 2" xfId="277"/>
    <cellStyle name="20% - Accent3 3 2 3" xfId="278"/>
    <cellStyle name="20% - Accent3 3 2 4" xfId="279"/>
    <cellStyle name="20% - Accent3 3 2 4 2" xfId="280"/>
    <cellStyle name="20% - Accent3 3 2 4 3" xfId="281"/>
    <cellStyle name="20% - Accent3 3 2 5" xfId="282"/>
    <cellStyle name="20% - Accent3 3 2 5 2" xfId="283"/>
    <cellStyle name="20% - Accent3 3 3" xfId="284"/>
    <cellStyle name="20% - Accent3 3 3 2" xfId="285"/>
    <cellStyle name="20% - Accent3 3 3 3" xfId="286"/>
    <cellStyle name="20% - Accent3 3 3 3 2" xfId="287"/>
    <cellStyle name="20% - Accent3 3 3 4" xfId="288"/>
    <cellStyle name="20% - Accent3 3 3 5" xfId="289"/>
    <cellStyle name="20% - Accent3 3 3 6" xfId="290"/>
    <cellStyle name="20% - Accent3 3 4" xfId="291"/>
    <cellStyle name="20% - Accent3 3 4 2" xfId="292"/>
    <cellStyle name="20% - Accent3 3 5" xfId="293"/>
    <cellStyle name="20% - Accent3 3 5 2" xfId="294"/>
    <cellStyle name="20% - Accent3 3 6" xfId="295"/>
    <cellStyle name="20% - Accent3 3 6 2" xfId="296"/>
    <cellStyle name="20% - Accent3 3 6 3" xfId="297"/>
    <cellStyle name="20% - Accent3 3 7" xfId="298"/>
    <cellStyle name="20% - Accent3 4" xfId="299"/>
    <cellStyle name="20% - Accent3 4 2" xfId="300"/>
    <cellStyle name="20% - Accent3 4 2 2" xfId="301"/>
    <cellStyle name="20% - Accent3 4 2 2 2" xfId="302"/>
    <cellStyle name="20% - Accent3 4 2 2 3" xfId="303"/>
    <cellStyle name="20% - Accent3 4 2 3" xfId="304"/>
    <cellStyle name="20% - Accent3 4 2 3 2" xfId="305"/>
    <cellStyle name="20% - Accent3 4 3" xfId="306"/>
    <cellStyle name="20% - Accent3 4 3 2" xfId="307"/>
    <cellStyle name="20% - Accent3 4 3 3" xfId="308"/>
    <cellStyle name="20% - Accent3 4 4" xfId="309"/>
    <cellStyle name="20% - Accent3 5" xfId="310"/>
    <cellStyle name="20% - Accent3 5 2" xfId="311"/>
    <cellStyle name="20% - Accent3 5 2 2" xfId="312"/>
    <cellStyle name="20% - Accent3 5 2 2 2" xfId="313"/>
    <cellStyle name="20% - Accent3 5 2 2 3" xfId="314"/>
    <cellStyle name="20% - Accent3 5 2 3" xfId="315"/>
    <cellStyle name="20% - Accent3 5 2 3 2" xfId="316"/>
    <cellStyle name="20% - Accent3 5 3" xfId="317"/>
    <cellStyle name="20% - Accent3 5 3 2" xfId="318"/>
    <cellStyle name="20% - Accent3 5 3 3" xfId="319"/>
    <cellStyle name="20% - Accent3 5 4" xfId="320"/>
    <cellStyle name="20% - Accent3 6" xfId="321"/>
    <cellStyle name="20% - Accent3 6 2" xfId="322"/>
    <cellStyle name="20% - Accent3 6 2 2" xfId="323"/>
    <cellStyle name="20% - Accent3 6 3" xfId="324"/>
    <cellStyle name="20% - Accent3 6 4" xfId="325"/>
    <cellStyle name="20% - Accent3 7" xfId="326"/>
    <cellStyle name="20% - Accent3 8" xfId="327"/>
    <cellStyle name="20% - Accent3 9" xfId="328"/>
    <cellStyle name="20% - Accent4 10" xfId="329"/>
    <cellStyle name="20% - Accent4 11" xfId="330"/>
    <cellStyle name="20% - Accent4 12" xfId="331"/>
    <cellStyle name="20% - Accent4 13" xfId="332"/>
    <cellStyle name="20% - Accent4 14" xfId="333"/>
    <cellStyle name="20% - Accent4 15" xfId="334"/>
    <cellStyle name="20% - Accent4 16" xfId="335"/>
    <cellStyle name="20% - Accent4 2" xfId="336"/>
    <cellStyle name="20% - Accent4 2 2" xfId="337"/>
    <cellStyle name="20% - Accent4 2 2 2" xfId="338"/>
    <cellStyle name="20% - Accent4 2 2 2 2" xfId="339"/>
    <cellStyle name="20% - Accent4 2 2 2 2 2" xfId="340"/>
    <cellStyle name="20% - Accent4 2 2 2 3" xfId="341"/>
    <cellStyle name="20% - Accent4 2 2 2 3 2" xfId="342"/>
    <cellStyle name="20% - Accent4 2 2 2 3 3" xfId="343"/>
    <cellStyle name="20% - Accent4 2 2 2 4" xfId="344"/>
    <cellStyle name="20% - Accent4 2 2 3" xfId="345"/>
    <cellStyle name="20% - Accent4 2 2 3 2" xfId="346"/>
    <cellStyle name="20% - Accent4 2 2 3 3" xfId="347"/>
    <cellStyle name="20% - Accent4 2 2 4" xfId="348"/>
    <cellStyle name="20% - Accent4 2 2 4 2" xfId="349"/>
    <cellStyle name="20% - Accent4 2 2 5" xfId="350"/>
    <cellStyle name="20% - Accent4 2 3" xfId="351"/>
    <cellStyle name="20% - Accent4 2 3 2" xfId="352"/>
    <cellStyle name="20% - Accent4 2 3 2 2" xfId="353"/>
    <cellStyle name="20% - Accent4 2 3 2 2 2" xfId="354"/>
    <cellStyle name="20% - Accent4 2 3 2 3" xfId="355"/>
    <cellStyle name="20% - Accent4 2 3 2 4" xfId="356"/>
    <cellStyle name="20% - Accent4 2 3 3" xfId="357"/>
    <cellStyle name="20% - Accent4 2 4" xfId="358"/>
    <cellStyle name="20% - Accent4 2 4 2" xfId="359"/>
    <cellStyle name="20% - Accent4 2 4 2 2" xfId="360"/>
    <cellStyle name="20% - Accent4 2 4 2 2 2" xfId="361"/>
    <cellStyle name="20% - Accent4 2 4 2 3" xfId="362"/>
    <cellStyle name="20% - Accent4 2 4 2 3 2" xfId="363"/>
    <cellStyle name="20% - Accent4 2 4 2 3 3" xfId="364"/>
    <cellStyle name="20% - Accent4 2 4 2 4" xfId="365"/>
    <cellStyle name="20% - Accent4 2 4 3" xfId="366"/>
    <cellStyle name="20% - Accent4 2 5" xfId="367"/>
    <cellStyle name="20% - Accent4 2 5 2" xfId="368"/>
    <cellStyle name="20% - Accent4 2 5 2 2" xfId="369"/>
    <cellStyle name="20% - Accent4 2 5 2 3" xfId="370"/>
    <cellStyle name="20% - Accent4 2 5 3" xfId="371"/>
    <cellStyle name="20% - Accent4 2 5 3 2" xfId="372"/>
    <cellStyle name="20% - Accent4 2 6" xfId="373"/>
    <cellStyle name="20% - Accent4 2 6 2" xfId="374"/>
    <cellStyle name="20% - Accent4 2 6 2 2" xfId="375"/>
    <cellStyle name="20% - Accent4 2 6 2 3" xfId="376"/>
    <cellStyle name="20% - Accent4 2 6 3" xfId="377"/>
    <cellStyle name="20% - Accent4 2 7" xfId="378"/>
    <cellStyle name="20% - Accent4 2 7 2" xfId="379"/>
    <cellStyle name="20% - Accent4 2 7 3" xfId="380"/>
    <cellStyle name="20% - Accent4 2 8" xfId="381"/>
    <cellStyle name="20% - Accent4 3" xfId="382"/>
    <cellStyle name="20% - Accent4 3 2" xfId="383"/>
    <cellStyle name="20% - Accent4 3 2 2" xfId="384"/>
    <cellStyle name="20% - Accent4 3 2 2 2" xfId="385"/>
    <cellStyle name="20% - Accent4 3 2 3" xfId="386"/>
    <cellStyle name="20% - Accent4 3 2 4" xfId="387"/>
    <cellStyle name="20% - Accent4 3 2 4 2" xfId="388"/>
    <cellStyle name="20% - Accent4 3 2 4 3" xfId="389"/>
    <cellStyle name="20% - Accent4 3 2 5" xfId="390"/>
    <cellStyle name="20% - Accent4 3 2 5 2" xfId="391"/>
    <cellStyle name="20% - Accent4 3 3" xfId="392"/>
    <cellStyle name="20% - Accent4 3 3 2" xfId="393"/>
    <cellStyle name="20% - Accent4 3 3 3" xfId="394"/>
    <cellStyle name="20% - Accent4 3 3 3 2" xfId="395"/>
    <cellStyle name="20% - Accent4 3 3 4" xfId="396"/>
    <cellStyle name="20% - Accent4 3 3 5" xfId="397"/>
    <cellStyle name="20% - Accent4 3 3 6" xfId="398"/>
    <cellStyle name="20% - Accent4 3 4" xfId="399"/>
    <cellStyle name="20% - Accent4 3 4 2" xfId="400"/>
    <cellStyle name="20% - Accent4 3 5" xfId="401"/>
    <cellStyle name="20% - Accent4 3 5 2" xfId="402"/>
    <cellStyle name="20% - Accent4 3 6" xfId="403"/>
    <cellStyle name="20% - Accent4 3 6 2" xfId="404"/>
    <cellStyle name="20% - Accent4 3 6 3" xfId="405"/>
    <cellStyle name="20% - Accent4 3 7" xfId="406"/>
    <cellStyle name="20% - Accent4 4" xfId="407"/>
    <cellStyle name="20% - Accent4 4 2" xfId="408"/>
    <cellStyle name="20% - Accent4 4 2 2" xfId="409"/>
    <cellStyle name="20% - Accent4 4 2 2 2" xfId="410"/>
    <cellStyle name="20% - Accent4 4 2 2 3" xfId="411"/>
    <cellStyle name="20% - Accent4 4 2 3" xfId="412"/>
    <cellStyle name="20% - Accent4 4 2 3 2" xfId="413"/>
    <cellStyle name="20% - Accent4 4 3" xfId="414"/>
    <cellStyle name="20% - Accent4 4 3 2" xfId="415"/>
    <cellStyle name="20% - Accent4 4 3 3" xfId="416"/>
    <cellStyle name="20% - Accent4 4 4" xfId="417"/>
    <cellStyle name="20% - Accent4 5" xfId="418"/>
    <cellStyle name="20% - Accent4 5 2" xfId="419"/>
    <cellStyle name="20% - Accent4 5 2 2" xfId="420"/>
    <cellStyle name="20% - Accent4 5 2 2 2" xfId="421"/>
    <cellStyle name="20% - Accent4 5 2 2 3" xfId="422"/>
    <cellStyle name="20% - Accent4 5 2 3" xfId="423"/>
    <cellStyle name="20% - Accent4 5 2 3 2" xfId="424"/>
    <cellStyle name="20% - Accent4 5 3" xfId="425"/>
    <cellStyle name="20% - Accent4 5 3 2" xfId="426"/>
    <cellStyle name="20% - Accent4 5 3 3" xfId="427"/>
    <cellStyle name="20% - Accent4 5 4" xfId="428"/>
    <cellStyle name="20% - Accent4 6" xfId="429"/>
    <cellStyle name="20% - Accent4 6 2" xfId="430"/>
    <cellStyle name="20% - Accent4 6 2 2" xfId="431"/>
    <cellStyle name="20% - Accent4 6 3" xfId="432"/>
    <cellStyle name="20% - Accent4 6 4" xfId="433"/>
    <cellStyle name="20% - Accent4 7" xfId="434"/>
    <cellStyle name="20% - Accent4 8" xfId="435"/>
    <cellStyle name="20% - Accent4 9" xfId="436"/>
    <cellStyle name="20% - Accent5 10" xfId="437"/>
    <cellStyle name="20% - Accent5 11" xfId="438"/>
    <cellStyle name="20% - Accent5 12" xfId="439"/>
    <cellStyle name="20% - Accent5 13" xfId="440"/>
    <cellStyle name="20% - Accent5 14" xfId="441"/>
    <cellStyle name="20% - Accent5 15" xfId="442"/>
    <cellStyle name="20% - Accent5 16" xfId="443"/>
    <cellStyle name="20% - Accent5 2" xfId="444"/>
    <cellStyle name="20% - Accent5 2 2" xfId="445"/>
    <cellStyle name="20% - Accent5 2 2 2" xfId="446"/>
    <cellStyle name="20% - Accent5 2 2 2 2" xfId="447"/>
    <cellStyle name="20% - Accent5 2 2 2 3" xfId="448"/>
    <cellStyle name="20% - Accent5 2 2 2 4" xfId="449"/>
    <cellStyle name="20% - Accent5 2 2 3" xfId="450"/>
    <cellStyle name="20% - Accent5 2 2 3 2" xfId="451"/>
    <cellStyle name="20% - Accent5 2 2 3 3" xfId="452"/>
    <cellStyle name="20% - Accent5 2 2 4" xfId="453"/>
    <cellStyle name="20% - Accent5 2 2 5" xfId="454"/>
    <cellStyle name="20% - Accent5 2 3" xfId="455"/>
    <cellStyle name="20% - Accent5 2 3 2" xfId="456"/>
    <cellStyle name="20% - Accent5 2 3 2 2" xfId="457"/>
    <cellStyle name="20% - Accent5 2 3 2 3" xfId="458"/>
    <cellStyle name="20% - Accent5 2 3 2 4" xfId="459"/>
    <cellStyle name="20% - Accent5 2 4" xfId="460"/>
    <cellStyle name="20% - Accent5 2 4 2" xfId="461"/>
    <cellStyle name="20% - Accent5 2 4 2 2" xfId="462"/>
    <cellStyle name="20% - Accent5 2 4 2 3" xfId="463"/>
    <cellStyle name="20% - Accent5 2 4 2 4" xfId="464"/>
    <cellStyle name="20% - Accent5 2 5" xfId="465"/>
    <cellStyle name="20% - Accent5 2 5 2" xfId="466"/>
    <cellStyle name="20% - Accent5 2 5 2 2" xfId="467"/>
    <cellStyle name="20% - Accent5 2 5 2 3" xfId="468"/>
    <cellStyle name="20% - Accent5 2 5 3" xfId="469"/>
    <cellStyle name="20% - Accent5 2 5 3 2" xfId="470"/>
    <cellStyle name="20% - Accent5 2 6" xfId="471"/>
    <cellStyle name="20% - Accent5 2 6 2" xfId="472"/>
    <cellStyle name="20% - Accent5 2 6 3" xfId="473"/>
    <cellStyle name="20% - Accent5 2 7" xfId="474"/>
    <cellStyle name="20% - Accent5 2 7 2" xfId="475"/>
    <cellStyle name="20% - Accent5 2 7 3" xfId="476"/>
    <cellStyle name="20% - Accent5 2 8" xfId="477"/>
    <cellStyle name="20% - Accent5 3" xfId="478"/>
    <cellStyle name="20% - Accent5 3 2" xfId="479"/>
    <cellStyle name="20% - Accent5 3 2 2" xfId="480"/>
    <cellStyle name="20% - Accent5 3 2 3" xfId="481"/>
    <cellStyle name="20% - Accent5 3 2 4" xfId="482"/>
    <cellStyle name="20% - Accent5 3 2 4 2" xfId="483"/>
    <cellStyle name="20% - Accent5 3 2 4 3" xfId="484"/>
    <cellStyle name="20% - Accent5 3 2 5" xfId="485"/>
    <cellStyle name="20% - Accent5 3 2 5 2" xfId="486"/>
    <cellStyle name="20% - Accent5 3 3" xfId="487"/>
    <cellStyle name="20% - Accent5 3 3 2" xfId="488"/>
    <cellStyle name="20% - Accent5 3 3 3" xfId="489"/>
    <cellStyle name="20% - Accent5 3 3 3 2" xfId="490"/>
    <cellStyle name="20% - Accent5 3 3 4" xfId="491"/>
    <cellStyle name="20% - Accent5 3 3 5" xfId="492"/>
    <cellStyle name="20% - Accent5 3 3 6" xfId="493"/>
    <cellStyle name="20% - Accent5 3 4" xfId="494"/>
    <cellStyle name="20% - Accent5 3 5" xfId="495"/>
    <cellStyle name="20% - Accent5 3 6" xfId="496"/>
    <cellStyle name="20% - Accent5 3 7" xfId="497"/>
    <cellStyle name="20% - Accent5 4" xfId="498"/>
    <cellStyle name="20% - Accent5 4 2" xfId="499"/>
    <cellStyle name="20% - Accent5 4 2 2" xfId="500"/>
    <cellStyle name="20% - Accent5 4 2 2 2" xfId="501"/>
    <cellStyle name="20% - Accent5 4 2 2 3" xfId="502"/>
    <cellStyle name="20% - Accent5 4 2 3" xfId="503"/>
    <cellStyle name="20% - Accent5 4 2 3 2" xfId="504"/>
    <cellStyle name="20% - Accent5 4 3" xfId="505"/>
    <cellStyle name="20% - Accent5 4 4" xfId="506"/>
    <cellStyle name="20% - Accent5 5" xfId="507"/>
    <cellStyle name="20% - Accent5 5 2" xfId="508"/>
    <cellStyle name="20% - Accent5 5 2 2" xfId="509"/>
    <cellStyle name="20% - Accent5 5 2 2 2" xfId="510"/>
    <cellStyle name="20% - Accent5 5 2 2 3" xfId="511"/>
    <cellStyle name="20% - Accent5 5 2 3" xfId="512"/>
    <cellStyle name="20% - Accent5 5 2 3 2" xfId="513"/>
    <cellStyle name="20% - Accent5 5 3" xfId="514"/>
    <cellStyle name="20% - Accent5 5 4" xfId="515"/>
    <cellStyle name="20% - Accent5 6" xfId="516"/>
    <cellStyle name="20% - Accent5 6 2" xfId="517"/>
    <cellStyle name="20% - Accent5 6 3" xfId="518"/>
    <cellStyle name="20% - Accent5 6 4" xfId="519"/>
    <cellStyle name="20% - Accent5 7" xfId="520"/>
    <cellStyle name="20% - Accent5 8" xfId="521"/>
    <cellStyle name="20% - Accent5 9" xfId="522"/>
    <cellStyle name="20% - Accent6 10" xfId="523"/>
    <cellStyle name="20% - Accent6 11" xfId="524"/>
    <cellStyle name="20% - Accent6 12" xfId="525"/>
    <cellStyle name="20% - Accent6 13" xfId="526"/>
    <cellStyle name="20% - Accent6 14" xfId="527"/>
    <cellStyle name="20% - Accent6 15" xfId="528"/>
    <cellStyle name="20% - Accent6 16" xfId="529"/>
    <cellStyle name="20% - Accent6 2" xfId="530"/>
    <cellStyle name="20% - Accent6 2 2" xfId="531"/>
    <cellStyle name="20% - Accent6 2 2 2" xfId="532"/>
    <cellStyle name="20% - Accent6 2 2 2 2" xfId="533"/>
    <cellStyle name="20% - Accent6 2 2 2 3" xfId="534"/>
    <cellStyle name="20% - Accent6 2 2 2 4" xfId="535"/>
    <cellStyle name="20% - Accent6 2 2 3" xfId="536"/>
    <cellStyle name="20% - Accent6 2 2 3 2" xfId="537"/>
    <cellStyle name="20% - Accent6 2 2 3 3" xfId="538"/>
    <cellStyle name="20% - Accent6 2 2 4" xfId="539"/>
    <cellStyle name="20% - Accent6 2 2 5" xfId="540"/>
    <cellStyle name="20% - Accent6 2 3" xfId="541"/>
    <cellStyle name="20% - Accent6 2 3 2" xfId="542"/>
    <cellStyle name="20% - Accent6 2 3 2 2" xfId="543"/>
    <cellStyle name="20% - Accent6 2 3 2 3" xfId="544"/>
    <cellStyle name="20% - Accent6 2 3 2 4" xfId="545"/>
    <cellStyle name="20% - Accent6 2 4" xfId="546"/>
    <cellStyle name="20% - Accent6 2 4 2" xfId="547"/>
    <cellStyle name="20% - Accent6 2 4 2 2" xfId="548"/>
    <cellStyle name="20% - Accent6 2 4 2 3" xfId="549"/>
    <cellStyle name="20% - Accent6 2 4 2 4" xfId="550"/>
    <cellStyle name="20% - Accent6 2 5" xfId="551"/>
    <cellStyle name="20% - Accent6 2 5 2" xfId="552"/>
    <cellStyle name="20% - Accent6 2 5 2 2" xfId="553"/>
    <cellStyle name="20% - Accent6 2 5 2 3" xfId="554"/>
    <cellStyle name="20% - Accent6 2 5 3" xfId="555"/>
    <cellStyle name="20% - Accent6 2 5 3 2" xfId="556"/>
    <cellStyle name="20% - Accent6 2 6" xfId="557"/>
    <cellStyle name="20% - Accent6 2 6 2" xfId="558"/>
    <cellStyle name="20% - Accent6 2 6 3" xfId="559"/>
    <cellStyle name="20% - Accent6 2 7" xfId="560"/>
    <cellStyle name="20% - Accent6 2 7 2" xfId="561"/>
    <cellStyle name="20% - Accent6 2 7 3" xfId="562"/>
    <cellStyle name="20% - Accent6 2 8" xfId="563"/>
    <cellStyle name="20% - Accent6 3" xfId="564"/>
    <cellStyle name="20% - Accent6 3 2" xfId="565"/>
    <cellStyle name="20% - Accent6 3 2 2" xfId="566"/>
    <cellStyle name="20% - Accent6 3 2 3" xfId="567"/>
    <cellStyle name="20% - Accent6 3 2 4" xfId="568"/>
    <cellStyle name="20% - Accent6 3 2 4 2" xfId="569"/>
    <cellStyle name="20% - Accent6 3 2 4 3" xfId="570"/>
    <cellStyle name="20% - Accent6 3 2 5" xfId="571"/>
    <cellStyle name="20% - Accent6 3 2 5 2" xfId="572"/>
    <cellStyle name="20% - Accent6 3 3" xfId="573"/>
    <cellStyle name="20% - Accent6 3 3 2" xfId="574"/>
    <cellStyle name="20% - Accent6 3 3 3" xfId="575"/>
    <cellStyle name="20% - Accent6 3 3 3 2" xfId="576"/>
    <cellStyle name="20% - Accent6 3 3 4" xfId="577"/>
    <cellStyle name="20% - Accent6 3 3 5" xfId="578"/>
    <cellStyle name="20% - Accent6 3 3 6" xfId="579"/>
    <cellStyle name="20% - Accent6 3 4" xfId="580"/>
    <cellStyle name="20% - Accent6 3 5" xfId="581"/>
    <cellStyle name="20% - Accent6 3 6" xfId="582"/>
    <cellStyle name="20% - Accent6 3 7" xfId="583"/>
    <cellStyle name="20% - Accent6 4" xfId="584"/>
    <cellStyle name="20% - Accent6 4 2" xfId="585"/>
    <cellStyle name="20% - Accent6 4 2 2" xfId="586"/>
    <cellStyle name="20% - Accent6 4 2 2 2" xfId="587"/>
    <cellStyle name="20% - Accent6 4 2 2 3" xfId="588"/>
    <cellStyle name="20% - Accent6 4 2 3" xfId="589"/>
    <cellStyle name="20% - Accent6 4 2 3 2" xfId="590"/>
    <cellStyle name="20% - Accent6 4 3" xfId="591"/>
    <cellStyle name="20% - Accent6 4 4" xfId="592"/>
    <cellStyle name="20% - Accent6 5" xfId="593"/>
    <cellStyle name="20% - Accent6 5 2" xfId="594"/>
    <cellStyle name="20% - Accent6 5 2 2" xfId="595"/>
    <cellStyle name="20% - Accent6 5 2 2 2" xfId="596"/>
    <cellStyle name="20% - Accent6 5 2 2 3" xfId="597"/>
    <cellStyle name="20% - Accent6 5 2 3" xfId="598"/>
    <cellStyle name="20% - Accent6 5 2 3 2" xfId="599"/>
    <cellStyle name="20% - Accent6 5 3" xfId="600"/>
    <cellStyle name="20% - Accent6 5 4" xfId="601"/>
    <cellStyle name="20% - Accent6 6" xfId="602"/>
    <cellStyle name="20% - Accent6 6 2" xfId="603"/>
    <cellStyle name="20% - Accent6 6 3" xfId="604"/>
    <cellStyle name="20% - Accent6 6 4" xfId="605"/>
    <cellStyle name="20% - Accent6 7" xfId="606"/>
    <cellStyle name="20% - Accent6 8" xfId="607"/>
    <cellStyle name="20% - Accent6 9" xfId="608"/>
    <cellStyle name="20% - Colore 1" xfId="609"/>
    <cellStyle name="20% - Colore 2" xfId="610"/>
    <cellStyle name="20% - Colore 3" xfId="611"/>
    <cellStyle name="20% - Colore 4" xfId="612"/>
    <cellStyle name="20% - Colore 5" xfId="613"/>
    <cellStyle name="20% - Colore 6" xfId="614"/>
    <cellStyle name="40% - Accent1 10" xfId="615"/>
    <cellStyle name="40% - Accent1 11" xfId="616"/>
    <cellStyle name="40% - Accent1 12" xfId="617"/>
    <cellStyle name="40% - Accent1 13" xfId="618"/>
    <cellStyle name="40% - Accent1 14" xfId="619"/>
    <cellStyle name="40% - Accent1 15" xfId="620"/>
    <cellStyle name="40% - Accent1 16" xfId="621"/>
    <cellStyle name="40% - Accent1 2" xfId="622"/>
    <cellStyle name="40% - Accent1 2 2" xfId="623"/>
    <cellStyle name="40% - Accent1 2 2 2" xfId="624"/>
    <cellStyle name="40% - Accent1 2 2 2 2" xfId="625"/>
    <cellStyle name="40% - Accent1 2 2 2 2 2" xfId="626"/>
    <cellStyle name="40% - Accent1 2 2 2 3" xfId="627"/>
    <cellStyle name="40% - Accent1 2 2 2 3 2" xfId="628"/>
    <cellStyle name="40% - Accent1 2 2 2 3 3" xfId="629"/>
    <cellStyle name="40% - Accent1 2 2 2 4" xfId="630"/>
    <cellStyle name="40% - Accent1 2 2 3" xfId="631"/>
    <cellStyle name="40% - Accent1 2 2 3 2" xfId="632"/>
    <cellStyle name="40% - Accent1 2 2 3 3" xfId="633"/>
    <cellStyle name="40% - Accent1 2 2 4" xfId="634"/>
    <cellStyle name="40% - Accent1 2 2 4 2" xfId="635"/>
    <cellStyle name="40% - Accent1 2 2 5" xfId="636"/>
    <cellStyle name="40% - Accent1 2 3" xfId="637"/>
    <cellStyle name="40% - Accent1 2 3 2" xfId="638"/>
    <cellStyle name="40% - Accent1 2 3 2 2" xfId="639"/>
    <cellStyle name="40% - Accent1 2 3 2 2 2" xfId="640"/>
    <cellStyle name="40% - Accent1 2 3 2 3" xfId="641"/>
    <cellStyle name="40% - Accent1 2 3 2 4" xfId="642"/>
    <cellStyle name="40% - Accent1 2 3 3" xfId="643"/>
    <cellStyle name="40% - Accent1 2 4" xfId="644"/>
    <cellStyle name="40% - Accent1 2 4 2" xfId="645"/>
    <cellStyle name="40% - Accent1 2 4 2 2" xfId="646"/>
    <cellStyle name="40% - Accent1 2 4 2 2 2" xfId="647"/>
    <cellStyle name="40% - Accent1 2 4 2 3" xfId="648"/>
    <cellStyle name="40% - Accent1 2 4 2 3 2" xfId="649"/>
    <cellStyle name="40% - Accent1 2 4 2 3 3" xfId="650"/>
    <cellStyle name="40% - Accent1 2 4 2 4" xfId="651"/>
    <cellStyle name="40% - Accent1 2 4 3" xfId="652"/>
    <cellStyle name="40% - Accent1 2 5" xfId="653"/>
    <cellStyle name="40% - Accent1 2 5 2" xfId="654"/>
    <cellStyle name="40% - Accent1 2 5 2 2" xfId="655"/>
    <cellStyle name="40% - Accent1 2 5 2 3" xfId="656"/>
    <cellStyle name="40% - Accent1 2 5 3" xfId="657"/>
    <cellStyle name="40% - Accent1 2 5 3 2" xfId="658"/>
    <cellStyle name="40% - Accent1 2 6" xfId="659"/>
    <cellStyle name="40% - Accent1 2 6 2" xfId="660"/>
    <cellStyle name="40% - Accent1 2 6 2 2" xfId="661"/>
    <cellStyle name="40% - Accent1 2 6 2 3" xfId="662"/>
    <cellStyle name="40% - Accent1 2 6 3" xfId="663"/>
    <cellStyle name="40% - Accent1 2 7" xfId="664"/>
    <cellStyle name="40% - Accent1 2 7 2" xfId="665"/>
    <cellStyle name="40% - Accent1 2 7 3" xfId="666"/>
    <cellStyle name="40% - Accent1 2 8" xfId="667"/>
    <cellStyle name="40% - Accent1 3" xfId="668"/>
    <cellStyle name="40% - Accent1 3 2" xfId="669"/>
    <cellStyle name="40% - Accent1 3 2 2" xfId="670"/>
    <cellStyle name="40% - Accent1 3 2 2 2" xfId="671"/>
    <cellStyle name="40% - Accent1 3 2 3" xfId="672"/>
    <cellStyle name="40% - Accent1 3 2 4" xfId="673"/>
    <cellStyle name="40% - Accent1 3 2 4 2" xfId="674"/>
    <cellStyle name="40% - Accent1 3 2 4 3" xfId="675"/>
    <cellStyle name="40% - Accent1 3 2 5" xfId="676"/>
    <cellStyle name="40% - Accent1 3 2 5 2" xfId="677"/>
    <cellStyle name="40% - Accent1 3 3" xfId="678"/>
    <cellStyle name="40% - Accent1 3 3 2" xfId="679"/>
    <cellStyle name="40% - Accent1 3 3 3" xfId="680"/>
    <cellStyle name="40% - Accent1 3 3 3 2" xfId="681"/>
    <cellStyle name="40% - Accent1 3 3 4" xfId="682"/>
    <cellStyle name="40% - Accent1 3 3 5" xfId="683"/>
    <cellStyle name="40% - Accent1 3 3 6" xfId="684"/>
    <cellStyle name="40% - Accent1 3 4" xfId="685"/>
    <cellStyle name="40% - Accent1 3 4 2" xfId="686"/>
    <cellStyle name="40% - Accent1 3 5" xfId="687"/>
    <cellStyle name="40% - Accent1 3 5 2" xfId="688"/>
    <cellStyle name="40% - Accent1 3 6" xfId="689"/>
    <cellStyle name="40% - Accent1 3 6 2" xfId="690"/>
    <cellStyle name="40% - Accent1 3 6 3" xfId="691"/>
    <cellStyle name="40% - Accent1 3 7" xfId="692"/>
    <cellStyle name="40% - Accent1 4" xfId="693"/>
    <cellStyle name="40% - Accent1 4 2" xfId="694"/>
    <cellStyle name="40% - Accent1 4 2 2" xfId="695"/>
    <cellStyle name="40% - Accent1 4 2 2 2" xfId="696"/>
    <cellStyle name="40% - Accent1 4 2 2 3" xfId="697"/>
    <cellStyle name="40% - Accent1 4 2 3" xfId="698"/>
    <cellStyle name="40% - Accent1 4 2 3 2" xfId="699"/>
    <cellStyle name="40% - Accent1 4 3" xfId="700"/>
    <cellStyle name="40% - Accent1 4 3 2" xfId="701"/>
    <cellStyle name="40% - Accent1 4 3 3" xfId="702"/>
    <cellStyle name="40% - Accent1 4 4" xfId="703"/>
    <cellStyle name="40% - Accent1 5" xfId="704"/>
    <cellStyle name="40% - Accent1 5 2" xfId="705"/>
    <cellStyle name="40% - Accent1 5 2 2" xfId="706"/>
    <cellStyle name="40% - Accent1 5 2 2 2" xfId="707"/>
    <cellStyle name="40% - Accent1 5 2 2 3" xfId="708"/>
    <cellStyle name="40% - Accent1 5 2 3" xfId="709"/>
    <cellStyle name="40% - Accent1 5 2 3 2" xfId="710"/>
    <cellStyle name="40% - Accent1 5 3" xfId="711"/>
    <cellStyle name="40% - Accent1 5 3 2" xfId="712"/>
    <cellStyle name="40% - Accent1 5 3 3" xfId="713"/>
    <cellStyle name="40% - Accent1 5 4" xfId="714"/>
    <cellStyle name="40% - Accent1 6" xfId="715"/>
    <cellStyle name="40% - Accent1 6 2" xfId="716"/>
    <cellStyle name="40% - Accent1 6 2 2" xfId="717"/>
    <cellStyle name="40% - Accent1 6 3" xfId="718"/>
    <cellStyle name="40% - Accent1 6 4" xfId="719"/>
    <cellStyle name="40% - Accent1 7" xfId="720"/>
    <cellStyle name="40% - Accent1 8" xfId="721"/>
    <cellStyle name="40% - Accent1 9" xfId="722"/>
    <cellStyle name="40% - Accent2 10" xfId="723"/>
    <cellStyle name="40% - Accent2 11" xfId="724"/>
    <cellStyle name="40% - Accent2 12" xfId="725"/>
    <cellStyle name="40% - Accent2 13" xfId="726"/>
    <cellStyle name="40% - Accent2 14" xfId="727"/>
    <cellStyle name="40% - Accent2 15" xfId="728"/>
    <cellStyle name="40% - Accent2 16" xfId="729"/>
    <cellStyle name="40% - Accent2 2" xfId="730"/>
    <cellStyle name="40% - Accent2 2 2" xfId="731"/>
    <cellStyle name="40% - Accent2 2 2 2" xfId="732"/>
    <cellStyle name="40% - Accent2 2 2 2 2" xfId="733"/>
    <cellStyle name="40% - Accent2 2 2 2 3" xfId="734"/>
    <cellStyle name="40% - Accent2 2 2 2 4" xfId="735"/>
    <cellStyle name="40% - Accent2 2 2 3" xfId="736"/>
    <cellStyle name="40% - Accent2 2 2 3 2" xfId="737"/>
    <cellStyle name="40% - Accent2 2 2 3 3" xfId="738"/>
    <cellStyle name="40% - Accent2 2 2 4" xfId="739"/>
    <cellStyle name="40% - Accent2 2 2 5" xfId="740"/>
    <cellStyle name="40% - Accent2 2 3" xfId="741"/>
    <cellStyle name="40% - Accent2 2 3 2" xfId="742"/>
    <cellStyle name="40% - Accent2 2 3 2 2" xfId="743"/>
    <cellStyle name="40% - Accent2 2 3 2 3" xfId="744"/>
    <cellStyle name="40% - Accent2 2 3 2 4" xfId="745"/>
    <cellStyle name="40% - Accent2 2 4" xfId="746"/>
    <cellStyle name="40% - Accent2 2 4 2" xfId="747"/>
    <cellStyle name="40% - Accent2 2 4 2 2" xfId="748"/>
    <cellStyle name="40% - Accent2 2 4 2 3" xfId="749"/>
    <cellStyle name="40% - Accent2 2 4 2 4" xfId="750"/>
    <cellStyle name="40% - Accent2 2 5" xfId="751"/>
    <cellStyle name="40% - Accent2 2 5 2" xfId="752"/>
    <cellStyle name="40% - Accent2 2 5 2 2" xfId="753"/>
    <cellStyle name="40% - Accent2 2 5 2 3" xfId="754"/>
    <cellStyle name="40% - Accent2 2 5 3" xfId="755"/>
    <cellStyle name="40% - Accent2 2 5 3 2" xfId="756"/>
    <cellStyle name="40% - Accent2 2 6" xfId="757"/>
    <cellStyle name="40% - Accent2 2 6 2" xfId="758"/>
    <cellStyle name="40% - Accent2 2 6 3" xfId="759"/>
    <cellStyle name="40% - Accent2 2 7" xfId="760"/>
    <cellStyle name="40% - Accent2 2 7 2" xfId="761"/>
    <cellStyle name="40% - Accent2 2 7 3" xfId="762"/>
    <cellStyle name="40% - Accent2 2 8" xfId="763"/>
    <cellStyle name="40% - Accent2 3" xfId="764"/>
    <cellStyle name="40% - Accent2 3 2" xfId="765"/>
    <cellStyle name="40% - Accent2 3 2 2" xfId="766"/>
    <cellStyle name="40% - Accent2 3 2 3" xfId="767"/>
    <cellStyle name="40% - Accent2 3 2 4" xfId="768"/>
    <cellStyle name="40% - Accent2 3 2 4 2" xfId="769"/>
    <cellStyle name="40% - Accent2 3 2 4 3" xfId="770"/>
    <cellStyle name="40% - Accent2 3 2 5" xfId="771"/>
    <cellStyle name="40% - Accent2 3 2 5 2" xfId="772"/>
    <cellStyle name="40% - Accent2 3 3" xfId="773"/>
    <cellStyle name="40% - Accent2 3 3 2" xfId="774"/>
    <cellStyle name="40% - Accent2 3 3 3" xfId="775"/>
    <cellStyle name="40% - Accent2 3 3 3 2" xfId="776"/>
    <cellStyle name="40% - Accent2 3 3 4" xfId="777"/>
    <cellStyle name="40% - Accent2 3 3 5" xfId="778"/>
    <cellStyle name="40% - Accent2 3 3 6" xfId="779"/>
    <cellStyle name="40% - Accent2 3 4" xfId="780"/>
    <cellStyle name="40% - Accent2 3 5" xfId="781"/>
    <cellStyle name="40% - Accent2 3 6" xfId="782"/>
    <cellStyle name="40% - Accent2 3 7" xfId="783"/>
    <cellStyle name="40% - Accent2 4" xfId="784"/>
    <cellStyle name="40% - Accent2 4 2" xfId="785"/>
    <cellStyle name="40% - Accent2 4 2 2" xfId="786"/>
    <cellStyle name="40% - Accent2 4 2 2 2" xfId="787"/>
    <cellStyle name="40% - Accent2 4 2 2 3" xfId="788"/>
    <cellStyle name="40% - Accent2 4 2 3" xfId="789"/>
    <cellStyle name="40% - Accent2 4 2 3 2" xfId="790"/>
    <cellStyle name="40% - Accent2 4 3" xfId="791"/>
    <cellStyle name="40% - Accent2 4 4" xfId="792"/>
    <cellStyle name="40% - Accent2 5" xfId="793"/>
    <cellStyle name="40% - Accent2 5 2" xfId="794"/>
    <cellStyle name="40% - Accent2 5 2 2" xfId="795"/>
    <cellStyle name="40% - Accent2 5 2 2 2" xfId="796"/>
    <cellStyle name="40% - Accent2 5 2 2 3" xfId="797"/>
    <cellStyle name="40% - Accent2 5 2 3" xfId="798"/>
    <cellStyle name="40% - Accent2 5 2 3 2" xfId="799"/>
    <cellStyle name="40% - Accent2 5 3" xfId="800"/>
    <cellStyle name="40% - Accent2 5 4" xfId="801"/>
    <cellStyle name="40% - Accent2 6" xfId="802"/>
    <cellStyle name="40% - Accent2 6 2" xfId="803"/>
    <cellStyle name="40% - Accent2 6 3" xfId="804"/>
    <cellStyle name="40% - Accent2 6 4" xfId="805"/>
    <cellStyle name="40% - Accent2 7" xfId="806"/>
    <cellStyle name="40% - Accent2 8" xfId="807"/>
    <cellStyle name="40% - Accent2 9" xfId="808"/>
    <cellStyle name="40% - Accent3 10" xfId="809"/>
    <cellStyle name="40% - Accent3 11" xfId="810"/>
    <cellStyle name="40% - Accent3 12" xfId="811"/>
    <cellStyle name="40% - Accent3 13" xfId="812"/>
    <cellStyle name="40% - Accent3 14" xfId="813"/>
    <cellStyle name="40% - Accent3 15" xfId="814"/>
    <cellStyle name="40% - Accent3 16" xfId="815"/>
    <cellStyle name="40% - Accent3 2" xfId="816"/>
    <cellStyle name="40% - Accent3 2 2" xfId="817"/>
    <cellStyle name="40% - Accent3 2 2 2" xfId="818"/>
    <cellStyle name="40% - Accent3 2 2 2 2" xfId="819"/>
    <cellStyle name="40% - Accent3 2 2 2 2 2" xfId="820"/>
    <cellStyle name="40% - Accent3 2 2 2 3" xfId="821"/>
    <cellStyle name="40% - Accent3 2 2 2 3 2" xfId="822"/>
    <cellStyle name="40% - Accent3 2 2 2 3 3" xfId="823"/>
    <cellStyle name="40% - Accent3 2 2 2 4" xfId="824"/>
    <cellStyle name="40% - Accent3 2 2 3" xfId="825"/>
    <cellStyle name="40% - Accent3 2 2 3 2" xfId="826"/>
    <cellStyle name="40% - Accent3 2 2 3 3" xfId="827"/>
    <cellStyle name="40% - Accent3 2 2 4" xfId="828"/>
    <cellStyle name="40% - Accent3 2 2 4 2" xfId="829"/>
    <cellStyle name="40% - Accent3 2 2 5" xfId="830"/>
    <cellStyle name="40% - Accent3 2 3" xfId="831"/>
    <cellStyle name="40% - Accent3 2 3 2" xfId="832"/>
    <cellStyle name="40% - Accent3 2 3 2 2" xfId="833"/>
    <cellStyle name="40% - Accent3 2 3 2 2 2" xfId="834"/>
    <cellStyle name="40% - Accent3 2 3 2 3" xfId="835"/>
    <cellStyle name="40% - Accent3 2 3 2 4" xfId="836"/>
    <cellStyle name="40% - Accent3 2 3 3" xfId="837"/>
    <cellStyle name="40% - Accent3 2 4" xfId="838"/>
    <cellStyle name="40% - Accent3 2 4 2" xfId="839"/>
    <cellStyle name="40% - Accent3 2 4 2 2" xfId="840"/>
    <cellStyle name="40% - Accent3 2 4 2 2 2" xfId="841"/>
    <cellStyle name="40% - Accent3 2 4 2 3" xfId="842"/>
    <cellStyle name="40% - Accent3 2 4 2 3 2" xfId="843"/>
    <cellStyle name="40% - Accent3 2 4 2 3 3" xfId="844"/>
    <cellStyle name="40% - Accent3 2 4 2 4" xfId="845"/>
    <cellStyle name="40% - Accent3 2 4 3" xfId="846"/>
    <cellStyle name="40% - Accent3 2 5" xfId="847"/>
    <cellStyle name="40% - Accent3 2 5 2" xfId="848"/>
    <cellStyle name="40% - Accent3 2 5 2 2" xfId="849"/>
    <cellStyle name="40% - Accent3 2 5 2 3" xfId="850"/>
    <cellStyle name="40% - Accent3 2 5 3" xfId="851"/>
    <cellStyle name="40% - Accent3 2 5 3 2" xfId="852"/>
    <cellStyle name="40% - Accent3 2 6" xfId="853"/>
    <cellStyle name="40% - Accent3 2 6 2" xfId="854"/>
    <cellStyle name="40% - Accent3 2 6 2 2" xfId="855"/>
    <cellStyle name="40% - Accent3 2 6 2 3" xfId="856"/>
    <cellStyle name="40% - Accent3 2 6 3" xfId="857"/>
    <cellStyle name="40% - Accent3 2 7" xfId="858"/>
    <cellStyle name="40% - Accent3 2 7 2" xfId="859"/>
    <cellStyle name="40% - Accent3 2 7 3" xfId="860"/>
    <cellStyle name="40% - Accent3 2 8" xfId="861"/>
    <cellStyle name="40% - Accent3 3" xfId="862"/>
    <cellStyle name="40% - Accent3 3 2" xfId="863"/>
    <cellStyle name="40% - Accent3 3 2 2" xfId="864"/>
    <cellStyle name="40% - Accent3 3 2 2 2" xfId="865"/>
    <cellStyle name="40% - Accent3 3 2 3" xfId="866"/>
    <cellStyle name="40% - Accent3 3 2 4" xfId="867"/>
    <cellStyle name="40% - Accent3 3 2 4 2" xfId="868"/>
    <cellStyle name="40% - Accent3 3 2 4 3" xfId="869"/>
    <cellStyle name="40% - Accent3 3 2 5" xfId="870"/>
    <cellStyle name="40% - Accent3 3 2 5 2" xfId="871"/>
    <cellStyle name="40% - Accent3 3 3" xfId="872"/>
    <cellStyle name="40% - Accent3 3 3 2" xfId="873"/>
    <cellStyle name="40% - Accent3 3 3 3" xfId="874"/>
    <cellStyle name="40% - Accent3 3 3 3 2" xfId="875"/>
    <cellStyle name="40% - Accent3 3 3 4" xfId="876"/>
    <cellStyle name="40% - Accent3 3 3 5" xfId="877"/>
    <cellStyle name="40% - Accent3 3 3 6" xfId="878"/>
    <cellStyle name="40% - Accent3 3 4" xfId="879"/>
    <cellStyle name="40% - Accent3 3 4 2" xfId="880"/>
    <cellStyle name="40% - Accent3 3 5" xfId="881"/>
    <cellStyle name="40% - Accent3 3 5 2" xfId="882"/>
    <cellStyle name="40% - Accent3 3 6" xfId="883"/>
    <cellStyle name="40% - Accent3 3 6 2" xfId="884"/>
    <cellStyle name="40% - Accent3 3 6 3" xfId="885"/>
    <cellStyle name="40% - Accent3 3 7" xfId="886"/>
    <cellStyle name="40% - Accent3 4" xfId="887"/>
    <cellStyle name="40% - Accent3 4 2" xfId="888"/>
    <cellStyle name="40% - Accent3 4 2 2" xfId="889"/>
    <cellStyle name="40% - Accent3 4 2 2 2" xfId="890"/>
    <cellStyle name="40% - Accent3 4 2 2 3" xfId="891"/>
    <cellStyle name="40% - Accent3 4 2 3" xfId="892"/>
    <cellStyle name="40% - Accent3 4 2 3 2" xfId="893"/>
    <cellStyle name="40% - Accent3 4 3" xfId="894"/>
    <cellStyle name="40% - Accent3 4 3 2" xfId="895"/>
    <cellStyle name="40% - Accent3 4 3 3" xfId="896"/>
    <cellStyle name="40% - Accent3 4 4" xfId="897"/>
    <cellStyle name="40% - Accent3 5" xfId="898"/>
    <cellStyle name="40% - Accent3 5 2" xfId="899"/>
    <cellStyle name="40% - Accent3 5 2 2" xfId="900"/>
    <cellStyle name="40% - Accent3 5 2 2 2" xfId="901"/>
    <cellStyle name="40% - Accent3 5 2 2 3" xfId="902"/>
    <cellStyle name="40% - Accent3 5 2 3" xfId="903"/>
    <cellStyle name="40% - Accent3 5 2 3 2" xfId="904"/>
    <cellStyle name="40% - Accent3 5 3" xfId="905"/>
    <cellStyle name="40% - Accent3 5 3 2" xfId="906"/>
    <cellStyle name="40% - Accent3 5 3 3" xfId="907"/>
    <cellStyle name="40% - Accent3 5 4" xfId="908"/>
    <cellStyle name="40% - Accent3 6" xfId="909"/>
    <cellStyle name="40% - Accent3 6 2" xfId="910"/>
    <cellStyle name="40% - Accent3 6 2 2" xfId="911"/>
    <cellStyle name="40% - Accent3 6 3" xfId="912"/>
    <cellStyle name="40% - Accent3 6 4" xfId="913"/>
    <cellStyle name="40% - Accent3 7" xfId="914"/>
    <cellStyle name="40% - Accent3 8" xfId="915"/>
    <cellStyle name="40% - Accent3 9" xfId="916"/>
    <cellStyle name="40% - Accent4 10" xfId="917"/>
    <cellStyle name="40% - Accent4 11" xfId="918"/>
    <cellStyle name="40% - Accent4 12" xfId="919"/>
    <cellStyle name="40% - Accent4 13" xfId="920"/>
    <cellStyle name="40% - Accent4 14" xfId="921"/>
    <cellStyle name="40% - Accent4 15" xfId="922"/>
    <cellStyle name="40% - Accent4 16" xfId="923"/>
    <cellStyle name="40% - Accent4 2" xfId="924"/>
    <cellStyle name="40% - Accent4 2 2" xfId="925"/>
    <cellStyle name="40% - Accent4 2 2 2" xfId="926"/>
    <cellStyle name="40% - Accent4 2 2 2 2" xfId="927"/>
    <cellStyle name="40% - Accent4 2 2 2 2 2" xfId="928"/>
    <cellStyle name="40% - Accent4 2 2 2 3" xfId="929"/>
    <cellStyle name="40% - Accent4 2 2 2 3 2" xfId="930"/>
    <cellStyle name="40% - Accent4 2 2 2 3 3" xfId="931"/>
    <cellStyle name="40% - Accent4 2 2 2 4" xfId="932"/>
    <cellStyle name="40% - Accent4 2 2 3" xfId="933"/>
    <cellStyle name="40% - Accent4 2 2 3 2" xfId="934"/>
    <cellStyle name="40% - Accent4 2 2 3 3" xfId="935"/>
    <cellStyle name="40% - Accent4 2 2 4" xfId="936"/>
    <cellStyle name="40% - Accent4 2 2 4 2" xfId="937"/>
    <cellStyle name="40% - Accent4 2 2 5" xfId="938"/>
    <cellStyle name="40% - Accent4 2 3" xfId="939"/>
    <cellStyle name="40% - Accent4 2 3 2" xfId="940"/>
    <cellStyle name="40% - Accent4 2 3 2 2" xfId="941"/>
    <cellStyle name="40% - Accent4 2 3 2 2 2" xfId="942"/>
    <cellStyle name="40% - Accent4 2 3 2 3" xfId="943"/>
    <cellStyle name="40% - Accent4 2 3 2 4" xfId="944"/>
    <cellStyle name="40% - Accent4 2 3 3" xfId="945"/>
    <cellStyle name="40% - Accent4 2 4" xfId="946"/>
    <cellStyle name="40% - Accent4 2 4 2" xfId="947"/>
    <cellStyle name="40% - Accent4 2 4 2 2" xfId="948"/>
    <cellStyle name="40% - Accent4 2 4 2 2 2" xfId="949"/>
    <cellStyle name="40% - Accent4 2 4 2 3" xfId="950"/>
    <cellStyle name="40% - Accent4 2 4 2 3 2" xfId="951"/>
    <cellStyle name="40% - Accent4 2 4 2 3 3" xfId="952"/>
    <cellStyle name="40% - Accent4 2 4 2 4" xfId="953"/>
    <cellStyle name="40% - Accent4 2 4 3" xfId="954"/>
    <cellStyle name="40% - Accent4 2 5" xfId="955"/>
    <cellStyle name="40% - Accent4 2 5 2" xfId="956"/>
    <cellStyle name="40% - Accent4 2 5 2 2" xfId="957"/>
    <cellStyle name="40% - Accent4 2 5 2 3" xfId="958"/>
    <cellStyle name="40% - Accent4 2 5 3" xfId="959"/>
    <cellStyle name="40% - Accent4 2 5 3 2" xfId="960"/>
    <cellStyle name="40% - Accent4 2 6" xfId="961"/>
    <cellStyle name="40% - Accent4 2 6 2" xfId="962"/>
    <cellStyle name="40% - Accent4 2 6 2 2" xfId="963"/>
    <cellStyle name="40% - Accent4 2 6 2 3" xfId="964"/>
    <cellStyle name="40% - Accent4 2 6 3" xfId="965"/>
    <cellStyle name="40% - Accent4 2 7" xfId="966"/>
    <cellStyle name="40% - Accent4 2 7 2" xfId="967"/>
    <cellStyle name="40% - Accent4 2 7 3" xfId="968"/>
    <cellStyle name="40% - Accent4 2 8" xfId="969"/>
    <cellStyle name="40% - Accent4 3" xfId="970"/>
    <cellStyle name="40% - Accent4 3 2" xfId="971"/>
    <cellStyle name="40% - Accent4 3 2 2" xfId="972"/>
    <cellStyle name="40% - Accent4 3 2 2 2" xfId="973"/>
    <cellStyle name="40% - Accent4 3 2 3" xfId="974"/>
    <cellStyle name="40% - Accent4 3 2 4" xfId="975"/>
    <cellStyle name="40% - Accent4 3 2 4 2" xfId="976"/>
    <cellStyle name="40% - Accent4 3 2 4 3" xfId="977"/>
    <cellStyle name="40% - Accent4 3 2 5" xfId="978"/>
    <cellStyle name="40% - Accent4 3 2 5 2" xfId="979"/>
    <cellStyle name="40% - Accent4 3 3" xfId="980"/>
    <cellStyle name="40% - Accent4 3 3 2" xfId="981"/>
    <cellStyle name="40% - Accent4 3 3 3" xfId="982"/>
    <cellStyle name="40% - Accent4 3 3 3 2" xfId="983"/>
    <cellStyle name="40% - Accent4 3 3 4" xfId="984"/>
    <cellStyle name="40% - Accent4 3 3 5" xfId="985"/>
    <cellStyle name="40% - Accent4 3 3 6" xfId="986"/>
    <cellStyle name="40% - Accent4 3 4" xfId="987"/>
    <cellStyle name="40% - Accent4 3 4 2" xfId="988"/>
    <cellStyle name="40% - Accent4 3 5" xfId="989"/>
    <cellStyle name="40% - Accent4 3 5 2" xfId="990"/>
    <cellStyle name="40% - Accent4 3 6" xfId="991"/>
    <cellStyle name="40% - Accent4 3 6 2" xfId="992"/>
    <cellStyle name="40% - Accent4 3 6 3" xfId="993"/>
    <cellStyle name="40% - Accent4 3 7" xfId="994"/>
    <cellStyle name="40% - Accent4 4" xfId="995"/>
    <cellStyle name="40% - Accent4 4 2" xfId="996"/>
    <cellStyle name="40% - Accent4 4 2 2" xfId="997"/>
    <cellStyle name="40% - Accent4 4 2 2 2" xfId="998"/>
    <cellStyle name="40% - Accent4 4 2 2 3" xfId="999"/>
    <cellStyle name="40% - Accent4 4 2 3" xfId="1000"/>
    <cellStyle name="40% - Accent4 4 2 3 2" xfId="1001"/>
    <cellStyle name="40% - Accent4 4 3" xfId="1002"/>
    <cellStyle name="40% - Accent4 4 3 2" xfId="1003"/>
    <cellStyle name="40% - Accent4 4 3 3" xfId="1004"/>
    <cellStyle name="40% - Accent4 4 4" xfId="1005"/>
    <cellStyle name="40% - Accent4 5" xfId="1006"/>
    <cellStyle name="40% - Accent4 5 2" xfId="1007"/>
    <cellStyle name="40% - Accent4 5 2 2" xfId="1008"/>
    <cellStyle name="40% - Accent4 5 2 2 2" xfId="1009"/>
    <cellStyle name="40% - Accent4 5 2 2 3" xfId="1010"/>
    <cellStyle name="40% - Accent4 5 2 3" xfId="1011"/>
    <cellStyle name="40% - Accent4 5 2 3 2" xfId="1012"/>
    <cellStyle name="40% - Accent4 5 3" xfId="1013"/>
    <cellStyle name="40% - Accent4 5 3 2" xfId="1014"/>
    <cellStyle name="40% - Accent4 5 3 3" xfId="1015"/>
    <cellStyle name="40% - Accent4 5 4" xfId="1016"/>
    <cellStyle name="40% - Accent4 6" xfId="1017"/>
    <cellStyle name="40% - Accent4 6 2" xfId="1018"/>
    <cellStyle name="40% - Accent4 6 2 2" xfId="1019"/>
    <cellStyle name="40% - Accent4 6 3" xfId="1020"/>
    <cellStyle name="40% - Accent4 6 4" xfId="1021"/>
    <cellStyle name="40% - Accent4 7" xfId="1022"/>
    <cellStyle name="40% - Accent4 8" xfId="1023"/>
    <cellStyle name="40% - Accent4 9" xfId="1024"/>
    <cellStyle name="40% - Accent5 10" xfId="1025"/>
    <cellStyle name="40% - Accent5 11" xfId="1026"/>
    <cellStyle name="40% - Accent5 12" xfId="1027"/>
    <cellStyle name="40% - Accent5 13" xfId="1028"/>
    <cellStyle name="40% - Accent5 14" xfId="1029"/>
    <cellStyle name="40% - Accent5 15" xfId="1030"/>
    <cellStyle name="40% - Accent5 16" xfId="1031"/>
    <cellStyle name="40% - Accent5 2" xfId="1032"/>
    <cellStyle name="40% - Accent5 2 2" xfId="1033"/>
    <cellStyle name="40% - Accent5 2 2 2" xfId="1034"/>
    <cellStyle name="40% - Accent5 2 2 2 2" xfId="1035"/>
    <cellStyle name="40% - Accent5 2 2 2 3" xfId="1036"/>
    <cellStyle name="40% - Accent5 2 2 2 4" xfId="1037"/>
    <cellStyle name="40% - Accent5 2 2 3" xfId="1038"/>
    <cellStyle name="40% - Accent5 2 2 3 2" xfId="1039"/>
    <cellStyle name="40% - Accent5 2 2 3 3" xfId="1040"/>
    <cellStyle name="40% - Accent5 2 2 4" xfId="1041"/>
    <cellStyle name="40% - Accent5 2 2 5" xfId="1042"/>
    <cellStyle name="40% - Accent5 2 3" xfId="1043"/>
    <cellStyle name="40% - Accent5 2 3 2" xfId="1044"/>
    <cellStyle name="40% - Accent5 2 3 2 2" xfId="1045"/>
    <cellStyle name="40% - Accent5 2 3 2 3" xfId="1046"/>
    <cellStyle name="40% - Accent5 2 3 2 4" xfId="1047"/>
    <cellStyle name="40% - Accent5 2 4" xfId="1048"/>
    <cellStyle name="40% - Accent5 2 4 2" xfId="1049"/>
    <cellStyle name="40% - Accent5 2 4 2 2" xfId="1050"/>
    <cellStyle name="40% - Accent5 2 4 2 3" xfId="1051"/>
    <cellStyle name="40% - Accent5 2 4 2 4" xfId="1052"/>
    <cellStyle name="40% - Accent5 2 5" xfId="1053"/>
    <cellStyle name="40% - Accent5 2 5 2" xfId="1054"/>
    <cellStyle name="40% - Accent5 2 5 2 2" xfId="1055"/>
    <cellStyle name="40% - Accent5 2 5 2 3" xfId="1056"/>
    <cellStyle name="40% - Accent5 2 5 3" xfId="1057"/>
    <cellStyle name="40% - Accent5 2 5 3 2" xfId="1058"/>
    <cellStyle name="40% - Accent5 2 6" xfId="1059"/>
    <cellStyle name="40% - Accent5 2 6 2" xfId="1060"/>
    <cellStyle name="40% - Accent5 2 6 3" xfId="1061"/>
    <cellStyle name="40% - Accent5 2 7" xfId="1062"/>
    <cellStyle name="40% - Accent5 2 7 2" xfId="1063"/>
    <cellStyle name="40% - Accent5 2 7 3" xfId="1064"/>
    <cellStyle name="40% - Accent5 2 8" xfId="1065"/>
    <cellStyle name="40% - Accent5 3" xfId="1066"/>
    <cellStyle name="40% - Accent5 3 2" xfId="1067"/>
    <cellStyle name="40% - Accent5 3 2 2" xfId="1068"/>
    <cellStyle name="40% - Accent5 3 2 3" xfId="1069"/>
    <cellStyle name="40% - Accent5 3 2 4" xfId="1070"/>
    <cellStyle name="40% - Accent5 3 2 4 2" xfId="1071"/>
    <cellStyle name="40% - Accent5 3 2 4 3" xfId="1072"/>
    <cellStyle name="40% - Accent5 3 2 5" xfId="1073"/>
    <cellStyle name="40% - Accent5 3 2 5 2" xfId="1074"/>
    <cellStyle name="40% - Accent5 3 3" xfId="1075"/>
    <cellStyle name="40% - Accent5 3 3 2" xfId="1076"/>
    <cellStyle name="40% - Accent5 3 3 3" xfId="1077"/>
    <cellStyle name="40% - Accent5 3 3 3 2" xfId="1078"/>
    <cellStyle name="40% - Accent5 3 3 4" xfId="1079"/>
    <cellStyle name="40% - Accent5 3 3 5" xfId="1080"/>
    <cellStyle name="40% - Accent5 3 3 6" xfId="1081"/>
    <cellStyle name="40% - Accent5 3 4" xfId="1082"/>
    <cellStyle name="40% - Accent5 3 5" xfId="1083"/>
    <cellStyle name="40% - Accent5 3 6" xfId="1084"/>
    <cellStyle name="40% - Accent5 3 7" xfId="1085"/>
    <cellStyle name="40% - Accent5 4" xfId="1086"/>
    <cellStyle name="40% - Accent5 4 2" xfId="1087"/>
    <cellStyle name="40% - Accent5 4 2 2" xfId="1088"/>
    <cellStyle name="40% - Accent5 4 2 2 2" xfId="1089"/>
    <cellStyle name="40% - Accent5 4 2 2 3" xfId="1090"/>
    <cellStyle name="40% - Accent5 4 2 3" xfId="1091"/>
    <cellStyle name="40% - Accent5 4 2 3 2" xfId="1092"/>
    <cellStyle name="40% - Accent5 4 3" xfId="1093"/>
    <cellStyle name="40% - Accent5 4 4" xfId="1094"/>
    <cellStyle name="40% - Accent5 5" xfId="1095"/>
    <cellStyle name="40% - Accent5 5 2" xfId="1096"/>
    <cellStyle name="40% - Accent5 5 2 2" xfId="1097"/>
    <cellStyle name="40% - Accent5 5 2 2 2" xfId="1098"/>
    <cellStyle name="40% - Accent5 5 2 2 3" xfId="1099"/>
    <cellStyle name="40% - Accent5 5 2 3" xfId="1100"/>
    <cellStyle name="40% - Accent5 5 2 3 2" xfId="1101"/>
    <cellStyle name="40% - Accent5 5 3" xfId="1102"/>
    <cellStyle name="40% - Accent5 5 4" xfId="1103"/>
    <cellStyle name="40% - Accent5 6" xfId="1104"/>
    <cellStyle name="40% - Accent5 6 2" xfId="1105"/>
    <cellStyle name="40% - Accent5 6 3" xfId="1106"/>
    <cellStyle name="40% - Accent5 6 4" xfId="1107"/>
    <cellStyle name="40% - Accent5 7" xfId="1108"/>
    <cellStyle name="40% - Accent5 8" xfId="1109"/>
    <cellStyle name="40% - Accent5 9" xfId="1110"/>
    <cellStyle name="40% - Accent6 10" xfId="1111"/>
    <cellStyle name="40% - Accent6 11" xfId="1112"/>
    <cellStyle name="40% - Accent6 12" xfId="1113"/>
    <cellStyle name="40% - Accent6 13" xfId="1114"/>
    <cellStyle name="40% - Accent6 14" xfId="1115"/>
    <cellStyle name="40% - Accent6 15" xfId="1116"/>
    <cellStyle name="40% - Accent6 16" xfId="1117"/>
    <cellStyle name="40% - Accent6 2" xfId="1118"/>
    <cellStyle name="40% - Accent6 2 2" xfId="1119"/>
    <cellStyle name="40% - Accent6 2 2 2" xfId="1120"/>
    <cellStyle name="40% - Accent6 2 2 2 2" xfId="1121"/>
    <cellStyle name="40% - Accent6 2 2 2 2 2" xfId="1122"/>
    <cellStyle name="40% - Accent6 2 2 2 3" xfId="1123"/>
    <cellStyle name="40% - Accent6 2 2 2 3 2" xfId="1124"/>
    <cellStyle name="40% - Accent6 2 2 2 3 3" xfId="1125"/>
    <cellStyle name="40% - Accent6 2 2 2 4" xfId="1126"/>
    <cellStyle name="40% - Accent6 2 2 3" xfId="1127"/>
    <cellStyle name="40% - Accent6 2 2 3 2" xfId="1128"/>
    <cellStyle name="40% - Accent6 2 2 3 3" xfId="1129"/>
    <cellStyle name="40% - Accent6 2 2 4" xfId="1130"/>
    <cellStyle name="40% - Accent6 2 2 4 2" xfId="1131"/>
    <cellStyle name="40% - Accent6 2 2 5" xfId="1132"/>
    <cellStyle name="40% - Accent6 2 3" xfId="1133"/>
    <cellStyle name="40% - Accent6 2 3 2" xfId="1134"/>
    <cellStyle name="40% - Accent6 2 3 2 2" xfId="1135"/>
    <cellStyle name="40% - Accent6 2 3 2 2 2" xfId="1136"/>
    <cellStyle name="40% - Accent6 2 3 2 3" xfId="1137"/>
    <cellStyle name="40% - Accent6 2 3 2 4" xfId="1138"/>
    <cellStyle name="40% - Accent6 2 3 3" xfId="1139"/>
    <cellStyle name="40% - Accent6 2 4" xfId="1140"/>
    <cellStyle name="40% - Accent6 2 4 2" xfId="1141"/>
    <cellStyle name="40% - Accent6 2 4 2 2" xfId="1142"/>
    <cellStyle name="40% - Accent6 2 4 2 2 2" xfId="1143"/>
    <cellStyle name="40% - Accent6 2 4 2 3" xfId="1144"/>
    <cellStyle name="40% - Accent6 2 4 2 3 2" xfId="1145"/>
    <cellStyle name="40% - Accent6 2 4 2 3 3" xfId="1146"/>
    <cellStyle name="40% - Accent6 2 4 2 4" xfId="1147"/>
    <cellStyle name="40% - Accent6 2 4 3" xfId="1148"/>
    <cellStyle name="40% - Accent6 2 5" xfId="1149"/>
    <cellStyle name="40% - Accent6 2 5 2" xfId="1150"/>
    <cellStyle name="40% - Accent6 2 5 2 2" xfId="1151"/>
    <cellStyle name="40% - Accent6 2 5 2 3" xfId="1152"/>
    <cellStyle name="40% - Accent6 2 5 3" xfId="1153"/>
    <cellStyle name="40% - Accent6 2 5 3 2" xfId="1154"/>
    <cellStyle name="40% - Accent6 2 6" xfId="1155"/>
    <cellStyle name="40% - Accent6 2 6 2" xfId="1156"/>
    <cellStyle name="40% - Accent6 2 6 2 2" xfId="1157"/>
    <cellStyle name="40% - Accent6 2 6 2 3" xfId="1158"/>
    <cellStyle name="40% - Accent6 2 6 3" xfId="1159"/>
    <cellStyle name="40% - Accent6 2 7" xfId="1160"/>
    <cellStyle name="40% - Accent6 2 7 2" xfId="1161"/>
    <cellStyle name="40% - Accent6 2 7 3" xfId="1162"/>
    <cellStyle name="40% - Accent6 2 8" xfId="1163"/>
    <cellStyle name="40% - Accent6 3" xfId="1164"/>
    <cellStyle name="40% - Accent6 3 2" xfId="1165"/>
    <cellStyle name="40% - Accent6 3 2 2" xfId="1166"/>
    <cellStyle name="40% - Accent6 3 2 2 2" xfId="1167"/>
    <cellStyle name="40% - Accent6 3 2 3" xfId="1168"/>
    <cellStyle name="40% - Accent6 3 2 4" xfId="1169"/>
    <cellStyle name="40% - Accent6 3 2 4 2" xfId="1170"/>
    <cellStyle name="40% - Accent6 3 2 4 3" xfId="1171"/>
    <cellStyle name="40% - Accent6 3 2 5" xfId="1172"/>
    <cellStyle name="40% - Accent6 3 2 5 2" xfId="1173"/>
    <cellStyle name="40% - Accent6 3 3" xfId="1174"/>
    <cellStyle name="40% - Accent6 3 3 2" xfId="1175"/>
    <cellStyle name="40% - Accent6 3 3 3" xfId="1176"/>
    <cellStyle name="40% - Accent6 3 3 3 2" xfId="1177"/>
    <cellStyle name="40% - Accent6 3 3 4" xfId="1178"/>
    <cellStyle name="40% - Accent6 3 3 5" xfId="1179"/>
    <cellStyle name="40% - Accent6 3 3 6" xfId="1180"/>
    <cellStyle name="40% - Accent6 3 4" xfId="1181"/>
    <cellStyle name="40% - Accent6 3 4 2" xfId="1182"/>
    <cellStyle name="40% - Accent6 3 5" xfId="1183"/>
    <cellStyle name="40% - Accent6 3 5 2" xfId="1184"/>
    <cellStyle name="40% - Accent6 3 6" xfId="1185"/>
    <cellStyle name="40% - Accent6 3 6 2" xfId="1186"/>
    <cellStyle name="40% - Accent6 3 6 3" xfId="1187"/>
    <cellStyle name="40% - Accent6 3 7" xfId="1188"/>
    <cellStyle name="40% - Accent6 4" xfId="1189"/>
    <cellStyle name="40% - Accent6 4 2" xfId="1190"/>
    <cellStyle name="40% - Accent6 4 2 2" xfId="1191"/>
    <cellStyle name="40% - Accent6 4 2 2 2" xfId="1192"/>
    <cellStyle name="40% - Accent6 4 2 2 3" xfId="1193"/>
    <cellStyle name="40% - Accent6 4 2 3" xfId="1194"/>
    <cellStyle name="40% - Accent6 4 2 3 2" xfId="1195"/>
    <cellStyle name="40% - Accent6 4 3" xfId="1196"/>
    <cellStyle name="40% - Accent6 4 3 2" xfId="1197"/>
    <cellStyle name="40% - Accent6 4 3 3" xfId="1198"/>
    <cellStyle name="40% - Accent6 4 4" xfId="1199"/>
    <cellStyle name="40% - Accent6 5" xfId="1200"/>
    <cellStyle name="40% - Accent6 5 2" xfId="1201"/>
    <cellStyle name="40% - Accent6 5 2 2" xfId="1202"/>
    <cellStyle name="40% - Accent6 5 2 2 2" xfId="1203"/>
    <cellStyle name="40% - Accent6 5 2 2 3" xfId="1204"/>
    <cellStyle name="40% - Accent6 5 2 3" xfId="1205"/>
    <cellStyle name="40% - Accent6 5 2 3 2" xfId="1206"/>
    <cellStyle name="40% - Accent6 5 3" xfId="1207"/>
    <cellStyle name="40% - Accent6 5 3 2" xfId="1208"/>
    <cellStyle name="40% - Accent6 5 3 3" xfId="1209"/>
    <cellStyle name="40% - Accent6 5 4" xfId="1210"/>
    <cellStyle name="40% - Accent6 6" xfId="1211"/>
    <cellStyle name="40% - Accent6 6 2" xfId="1212"/>
    <cellStyle name="40% - Accent6 6 2 2" xfId="1213"/>
    <cellStyle name="40% - Accent6 6 3" xfId="1214"/>
    <cellStyle name="40% - Accent6 6 4" xfId="1215"/>
    <cellStyle name="40% - Accent6 7" xfId="1216"/>
    <cellStyle name="40% - Accent6 8" xfId="1217"/>
    <cellStyle name="40% - Accent6 9" xfId="1218"/>
    <cellStyle name="40% - Colore 1" xfId="1219"/>
    <cellStyle name="40% - Colore 2" xfId="1220"/>
    <cellStyle name="40% - Colore 3" xfId="1221"/>
    <cellStyle name="40% - Colore 4" xfId="1222"/>
    <cellStyle name="40% - Colore 5" xfId="1223"/>
    <cellStyle name="40% - Colore 6" xfId="1224"/>
    <cellStyle name="60% - Accent1 10" xfId="1225"/>
    <cellStyle name="60% - Accent1 11" xfId="1226"/>
    <cellStyle name="60% - Accent1 12" xfId="1227"/>
    <cellStyle name="60% - Accent1 13" xfId="1228"/>
    <cellStyle name="60% - Accent1 14" xfId="1229"/>
    <cellStyle name="60% - Accent1 15" xfId="1230"/>
    <cellStyle name="60% - Accent1 16" xfId="1231"/>
    <cellStyle name="60% - Accent1 2" xfId="1232"/>
    <cellStyle name="60% - Accent1 2 2" xfId="1233"/>
    <cellStyle name="60% - Accent1 2 2 2" xfId="1234"/>
    <cellStyle name="60% - Accent1 2 2 2 2" xfId="1235"/>
    <cellStyle name="60% - Accent1 2 2 3" xfId="1236"/>
    <cellStyle name="60% - Accent1 2 2 4" xfId="1237"/>
    <cellStyle name="60% - Accent1 2 3" xfId="1238"/>
    <cellStyle name="60% - Accent1 2 3 2" xfId="1239"/>
    <cellStyle name="60% - Accent1 2 3 3" xfId="1240"/>
    <cellStyle name="60% - Accent1 2 4" xfId="1241"/>
    <cellStyle name="60% - Accent1 2 4 2" xfId="1242"/>
    <cellStyle name="60% - Accent1 2 5" xfId="1243"/>
    <cellStyle name="60% - Accent1 2 5 2" xfId="1244"/>
    <cellStyle name="60% - Accent1 2 5 3" xfId="1245"/>
    <cellStyle name="60% - Accent1 2 6" xfId="1246"/>
    <cellStyle name="60% - Accent1 3" xfId="1247"/>
    <cellStyle name="60% - Accent1 3 2" xfId="1248"/>
    <cellStyle name="60% - Accent1 3 2 2" xfId="1249"/>
    <cellStyle name="60% - Accent1 3 2 2 2" xfId="1250"/>
    <cellStyle name="60% - Accent1 3 2 3" xfId="1251"/>
    <cellStyle name="60% - Accent1 3 2 4" xfId="1252"/>
    <cellStyle name="60% - Accent1 3 3" xfId="1253"/>
    <cellStyle name="60% - Accent1 3 3 2" xfId="1254"/>
    <cellStyle name="60% - Accent1 3 3 3" xfId="1255"/>
    <cellStyle name="60% - Accent1 3 4" xfId="1256"/>
    <cellStyle name="60% - Accent1 3 4 2" xfId="1257"/>
    <cellStyle name="60% - Accent1 3 5" xfId="1258"/>
    <cellStyle name="60% - Accent1 3 5 2" xfId="1259"/>
    <cellStyle name="60% - Accent1 4" xfId="1260"/>
    <cellStyle name="60% - Accent1 5" xfId="1261"/>
    <cellStyle name="60% - Accent1 6" xfId="1262"/>
    <cellStyle name="60% - Accent1 7" xfId="1263"/>
    <cellStyle name="60% - Accent1 8" xfId="1264"/>
    <cellStyle name="60% - Accent1 9" xfId="1265"/>
    <cellStyle name="60% - Accent2 10" xfId="1266"/>
    <cellStyle name="60% - Accent2 11" xfId="1267"/>
    <cellStyle name="60% - Accent2 12" xfId="1268"/>
    <cellStyle name="60% - Accent2 13" xfId="1269"/>
    <cellStyle name="60% - Accent2 14" xfId="1270"/>
    <cellStyle name="60% - Accent2 15" xfId="1271"/>
    <cellStyle name="60% - Accent2 16" xfId="1272"/>
    <cellStyle name="60% - Accent2 2" xfId="1273"/>
    <cellStyle name="60% - Accent2 2 2" xfId="1274"/>
    <cellStyle name="60% - Accent2 2 2 2" xfId="1275"/>
    <cellStyle name="60% - Accent2 2 2 3" xfId="1276"/>
    <cellStyle name="60% - Accent2 2 3" xfId="1277"/>
    <cellStyle name="60% - Accent2 2 3 2" xfId="1278"/>
    <cellStyle name="60% - Accent2 2 4" xfId="1279"/>
    <cellStyle name="60% - Accent2 2 5" xfId="1280"/>
    <cellStyle name="60% - Accent2 2 6" xfId="1281"/>
    <cellStyle name="60% - Accent2 3" xfId="1282"/>
    <cellStyle name="60% - Accent2 3 2" xfId="1283"/>
    <cellStyle name="60% - Accent2 3 2 2" xfId="1284"/>
    <cellStyle name="60% - Accent2 3 2 3" xfId="1285"/>
    <cellStyle name="60% - Accent2 3 3" xfId="1286"/>
    <cellStyle name="60% - Accent2 3 3 2" xfId="1287"/>
    <cellStyle name="60% - Accent2 3 4" xfId="1288"/>
    <cellStyle name="60% - Accent2 3 5" xfId="1289"/>
    <cellStyle name="60% - Accent2 4" xfId="1290"/>
    <cellStyle name="60% - Accent2 5" xfId="1291"/>
    <cellStyle name="60% - Accent2 6" xfId="1292"/>
    <cellStyle name="60% - Accent2 7" xfId="1293"/>
    <cellStyle name="60% - Accent2 8" xfId="1294"/>
    <cellStyle name="60% - Accent2 9" xfId="1295"/>
    <cellStyle name="60% - Accent3 10" xfId="1296"/>
    <cellStyle name="60% - Accent3 11" xfId="1297"/>
    <cellStyle name="60% - Accent3 12" xfId="1298"/>
    <cellStyle name="60% - Accent3 13" xfId="1299"/>
    <cellStyle name="60% - Accent3 14" xfId="1300"/>
    <cellStyle name="60% - Accent3 15" xfId="1301"/>
    <cellStyle name="60% - Accent3 16" xfId="1302"/>
    <cellStyle name="60% - Accent3 2" xfId="1303"/>
    <cellStyle name="60% - Accent3 2 2" xfId="1304"/>
    <cellStyle name="60% - Accent3 2 2 2" xfId="1305"/>
    <cellStyle name="60% - Accent3 2 2 2 2" xfId="1306"/>
    <cellStyle name="60% - Accent3 2 2 3" xfId="1307"/>
    <cellStyle name="60% - Accent3 2 2 4" xfId="1308"/>
    <cellStyle name="60% - Accent3 2 3" xfId="1309"/>
    <cellStyle name="60% - Accent3 2 3 2" xfId="1310"/>
    <cellStyle name="60% - Accent3 2 3 3" xfId="1311"/>
    <cellStyle name="60% - Accent3 2 4" xfId="1312"/>
    <cellStyle name="60% - Accent3 2 4 2" xfId="1313"/>
    <cellStyle name="60% - Accent3 2 5" xfId="1314"/>
    <cellStyle name="60% - Accent3 2 5 2" xfId="1315"/>
    <cellStyle name="60% - Accent3 2 5 3" xfId="1316"/>
    <cellStyle name="60% - Accent3 2 6" xfId="1317"/>
    <cellStyle name="60% - Accent3 3" xfId="1318"/>
    <cellStyle name="60% - Accent3 3 2" xfId="1319"/>
    <cellStyle name="60% - Accent3 3 2 2" xfId="1320"/>
    <cellStyle name="60% - Accent3 3 2 2 2" xfId="1321"/>
    <cellStyle name="60% - Accent3 3 2 3" xfId="1322"/>
    <cellStyle name="60% - Accent3 3 2 4" xfId="1323"/>
    <cellStyle name="60% - Accent3 3 3" xfId="1324"/>
    <cellStyle name="60% - Accent3 3 3 2" xfId="1325"/>
    <cellStyle name="60% - Accent3 3 3 3" xfId="1326"/>
    <cellStyle name="60% - Accent3 3 4" xfId="1327"/>
    <cellStyle name="60% - Accent3 3 4 2" xfId="1328"/>
    <cellStyle name="60% - Accent3 3 5" xfId="1329"/>
    <cellStyle name="60% - Accent3 3 5 2" xfId="1330"/>
    <cellStyle name="60% - Accent3 4" xfId="1331"/>
    <cellStyle name="60% - Accent3 5" xfId="1332"/>
    <cellStyle name="60% - Accent3 6" xfId="1333"/>
    <cellStyle name="60% - Accent3 7" xfId="1334"/>
    <cellStyle name="60% - Accent3 8" xfId="1335"/>
    <cellStyle name="60% - Accent3 9" xfId="1336"/>
    <cellStyle name="60% - Accent4 10" xfId="1337"/>
    <cellStyle name="60% - Accent4 11" xfId="1338"/>
    <cellStyle name="60% - Accent4 12" xfId="1339"/>
    <cellStyle name="60% - Accent4 13" xfId="1340"/>
    <cellStyle name="60% - Accent4 14" xfId="1341"/>
    <cellStyle name="60% - Accent4 15" xfId="1342"/>
    <cellStyle name="60% - Accent4 16" xfId="1343"/>
    <cellStyle name="60% - Accent4 2" xfId="1344"/>
    <cellStyle name="60% - Accent4 2 2" xfId="1345"/>
    <cellStyle name="60% - Accent4 2 2 2" xfId="1346"/>
    <cellStyle name="60% - Accent4 2 2 2 2" xfId="1347"/>
    <cellStyle name="60% - Accent4 2 2 3" xfId="1348"/>
    <cellStyle name="60% - Accent4 2 2 4" xfId="1349"/>
    <cellStyle name="60% - Accent4 2 3" xfId="1350"/>
    <cellStyle name="60% - Accent4 2 3 2" xfId="1351"/>
    <cellStyle name="60% - Accent4 2 3 3" xfId="1352"/>
    <cellStyle name="60% - Accent4 2 4" xfId="1353"/>
    <cellStyle name="60% - Accent4 2 4 2" xfId="1354"/>
    <cellStyle name="60% - Accent4 2 5" xfId="1355"/>
    <cellStyle name="60% - Accent4 2 5 2" xfId="1356"/>
    <cellStyle name="60% - Accent4 2 5 3" xfId="1357"/>
    <cellStyle name="60% - Accent4 2 6" xfId="1358"/>
    <cellStyle name="60% - Accent4 3" xfId="1359"/>
    <cellStyle name="60% - Accent4 3 2" xfId="1360"/>
    <cellStyle name="60% - Accent4 3 2 2" xfId="1361"/>
    <cellStyle name="60% - Accent4 3 2 2 2" xfId="1362"/>
    <cellStyle name="60% - Accent4 3 2 3" xfId="1363"/>
    <cellStyle name="60% - Accent4 3 2 4" xfId="1364"/>
    <cellStyle name="60% - Accent4 3 3" xfId="1365"/>
    <cellStyle name="60% - Accent4 3 3 2" xfId="1366"/>
    <cellStyle name="60% - Accent4 3 3 3" xfId="1367"/>
    <cellStyle name="60% - Accent4 3 4" xfId="1368"/>
    <cellStyle name="60% - Accent4 3 4 2" xfId="1369"/>
    <cellStyle name="60% - Accent4 3 5" xfId="1370"/>
    <cellStyle name="60% - Accent4 3 5 2" xfId="1371"/>
    <cellStyle name="60% - Accent4 4" xfId="1372"/>
    <cellStyle name="60% - Accent4 5" xfId="1373"/>
    <cellStyle name="60% - Accent4 6" xfId="1374"/>
    <cellStyle name="60% - Accent4 7" xfId="1375"/>
    <cellStyle name="60% - Accent4 8" xfId="1376"/>
    <cellStyle name="60% - Accent4 9" xfId="1377"/>
    <cellStyle name="60% - Accent5 10" xfId="1378"/>
    <cellStyle name="60% - Accent5 11" xfId="1379"/>
    <cellStyle name="60% - Accent5 12" xfId="1380"/>
    <cellStyle name="60% - Accent5 13" xfId="1381"/>
    <cellStyle name="60% - Accent5 14" xfId="1382"/>
    <cellStyle name="60% - Accent5 15" xfId="1383"/>
    <cellStyle name="60% - Accent5 16" xfId="1384"/>
    <cellStyle name="60% - Accent5 2" xfId="1385"/>
    <cellStyle name="60% - Accent5 2 2" xfId="1386"/>
    <cellStyle name="60% - Accent5 2 2 2" xfId="1387"/>
    <cellStyle name="60% - Accent5 2 2 3" xfId="1388"/>
    <cellStyle name="60% - Accent5 2 3" xfId="1389"/>
    <cellStyle name="60% - Accent5 2 3 2" xfId="1390"/>
    <cellStyle name="60% - Accent5 2 4" xfId="1391"/>
    <cellStyle name="60% - Accent5 2 5" xfId="1392"/>
    <cellStyle name="60% - Accent5 2 6" xfId="1393"/>
    <cellStyle name="60% - Accent5 3" xfId="1394"/>
    <cellStyle name="60% - Accent5 3 2" xfId="1395"/>
    <cellStyle name="60% - Accent5 3 2 2" xfId="1396"/>
    <cellStyle name="60% - Accent5 3 2 3" xfId="1397"/>
    <cellStyle name="60% - Accent5 3 3" xfId="1398"/>
    <cellStyle name="60% - Accent5 3 3 2" xfId="1399"/>
    <cellStyle name="60% - Accent5 3 4" xfId="1400"/>
    <cellStyle name="60% - Accent5 3 5" xfId="1401"/>
    <cellStyle name="60% - Accent5 4" xfId="1402"/>
    <cellStyle name="60% - Accent5 5" xfId="1403"/>
    <cellStyle name="60% - Accent5 6" xfId="1404"/>
    <cellStyle name="60% - Accent5 7" xfId="1405"/>
    <cellStyle name="60% - Accent5 8" xfId="1406"/>
    <cellStyle name="60% - Accent5 9" xfId="1407"/>
    <cellStyle name="60% - Accent6 10" xfId="1408"/>
    <cellStyle name="60% - Accent6 11" xfId="1409"/>
    <cellStyle name="60% - Accent6 12" xfId="1410"/>
    <cellStyle name="60% - Accent6 13" xfId="1411"/>
    <cellStyle name="60% - Accent6 14" xfId="1412"/>
    <cellStyle name="60% - Accent6 15" xfId="1413"/>
    <cellStyle name="60% - Accent6 16" xfId="1414"/>
    <cellStyle name="60% - Accent6 2" xfId="1415"/>
    <cellStyle name="60% - Accent6 2 2" xfId="1416"/>
    <cellStyle name="60% - Accent6 2 2 2" xfId="1417"/>
    <cellStyle name="60% - Accent6 2 2 2 2" xfId="1418"/>
    <cellStyle name="60% - Accent6 2 2 3" xfId="1419"/>
    <cellStyle name="60% - Accent6 2 2 4" xfId="1420"/>
    <cellStyle name="60% - Accent6 2 3" xfId="1421"/>
    <cellStyle name="60% - Accent6 2 3 2" xfId="1422"/>
    <cellStyle name="60% - Accent6 2 3 3" xfId="1423"/>
    <cellStyle name="60% - Accent6 2 4" xfId="1424"/>
    <cellStyle name="60% - Accent6 2 4 2" xfId="1425"/>
    <cellStyle name="60% - Accent6 2 5" xfId="1426"/>
    <cellStyle name="60% - Accent6 2 5 2" xfId="1427"/>
    <cellStyle name="60% - Accent6 2 5 3" xfId="1428"/>
    <cellStyle name="60% - Accent6 2 6" xfId="1429"/>
    <cellStyle name="60% - Accent6 3" xfId="1430"/>
    <cellStyle name="60% - Accent6 3 2" xfId="1431"/>
    <cellStyle name="60% - Accent6 3 2 2" xfId="1432"/>
    <cellStyle name="60% - Accent6 3 2 2 2" xfId="1433"/>
    <cellStyle name="60% - Accent6 3 2 3" xfId="1434"/>
    <cellStyle name="60% - Accent6 3 2 4" xfId="1435"/>
    <cellStyle name="60% - Accent6 3 3" xfId="1436"/>
    <cellStyle name="60% - Accent6 3 3 2" xfId="1437"/>
    <cellStyle name="60% - Accent6 3 3 3" xfId="1438"/>
    <cellStyle name="60% - Accent6 3 4" xfId="1439"/>
    <cellStyle name="60% - Accent6 3 4 2" xfId="1440"/>
    <cellStyle name="60% - Accent6 3 5" xfId="1441"/>
    <cellStyle name="60% - Accent6 3 5 2" xfId="1442"/>
    <cellStyle name="60% - Accent6 4" xfId="1443"/>
    <cellStyle name="60% - Accent6 5" xfId="1444"/>
    <cellStyle name="60% - Accent6 6" xfId="1445"/>
    <cellStyle name="60% - Accent6 7" xfId="1446"/>
    <cellStyle name="60% - Accent6 8" xfId="1447"/>
    <cellStyle name="60% - Accent6 9" xfId="1448"/>
    <cellStyle name="60% - Colore 1" xfId="1449"/>
    <cellStyle name="60% - Colore 2" xfId="1450"/>
    <cellStyle name="60% - Colore 3" xfId="1451"/>
    <cellStyle name="60% - Colore 4" xfId="1452"/>
    <cellStyle name="60% - Colore 5" xfId="1453"/>
    <cellStyle name="60% - Colore 6" xfId="1454"/>
    <cellStyle name="Accent1 10" xfId="1455"/>
    <cellStyle name="Accent1 11" xfId="1456"/>
    <cellStyle name="Accent1 12" xfId="1457"/>
    <cellStyle name="Accent1 13" xfId="1458"/>
    <cellStyle name="Accent1 14" xfId="1459"/>
    <cellStyle name="Accent1 15" xfId="1460"/>
    <cellStyle name="Accent1 16" xfId="1461"/>
    <cellStyle name="Accent1 2" xfId="1462"/>
    <cellStyle name="Accent1 2 2" xfId="1463"/>
    <cellStyle name="Accent1 2 2 2" xfId="1464"/>
    <cellStyle name="Accent1 2 2 2 2" xfId="1465"/>
    <cellStyle name="Accent1 2 2 3" xfId="1466"/>
    <cellStyle name="Accent1 2 2 4" xfId="1467"/>
    <cellStyle name="Accent1 2 3" xfId="1468"/>
    <cellStyle name="Accent1 2 3 2" xfId="1469"/>
    <cellStyle name="Accent1 2 3 3" xfId="1470"/>
    <cellStyle name="Accent1 2 4" xfId="1471"/>
    <cellStyle name="Accent1 2 4 2" xfId="1472"/>
    <cellStyle name="Accent1 2 5" xfId="1473"/>
    <cellStyle name="Accent1 2 5 2" xfId="1474"/>
    <cellStyle name="Accent1 2 5 3" xfId="1475"/>
    <cellStyle name="Accent1 2 6" xfId="1476"/>
    <cellStyle name="Accent1 3" xfId="1477"/>
    <cellStyle name="Accent1 3 2" xfId="1478"/>
    <cellStyle name="Accent1 3 2 2" xfId="1479"/>
    <cellStyle name="Accent1 3 2 2 2" xfId="1480"/>
    <cellStyle name="Accent1 3 2 3" xfId="1481"/>
    <cellStyle name="Accent1 3 2 4" xfId="1482"/>
    <cellStyle name="Accent1 3 3" xfId="1483"/>
    <cellStyle name="Accent1 3 3 2" xfId="1484"/>
    <cellStyle name="Accent1 3 3 3" xfId="1485"/>
    <cellStyle name="Accent1 3 4" xfId="1486"/>
    <cellStyle name="Accent1 3 4 2" xfId="1487"/>
    <cellStyle name="Accent1 3 5" xfId="1488"/>
    <cellStyle name="Accent1 3 5 2" xfId="1489"/>
    <cellStyle name="Accent1 4" xfId="1490"/>
    <cellStyle name="Accent1 5" xfId="1491"/>
    <cellStyle name="Accent1 6" xfId="1492"/>
    <cellStyle name="Accent1 7" xfId="1493"/>
    <cellStyle name="Accent1 8" xfId="1494"/>
    <cellStyle name="Accent1 9" xfId="1495"/>
    <cellStyle name="Accent2 10" xfId="1496"/>
    <cellStyle name="Accent2 11" xfId="1497"/>
    <cellStyle name="Accent2 12" xfId="1498"/>
    <cellStyle name="Accent2 13" xfId="1499"/>
    <cellStyle name="Accent2 14" xfId="1500"/>
    <cellStyle name="Accent2 15" xfId="1501"/>
    <cellStyle name="Accent2 16" xfId="1502"/>
    <cellStyle name="Accent2 2" xfId="1503"/>
    <cellStyle name="Accent2 2 2" xfId="1504"/>
    <cellStyle name="Accent2 2 2 2" xfId="1505"/>
    <cellStyle name="Accent2 2 2 2 2" xfId="1506"/>
    <cellStyle name="Accent2 2 2 3" xfId="1507"/>
    <cellStyle name="Accent2 2 2 4" xfId="1508"/>
    <cellStyle name="Accent2 2 3" xfId="1509"/>
    <cellStyle name="Accent2 2 3 2" xfId="1510"/>
    <cellStyle name="Accent2 2 3 3" xfId="1511"/>
    <cellStyle name="Accent2 2 4" xfId="1512"/>
    <cellStyle name="Accent2 2 4 2" xfId="1513"/>
    <cellStyle name="Accent2 2 5" xfId="1514"/>
    <cellStyle name="Accent2 2 5 2" xfId="1515"/>
    <cellStyle name="Accent2 2 5 3" xfId="1516"/>
    <cellStyle name="Accent2 2 6" xfId="1517"/>
    <cellStyle name="Accent2 3" xfId="1518"/>
    <cellStyle name="Accent2 3 2" xfId="1519"/>
    <cellStyle name="Accent2 3 2 2" xfId="1520"/>
    <cellStyle name="Accent2 3 2 2 2" xfId="1521"/>
    <cellStyle name="Accent2 3 2 3" xfId="1522"/>
    <cellStyle name="Accent2 3 2 4" xfId="1523"/>
    <cellStyle name="Accent2 3 3" xfId="1524"/>
    <cellStyle name="Accent2 3 3 2" xfId="1525"/>
    <cellStyle name="Accent2 3 3 3" xfId="1526"/>
    <cellStyle name="Accent2 3 4" xfId="1527"/>
    <cellStyle name="Accent2 3 4 2" xfId="1528"/>
    <cellStyle name="Accent2 3 5" xfId="1529"/>
    <cellStyle name="Accent2 3 5 2" xfId="1530"/>
    <cellStyle name="Accent2 4" xfId="1531"/>
    <cellStyle name="Accent2 5" xfId="1532"/>
    <cellStyle name="Accent2 6" xfId="1533"/>
    <cellStyle name="Accent2 7" xfId="1534"/>
    <cellStyle name="Accent2 8" xfId="1535"/>
    <cellStyle name="Accent2 9" xfId="1536"/>
    <cellStyle name="Accent3 10" xfId="1537"/>
    <cellStyle name="Accent3 11" xfId="1538"/>
    <cellStyle name="Accent3 12" xfId="1539"/>
    <cellStyle name="Accent3 13" xfId="1540"/>
    <cellStyle name="Accent3 14" xfId="1541"/>
    <cellStyle name="Accent3 15" xfId="1542"/>
    <cellStyle name="Accent3 16" xfId="1543"/>
    <cellStyle name="Accent3 2" xfId="1544"/>
    <cellStyle name="Accent3 2 2" xfId="1545"/>
    <cellStyle name="Accent3 2 2 2" xfId="1546"/>
    <cellStyle name="Accent3 2 2 2 2" xfId="1547"/>
    <cellStyle name="Accent3 2 2 3" xfId="1548"/>
    <cellStyle name="Accent3 2 2 4" xfId="1549"/>
    <cellStyle name="Accent3 2 3" xfId="1550"/>
    <cellStyle name="Accent3 2 3 2" xfId="1551"/>
    <cellStyle name="Accent3 2 3 3" xfId="1552"/>
    <cellStyle name="Accent3 2 4" xfId="1553"/>
    <cellStyle name="Accent3 2 4 2" xfId="1554"/>
    <cellStyle name="Accent3 2 5" xfId="1555"/>
    <cellStyle name="Accent3 2 5 2" xfId="1556"/>
    <cellStyle name="Accent3 2 5 3" xfId="1557"/>
    <cellStyle name="Accent3 2 6" xfId="1558"/>
    <cellStyle name="Accent3 3" xfId="1559"/>
    <cellStyle name="Accent3 3 2" xfId="1560"/>
    <cellStyle name="Accent3 3 2 2" xfId="1561"/>
    <cellStyle name="Accent3 3 2 2 2" xfId="1562"/>
    <cellStyle name="Accent3 3 2 3" xfId="1563"/>
    <cellStyle name="Accent3 3 2 4" xfId="1564"/>
    <cellStyle name="Accent3 3 3" xfId="1565"/>
    <cellStyle name="Accent3 3 3 2" xfId="1566"/>
    <cellStyle name="Accent3 3 3 3" xfId="1567"/>
    <cellStyle name="Accent3 3 4" xfId="1568"/>
    <cellStyle name="Accent3 3 4 2" xfId="1569"/>
    <cellStyle name="Accent3 3 5" xfId="1570"/>
    <cellStyle name="Accent3 3 5 2" xfId="1571"/>
    <cellStyle name="Accent3 4" xfId="1572"/>
    <cellStyle name="Accent3 5" xfId="1573"/>
    <cellStyle name="Accent3 6" xfId="1574"/>
    <cellStyle name="Accent3 7" xfId="1575"/>
    <cellStyle name="Accent3 8" xfId="1576"/>
    <cellStyle name="Accent3 9" xfId="1577"/>
    <cellStyle name="Accent4 10" xfId="1578"/>
    <cellStyle name="Accent4 11" xfId="1579"/>
    <cellStyle name="Accent4 12" xfId="1580"/>
    <cellStyle name="Accent4 13" xfId="1581"/>
    <cellStyle name="Accent4 14" xfId="1582"/>
    <cellStyle name="Accent4 15" xfId="1583"/>
    <cellStyle name="Accent4 16" xfId="1584"/>
    <cellStyle name="Accent4 2" xfId="1585"/>
    <cellStyle name="Accent4 2 2" xfId="1586"/>
    <cellStyle name="Accent4 2 2 2" xfId="1587"/>
    <cellStyle name="Accent4 2 2 2 2" xfId="1588"/>
    <cellStyle name="Accent4 2 2 3" xfId="1589"/>
    <cellStyle name="Accent4 2 2 4" xfId="1590"/>
    <cellStyle name="Accent4 2 3" xfId="1591"/>
    <cellStyle name="Accent4 2 3 2" xfId="1592"/>
    <cellStyle name="Accent4 2 3 3" xfId="1593"/>
    <cellStyle name="Accent4 2 4" xfId="1594"/>
    <cellStyle name="Accent4 2 4 2" xfId="1595"/>
    <cellStyle name="Accent4 2 5" xfId="1596"/>
    <cellStyle name="Accent4 2 5 2" xfId="1597"/>
    <cellStyle name="Accent4 2 5 3" xfId="1598"/>
    <cellStyle name="Accent4 2 6" xfId="1599"/>
    <cellStyle name="Accent4 3" xfId="1600"/>
    <cellStyle name="Accent4 3 2" xfId="1601"/>
    <cellStyle name="Accent4 3 2 2" xfId="1602"/>
    <cellStyle name="Accent4 3 2 2 2" xfId="1603"/>
    <cellStyle name="Accent4 3 2 3" xfId="1604"/>
    <cellStyle name="Accent4 3 2 4" xfId="1605"/>
    <cellStyle name="Accent4 3 3" xfId="1606"/>
    <cellStyle name="Accent4 3 3 2" xfId="1607"/>
    <cellStyle name="Accent4 3 3 3" xfId="1608"/>
    <cellStyle name="Accent4 3 4" xfId="1609"/>
    <cellStyle name="Accent4 3 4 2" xfId="1610"/>
    <cellStyle name="Accent4 3 5" xfId="1611"/>
    <cellStyle name="Accent4 3 5 2" xfId="1612"/>
    <cellStyle name="Accent4 3 6" xfId="1613"/>
    <cellStyle name="Accent4 4" xfId="1614"/>
    <cellStyle name="Accent4 5" xfId="1615"/>
    <cellStyle name="Accent4 6" xfId="1616"/>
    <cellStyle name="Accent4 7" xfId="1617"/>
    <cellStyle name="Accent4 8" xfId="1618"/>
    <cellStyle name="Accent4 9" xfId="1619"/>
    <cellStyle name="Accent5 10" xfId="1620"/>
    <cellStyle name="Accent5 11" xfId="1621"/>
    <cellStyle name="Accent5 12" xfId="1622"/>
    <cellStyle name="Accent5 13" xfId="1623"/>
    <cellStyle name="Accent5 14" xfId="1624"/>
    <cellStyle name="Accent5 15" xfId="1625"/>
    <cellStyle name="Accent5 16" xfId="1626"/>
    <cellStyle name="Accent5 2" xfId="1627"/>
    <cellStyle name="Accent5 2 2" xfId="1628"/>
    <cellStyle name="Accent5 2 2 2" xfId="1629"/>
    <cellStyle name="Accent5 2 2 3" xfId="1630"/>
    <cellStyle name="Accent5 2 3" xfId="1631"/>
    <cellStyle name="Accent5 2 3 2" xfId="1632"/>
    <cellStyle name="Accent5 2 4" xfId="1633"/>
    <cellStyle name="Accent5 2 5" xfId="1634"/>
    <cellStyle name="Accent5 2 6" xfId="1635"/>
    <cellStyle name="Accent5 3" xfId="1636"/>
    <cellStyle name="Accent5 3 2" xfId="1637"/>
    <cellStyle name="Accent5 3 2 2" xfId="1638"/>
    <cellStyle name="Accent5 3 2 3" xfId="1639"/>
    <cellStyle name="Accent5 3 3" xfId="1640"/>
    <cellStyle name="Accent5 3 3 2" xfId="1641"/>
    <cellStyle name="Accent5 3 4" xfId="1642"/>
    <cellStyle name="Accent5 3 5" xfId="1643"/>
    <cellStyle name="Accent5 4" xfId="1644"/>
    <cellStyle name="Accent5 5" xfId="1645"/>
    <cellStyle name="Accent5 6" xfId="1646"/>
    <cellStyle name="Accent5 7" xfId="1647"/>
    <cellStyle name="Accent5 8" xfId="1648"/>
    <cellStyle name="Accent5 9" xfId="1649"/>
    <cellStyle name="Accent6 10" xfId="1650"/>
    <cellStyle name="Accent6 11" xfId="1651"/>
    <cellStyle name="Accent6 12" xfId="1652"/>
    <cellStyle name="Accent6 13" xfId="1653"/>
    <cellStyle name="Accent6 14" xfId="1654"/>
    <cellStyle name="Accent6 15" xfId="1655"/>
    <cellStyle name="Accent6 16" xfId="1656"/>
    <cellStyle name="Accent6 2" xfId="1657"/>
    <cellStyle name="Accent6 2 2" xfId="1658"/>
    <cellStyle name="Accent6 2 2 2" xfId="1659"/>
    <cellStyle name="Accent6 2 2 3" xfId="1660"/>
    <cellStyle name="Accent6 2 3" xfId="1661"/>
    <cellStyle name="Accent6 2 3 2" xfId="1662"/>
    <cellStyle name="Accent6 2 4" xfId="1663"/>
    <cellStyle name="Accent6 2 5" xfId="1664"/>
    <cellStyle name="Accent6 2 6" xfId="1665"/>
    <cellStyle name="Accent6 3" xfId="1666"/>
    <cellStyle name="Accent6 3 2" xfId="1667"/>
    <cellStyle name="Accent6 3 2 2" xfId="1668"/>
    <cellStyle name="Accent6 3 2 3" xfId="1669"/>
    <cellStyle name="Accent6 3 3" xfId="1670"/>
    <cellStyle name="Accent6 3 3 2" xfId="1671"/>
    <cellStyle name="Accent6 3 4" xfId="1672"/>
    <cellStyle name="Accent6 3 5" xfId="1673"/>
    <cellStyle name="Accent6 4" xfId="1674"/>
    <cellStyle name="Accent6 5" xfId="1675"/>
    <cellStyle name="Accent6 6" xfId="1676"/>
    <cellStyle name="Accent6 7" xfId="1677"/>
    <cellStyle name="Accent6 8" xfId="1678"/>
    <cellStyle name="Accent6 9" xfId="1679"/>
    <cellStyle name="Bad 10" xfId="1680"/>
    <cellStyle name="Bad 11" xfId="1681"/>
    <cellStyle name="Bad 12" xfId="1682"/>
    <cellStyle name="Bad 13" xfId="1683"/>
    <cellStyle name="Bad 14" xfId="1684"/>
    <cellStyle name="Bad 15" xfId="1685"/>
    <cellStyle name="Bad 16" xfId="1686"/>
    <cellStyle name="Bad 2" xfId="1687"/>
    <cellStyle name="Bad 2 2" xfId="1688"/>
    <cellStyle name="Bad 2 2 2" xfId="1689"/>
    <cellStyle name="Bad 2 2 2 2" xfId="1690"/>
    <cellStyle name="Bad 2 2 3" xfId="1691"/>
    <cellStyle name="Bad 2 2 4" xfId="1692"/>
    <cellStyle name="Bad 2 3" xfId="1693"/>
    <cellStyle name="Bad 2 3 2" xfId="1694"/>
    <cellStyle name="Bad 2 3 3" xfId="1695"/>
    <cellStyle name="Bad 2 4" xfId="1696"/>
    <cellStyle name="Bad 2 4 2" xfId="1697"/>
    <cellStyle name="Bad 2 5" xfId="1698"/>
    <cellStyle name="Bad 2 5 2" xfId="1699"/>
    <cellStyle name="Bad 2 5 3" xfId="1700"/>
    <cellStyle name="Bad 2 6" xfId="1701"/>
    <cellStyle name="Bad 2 7" xfId="1702"/>
    <cellStyle name="Bad 3" xfId="1703"/>
    <cellStyle name="Bad 3 2" xfId="1704"/>
    <cellStyle name="Bad 3 2 2" xfId="1705"/>
    <cellStyle name="Bad 3 2 2 2" xfId="1706"/>
    <cellStyle name="Bad 3 2 3" xfId="1707"/>
    <cellStyle name="Bad 3 2 4" xfId="1708"/>
    <cellStyle name="Bad 3 3" xfId="1709"/>
    <cellStyle name="Bad 3 3 2" xfId="1710"/>
    <cellStyle name="Bad 3 3 3" xfId="1711"/>
    <cellStyle name="Bad 3 4" xfId="1712"/>
    <cellStyle name="Bad 3 4 2" xfId="1713"/>
    <cellStyle name="Bad 3 5" xfId="1714"/>
    <cellStyle name="Bad 3 5 2" xfId="1715"/>
    <cellStyle name="Bad 4" xfId="1716"/>
    <cellStyle name="Bad 5" xfId="1717"/>
    <cellStyle name="Bad 6" xfId="1718"/>
    <cellStyle name="Bad 7" xfId="1719"/>
    <cellStyle name="Bad 8" xfId="1720"/>
    <cellStyle name="Bad 9" xfId="1721"/>
    <cellStyle name="Bemærk! 2" xfId="1722"/>
    <cellStyle name="Bemærk! 2 2" xfId="1723"/>
    <cellStyle name="Bemærk! 3" xfId="1724"/>
    <cellStyle name="BV" xfId="1725"/>
    <cellStyle name="BV 2" xfId="1726"/>
    <cellStyle name="BV 2 2" xfId="1727"/>
    <cellStyle name="BV 2 3" xfId="1728"/>
    <cellStyle name="BV 3" xfId="1729"/>
    <cellStyle name="BV 3 2" xfId="1730"/>
    <cellStyle name="BV 3 3" xfId="1731"/>
    <cellStyle name="BV 4" xfId="1732"/>
    <cellStyle name="BV 5" xfId="1733"/>
    <cellStyle name="Calcolo" xfId="1734"/>
    <cellStyle name="Calculation 10" xfId="1735"/>
    <cellStyle name="Calculation 10 2" xfId="1736"/>
    <cellStyle name="Calculation 10 2 2" xfId="1737"/>
    <cellStyle name="Calculation 10 2 2 2" xfId="1738"/>
    <cellStyle name="Calculation 10 2 2 2 2" xfId="1739"/>
    <cellStyle name="Calculation 10 2 3" xfId="1740"/>
    <cellStyle name="Calculation 10 2 3 2" xfId="1741"/>
    <cellStyle name="Calculation 10 2 3 2 2" xfId="1742"/>
    <cellStyle name="Calculation 10 2 3 3" xfId="1743"/>
    <cellStyle name="Calculation 10 2 4" xfId="1744"/>
    <cellStyle name="Calculation 10 2 4 2" xfId="1745"/>
    <cellStyle name="Calculation 10 2 4 2 2" xfId="1746"/>
    <cellStyle name="Calculation 10 2 4 3" xfId="1747"/>
    <cellStyle name="Calculation 10 2 5" xfId="1748"/>
    <cellStyle name="Calculation 10 2 5 2" xfId="1749"/>
    <cellStyle name="Calculation 10 2 5 2 2" xfId="1750"/>
    <cellStyle name="Calculation 10 2 5 3" xfId="1751"/>
    <cellStyle name="Calculation 10 2 6" xfId="1752"/>
    <cellStyle name="Calculation 10 2 6 2" xfId="1753"/>
    <cellStyle name="Calculation 10 2 6 2 2" xfId="1754"/>
    <cellStyle name="Calculation 10 2 6 3" xfId="1755"/>
    <cellStyle name="Calculation 10 2 7" xfId="1756"/>
    <cellStyle name="Calculation 10 2 7 2" xfId="1757"/>
    <cellStyle name="Calculation 10 3" xfId="1758"/>
    <cellStyle name="Calculation 10 3 2" xfId="1759"/>
    <cellStyle name="Calculation 10 3 2 2" xfId="1760"/>
    <cellStyle name="Calculation 10 4" xfId="1761"/>
    <cellStyle name="Calculation 10 4 2" xfId="1762"/>
    <cellStyle name="Calculation 10 4 2 2" xfId="1763"/>
    <cellStyle name="Calculation 10 4 3" xfId="1764"/>
    <cellStyle name="Calculation 10 5" xfId="1765"/>
    <cellStyle name="Calculation 10 5 2" xfId="1766"/>
    <cellStyle name="Calculation 10 5 2 2" xfId="1767"/>
    <cellStyle name="Calculation 10 5 3" xfId="1768"/>
    <cellStyle name="Calculation 10 6" xfId="1769"/>
    <cellStyle name="Calculation 10 6 2" xfId="1770"/>
    <cellStyle name="Calculation 10 6 2 2" xfId="1771"/>
    <cellStyle name="Calculation 10 6 3" xfId="1772"/>
    <cellStyle name="Calculation 10 7" xfId="1773"/>
    <cellStyle name="Calculation 10 7 2" xfId="1774"/>
    <cellStyle name="Calculation 10 7 2 2" xfId="1775"/>
    <cellStyle name="Calculation 10 7 3" xfId="1776"/>
    <cellStyle name="Calculation 10 8" xfId="1777"/>
    <cellStyle name="Calculation 10 8 2" xfId="1778"/>
    <cellStyle name="Calculation 10 9" xfId="1779"/>
    <cellStyle name="Calculation 11" xfId="1780"/>
    <cellStyle name="Calculation 11 2" xfId="1781"/>
    <cellStyle name="Calculation 11 2 2" xfId="1782"/>
    <cellStyle name="Calculation 11 2 2 2" xfId="1783"/>
    <cellStyle name="Calculation 11 2 2 2 2" xfId="1784"/>
    <cellStyle name="Calculation 11 2 3" xfId="1785"/>
    <cellStyle name="Calculation 11 2 3 2" xfId="1786"/>
    <cellStyle name="Calculation 11 2 3 2 2" xfId="1787"/>
    <cellStyle name="Calculation 11 2 3 3" xfId="1788"/>
    <cellStyle name="Calculation 11 2 4" xfId="1789"/>
    <cellStyle name="Calculation 11 2 4 2" xfId="1790"/>
    <cellStyle name="Calculation 11 2 4 2 2" xfId="1791"/>
    <cellStyle name="Calculation 11 2 4 3" xfId="1792"/>
    <cellStyle name="Calculation 11 2 5" xfId="1793"/>
    <cellStyle name="Calculation 11 2 5 2" xfId="1794"/>
    <cellStyle name="Calculation 11 2 5 2 2" xfId="1795"/>
    <cellStyle name="Calculation 11 2 5 3" xfId="1796"/>
    <cellStyle name="Calculation 11 2 6" xfId="1797"/>
    <cellStyle name="Calculation 11 2 6 2" xfId="1798"/>
    <cellStyle name="Calculation 11 2 6 2 2" xfId="1799"/>
    <cellStyle name="Calculation 11 2 6 3" xfId="1800"/>
    <cellStyle name="Calculation 11 2 7" xfId="1801"/>
    <cellStyle name="Calculation 11 2 7 2" xfId="1802"/>
    <cellStyle name="Calculation 11 3" xfId="1803"/>
    <cellStyle name="Calculation 11 3 2" xfId="1804"/>
    <cellStyle name="Calculation 11 3 2 2" xfId="1805"/>
    <cellStyle name="Calculation 11 4" xfId="1806"/>
    <cellStyle name="Calculation 11 4 2" xfId="1807"/>
    <cellStyle name="Calculation 11 4 2 2" xfId="1808"/>
    <cellStyle name="Calculation 11 4 3" xfId="1809"/>
    <cellStyle name="Calculation 11 5" xfId="1810"/>
    <cellStyle name="Calculation 11 5 2" xfId="1811"/>
    <cellStyle name="Calculation 11 5 2 2" xfId="1812"/>
    <cellStyle name="Calculation 11 5 3" xfId="1813"/>
    <cellStyle name="Calculation 11 6" xfId="1814"/>
    <cellStyle name="Calculation 11 6 2" xfId="1815"/>
    <cellStyle name="Calculation 11 6 2 2" xfId="1816"/>
    <cellStyle name="Calculation 11 6 3" xfId="1817"/>
    <cellStyle name="Calculation 11 7" xfId="1818"/>
    <cellStyle name="Calculation 11 7 2" xfId="1819"/>
    <cellStyle name="Calculation 11 7 2 2" xfId="1820"/>
    <cellStyle name="Calculation 11 7 3" xfId="1821"/>
    <cellStyle name="Calculation 11 8" xfId="1822"/>
    <cellStyle name="Calculation 11 8 2" xfId="1823"/>
    <cellStyle name="Calculation 11 9" xfId="1824"/>
    <cellStyle name="Calculation 12" xfId="1825"/>
    <cellStyle name="Calculation 12 2" xfId="1826"/>
    <cellStyle name="Calculation 12 2 2" xfId="1827"/>
    <cellStyle name="Calculation 12 2 2 2" xfId="1828"/>
    <cellStyle name="Calculation 12 2 2 2 2" xfId="1829"/>
    <cellStyle name="Calculation 12 2 3" xfId="1830"/>
    <cellStyle name="Calculation 12 2 3 2" xfId="1831"/>
    <cellStyle name="Calculation 12 2 3 2 2" xfId="1832"/>
    <cellStyle name="Calculation 12 2 3 3" xfId="1833"/>
    <cellStyle name="Calculation 12 2 4" xfId="1834"/>
    <cellStyle name="Calculation 12 2 4 2" xfId="1835"/>
    <cellStyle name="Calculation 12 2 4 2 2" xfId="1836"/>
    <cellStyle name="Calculation 12 2 4 3" xfId="1837"/>
    <cellStyle name="Calculation 12 2 5" xfId="1838"/>
    <cellStyle name="Calculation 12 2 5 2" xfId="1839"/>
    <cellStyle name="Calculation 12 2 5 2 2" xfId="1840"/>
    <cellStyle name="Calculation 12 2 5 3" xfId="1841"/>
    <cellStyle name="Calculation 12 2 6" xfId="1842"/>
    <cellStyle name="Calculation 12 2 6 2" xfId="1843"/>
    <cellStyle name="Calculation 12 2 6 2 2" xfId="1844"/>
    <cellStyle name="Calculation 12 2 6 3" xfId="1845"/>
    <cellStyle name="Calculation 12 2 7" xfId="1846"/>
    <cellStyle name="Calculation 12 2 7 2" xfId="1847"/>
    <cellStyle name="Calculation 12 3" xfId="1848"/>
    <cellStyle name="Calculation 12 3 2" xfId="1849"/>
    <cellStyle name="Calculation 12 3 2 2" xfId="1850"/>
    <cellStyle name="Calculation 12 4" xfId="1851"/>
    <cellStyle name="Calculation 12 4 2" xfId="1852"/>
    <cellStyle name="Calculation 12 4 2 2" xfId="1853"/>
    <cellStyle name="Calculation 12 4 3" xfId="1854"/>
    <cellStyle name="Calculation 12 5" xfId="1855"/>
    <cellStyle name="Calculation 12 5 2" xfId="1856"/>
    <cellStyle name="Calculation 12 5 2 2" xfId="1857"/>
    <cellStyle name="Calculation 12 5 3" xfId="1858"/>
    <cellStyle name="Calculation 12 6" xfId="1859"/>
    <cellStyle name="Calculation 12 6 2" xfId="1860"/>
    <cellStyle name="Calculation 12 6 2 2" xfId="1861"/>
    <cellStyle name="Calculation 12 6 3" xfId="1862"/>
    <cellStyle name="Calculation 12 7" xfId="1863"/>
    <cellStyle name="Calculation 12 7 2" xfId="1864"/>
    <cellStyle name="Calculation 12 7 2 2" xfId="1865"/>
    <cellStyle name="Calculation 12 7 3" xfId="1866"/>
    <cellStyle name="Calculation 12 8" xfId="1867"/>
    <cellStyle name="Calculation 12 8 2" xfId="1868"/>
    <cellStyle name="Calculation 12 9" xfId="1869"/>
    <cellStyle name="Calculation 13" xfId="1870"/>
    <cellStyle name="Calculation 13 2" xfId="1871"/>
    <cellStyle name="Calculation 13 2 2" xfId="1872"/>
    <cellStyle name="Calculation 13 2 2 2" xfId="1873"/>
    <cellStyle name="Calculation 13 2 2 2 2" xfId="1874"/>
    <cellStyle name="Calculation 13 2 3" xfId="1875"/>
    <cellStyle name="Calculation 13 2 3 2" xfId="1876"/>
    <cellStyle name="Calculation 13 2 3 2 2" xfId="1877"/>
    <cellStyle name="Calculation 13 2 3 3" xfId="1878"/>
    <cellStyle name="Calculation 13 2 4" xfId="1879"/>
    <cellStyle name="Calculation 13 2 4 2" xfId="1880"/>
    <cellStyle name="Calculation 13 2 4 2 2" xfId="1881"/>
    <cellStyle name="Calculation 13 2 4 3" xfId="1882"/>
    <cellStyle name="Calculation 13 2 5" xfId="1883"/>
    <cellStyle name="Calculation 13 2 5 2" xfId="1884"/>
    <cellStyle name="Calculation 13 2 5 2 2" xfId="1885"/>
    <cellStyle name="Calculation 13 2 5 3" xfId="1886"/>
    <cellStyle name="Calculation 13 2 6" xfId="1887"/>
    <cellStyle name="Calculation 13 2 6 2" xfId="1888"/>
    <cellStyle name="Calculation 13 2 6 2 2" xfId="1889"/>
    <cellStyle name="Calculation 13 2 6 3" xfId="1890"/>
    <cellStyle name="Calculation 13 2 7" xfId="1891"/>
    <cellStyle name="Calculation 13 2 7 2" xfId="1892"/>
    <cellStyle name="Calculation 13 3" xfId="1893"/>
    <cellStyle name="Calculation 13 3 2" xfId="1894"/>
    <cellStyle name="Calculation 13 3 2 2" xfId="1895"/>
    <cellStyle name="Calculation 13 4" xfId="1896"/>
    <cellStyle name="Calculation 13 4 2" xfId="1897"/>
    <cellStyle name="Calculation 13 4 2 2" xfId="1898"/>
    <cellStyle name="Calculation 13 4 3" xfId="1899"/>
    <cellStyle name="Calculation 13 5" xfId="1900"/>
    <cellStyle name="Calculation 13 5 2" xfId="1901"/>
    <cellStyle name="Calculation 13 5 2 2" xfId="1902"/>
    <cellStyle name="Calculation 13 5 3" xfId="1903"/>
    <cellStyle name="Calculation 13 6" xfId="1904"/>
    <cellStyle name="Calculation 13 6 2" xfId="1905"/>
    <cellStyle name="Calculation 13 6 2 2" xfId="1906"/>
    <cellStyle name="Calculation 13 6 3" xfId="1907"/>
    <cellStyle name="Calculation 13 7" xfId="1908"/>
    <cellStyle name="Calculation 13 7 2" xfId="1909"/>
    <cellStyle name="Calculation 13 7 2 2" xfId="1910"/>
    <cellStyle name="Calculation 13 7 3" xfId="1911"/>
    <cellStyle name="Calculation 13 8" xfId="1912"/>
    <cellStyle name="Calculation 13 8 2" xfId="1913"/>
    <cellStyle name="Calculation 13 9" xfId="1914"/>
    <cellStyle name="Calculation 14" xfId="1915"/>
    <cellStyle name="Calculation 14 2" xfId="1916"/>
    <cellStyle name="Calculation 14 2 2" xfId="1917"/>
    <cellStyle name="Calculation 14 2 2 2" xfId="1918"/>
    <cellStyle name="Calculation 14 2 2 2 2" xfId="1919"/>
    <cellStyle name="Calculation 14 2 3" xfId="1920"/>
    <cellStyle name="Calculation 14 2 3 2" xfId="1921"/>
    <cellStyle name="Calculation 14 2 3 2 2" xfId="1922"/>
    <cellStyle name="Calculation 14 2 3 3" xfId="1923"/>
    <cellStyle name="Calculation 14 2 4" xfId="1924"/>
    <cellStyle name="Calculation 14 2 4 2" xfId="1925"/>
    <cellStyle name="Calculation 14 2 4 2 2" xfId="1926"/>
    <cellStyle name="Calculation 14 2 4 3" xfId="1927"/>
    <cellStyle name="Calculation 14 2 5" xfId="1928"/>
    <cellStyle name="Calculation 14 2 5 2" xfId="1929"/>
    <cellStyle name="Calculation 14 2 5 2 2" xfId="1930"/>
    <cellStyle name="Calculation 14 2 5 3" xfId="1931"/>
    <cellStyle name="Calculation 14 2 6" xfId="1932"/>
    <cellStyle name="Calculation 14 2 6 2" xfId="1933"/>
    <cellStyle name="Calculation 14 2 6 2 2" xfId="1934"/>
    <cellStyle name="Calculation 14 2 6 3" xfId="1935"/>
    <cellStyle name="Calculation 14 2 7" xfId="1936"/>
    <cellStyle name="Calculation 14 2 7 2" xfId="1937"/>
    <cellStyle name="Calculation 14 3" xfId="1938"/>
    <cellStyle name="Calculation 14 3 2" xfId="1939"/>
    <cellStyle name="Calculation 14 3 2 2" xfId="1940"/>
    <cellStyle name="Calculation 14 4" xfId="1941"/>
    <cellStyle name="Calculation 14 4 2" xfId="1942"/>
    <cellStyle name="Calculation 14 4 2 2" xfId="1943"/>
    <cellStyle name="Calculation 14 4 3" xfId="1944"/>
    <cellStyle name="Calculation 14 5" xfId="1945"/>
    <cellStyle name="Calculation 14 5 2" xfId="1946"/>
    <cellStyle name="Calculation 14 5 2 2" xfId="1947"/>
    <cellStyle name="Calculation 14 5 3" xfId="1948"/>
    <cellStyle name="Calculation 14 6" xfId="1949"/>
    <cellStyle name="Calculation 14 6 2" xfId="1950"/>
    <cellStyle name="Calculation 14 6 2 2" xfId="1951"/>
    <cellStyle name="Calculation 14 6 3" xfId="1952"/>
    <cellStyle name="Calculation 14 7" xfId="1953"/>
    <cellStyle name="Calculation 14 7 2" xfId="1954"/>
    <cellStyle name="Calculation 14 7 2 2" xfId="1955"/>
    <cellStyle name="Calculation 14 7 3" xfId="1956"/>
    <cellStyle name="Calculation 14 8" xfId="1957"/>
    <cellStyle name="Calculation 14 8 2" xfId="1958"/>
    <cellStyle name="Calculation 14 9" xfId="1959"/>
    <cellStyle name="Calculation 15" xfId="1960"/>
    <cellStyle name="Calculation 15 2" xfId="1961"/>
    <cellStyle name="Calculation 15 2 2" xfId="1962"/>
    <cellStyle name="Calculation 15 2 2 2" xfId="1963"/>
    <cellStyle name="Calculation 15 2 2 2 2" xfId="1964"/>
    <cellStyle name="Calculation 15 2 3" xfId="1965"/>
    <cellStyle name="Calculation 15 2 3 2" xfId="1966"/>
    <cellStyle name="Calculation 15 2 3 2 2" xfId="1967"/>
    <cellStyle name="Calculation 15 2 3 3" xfId="1968"/>
    <cellStyle name="Calculation 15 2 4" xfId="1969"/>
    <cellStyle name="Calculation 15 2 4 2" xfId="1970"/>
    <cellStyle name="Calculation 15 2 4 2 2" xfId="1971"/>
    <cellStyle name="Calculation 15 2 4 3" xfId="1972"/>
    <cellStyle name="Calculation 15 2 5" xfId="1973"/>
    <cellStyle name="Calculation 15 2 5 2" xfId="1974"/>
    <cellStyle name="Calculation 15 2 5 2 2" xfId="1975"/>
    <cellStyle name="Calculation 15 2 5 3" xfId="1976"/>
    <cellStyle name="Calculation 15 2 6" xfId="1977"/>
    <cellStyle name="Calculation 15 2 6 2" xfId="1978"/>
    <cellStyle name="Calculation 15 2 6 2 2" xfId="1979"/>
    <cellStyle name="Calculation 15 2 6 3" xfId="1980"/>
    <cellStyle name="Calculation 15 2 7" xfId="1981"/>
    <cellStyle name="Calculation 15 2 7 2" xfId="1982"/>
    <cellStyle name="Calculation 15 3" xfId="1983"/>
    <cellStyle name="Calculation 15 3 2" xfId="1984"/>
    <cellStyle name="Calculation 15 3 2 2" xfId="1985"/>
    <cellStyle name="Calculation 15 4" xfId="1986"/>
    <cellStyle name="Calculation 15 4 2" xfId="1987"/>
    <cellStyle name="Calculation 15 4 2 2" xfId="1988"/>
    <cellStyle name="Calculation 15 4 3" xfId="1989"/>
    <cellStyle name="Calculation 15 5" xfId="1990"/>
    <cellStyle name="Calculation 15 5 2" xfId="1991"/>
    <cellStyle name="Calculation 15 5 2 2" xfId="1992"/>
    <cellStyle name="Calculation 15 5 3" xfId="1993"/>
    <cellStyle name="Calculation 15 6" xfId="1994"/>
    <cellStyle name="Calculation 15 6 2" xfId="1995"/>
    <cellStyle name="Calculation 15 6 2 2" xfId="1996"/>
    <cellStyle name="Calculation 15 6 3" xfId="1997"/>
    <cellStyle name="Calculation 15 7" xfId="1998"/>
    <cellStyle name="Calculation 15 7 2" xfId="1999"/>
    <cellStyle name="Calculation 15 7 2 2" xfId="2000"/>
    <cellStyle name="Calculation 15 7 3" xfId="2001"/>
    <cellStyle name="Calculation 15 8" xfId="2002"/>
    <cellStyle name="Calculation 15 8 2" xfId="2003"/>
    <cellStyle name="Calculation 15 9" xfId="2004"/>
    <cellStyle name="Calculation 16" xfId="2005"/>
    <cellStyle name="Calculation 16 2" xfId="2006"/>
    <cellStyle name="Calculation 16 2 2" xfId="2007"/>
    <cellStyle name="Calculation 16 2 2 2" xfId="2008"/>
    <cellStyle name="Calculation 16 2 2 2 2" xfId="2009"/>
    <cellStyle name="Calculation 16 2 3" xfId="2010"/>
    <cellStyle name="Calculation 16 2 3 2" xfId="2011"/>
    <cellStyle name="Calculation 16 2 3 2 2" xfId="2012"/>
    <cellStyle name="Calculation 16 2 3 3" xfId="2013"/>
    <cellStyle name="Calculation 16 2 4" xfId="2014"/>
    <cellStyle name="Calculation 16 2 4 2" xfId="2015"/>
    <cellStyle name="Calculation 16 2 4 2 2" xfId="2016"/>
    <cellStyle name="Calculation 16 2 4 3" xfId="2017"/>
    <cellStyle name="Calculation 16 2 5" xfId="2018"/>
    <cellStyle name="Calculation 16 2 5 2" xfId="2019"/>
    <cellStyle name="Calculation 16 2 5 2 2" xfId="2020"/>
    <cellStyle name="Calculation 16 2 5 3" xfId="2021"/>
    <cellStyle name="Calculation 16 2 6" xfId="2022"/>
    <cellStyle name="Calculation 16 2 6 2" xfId="2023"/>
    <cellStyle name="Calculation 16 2 6 2 2" xfId="2024"/>
    <cellStyle name="Calculation 16 2 6 3" xfId="2025"/>
    <cellStyle name="Calculation 16 2 7" xfId="2026"/>
    <cellStyle name="Calculation 16 2 7 2" xfId="2027"/>
    <cellStyle name="Calculation 16 3" xfId="2028"/>
    <cellStyle name="Calculation 16 3 2" xfId="2029"/>
    <cellStyle name="Calculation 16 3 2 2" xfId="2030"/>
    <cellStyle name="Calculation 16 4" xfId="2031"/>
    <cellStyle name="Calculation 16 4 2" xfId="2032"/>
    <cellStyle name="Calculation 16 4 2 2" xfId="2033"/>
    <cellStyle name="Calculation 16 4 3" xfId="2034"/>
    <cellStyle name="Calculation 16 5" xfId="2035"/>
    <cellStyle name="Calculation 16 5 2" xfId="2036"/>
    <cellStyle name="Calculation 16 5 2 2" xfId="2037"/>
    <cellStyle name="Calculation 16 5 3" xfId="2038"/>
    <cellStyle name="Calculation 16 6" xfId="2039"/>
    <cellStyle name="Calculation 16 6 2" xfId="2040"/>
    <cellStyle name="Calculation 16 6 2 2" xfId="2041"/>
    <cellStyle name="Calculation 16 6 3" xfId="2042"/>
    <cellStyle name="Calculation 16 7" xfId="2043"/>
    <cellStyle name="Calculation 16 7 2" xfId="2044"/>
    <cellStyle name="Calculation 16 7 2 2" xfId="2045"/>
    <cellStyle name="Calculation 16 7 3" xfId="2046"/>
    <cellStyle name="Calculation 16 8" xfId="2047"/>
    <cellStyle name="Calculation 16 8 2" xfId="2048"/>
    <cellStyle name="Calculation 16 9" xfId="2049"/>
    <cellStyle name="Calculation 2" xfId="2050"/>
    <cellStyle name="Calculation 2 10" xfId="2051"/>
    <cellStyle name="Calculation 2 10 2" xfId="2052"/>
    <cellStyle name="Calculation 2 10 2 2" xfId="2053"/>
    <cellStyle name="Calculation 2 10 3" xfId="2054"/>
    <cellStyle name="Calculation 2 11" xfId="2055"/>
    <cellStyle name="Calculation 2 11 2" xfId="2056"/>
    <cellStyle name="Calculation 2 11 2 2" xfId="2057"/>
    <cellStyle name="Calculation 2 11 3" xfId="2058"/>
    <cellStyle name="Calculation 2 12" xfId="2059"/>
    <cellStyle name="Calculation 2 12 2" xfId="2060"/>
    <cellStyle name="Calculation 2 13" xfId="2061"/>
    <cellStyle name="Calculation 2 2" xfId="2062"/>
    <cellStyle name="Calculation 2 2 2" xfId="2063"/>
    <cellStyle name="Calculation 2 2 2 2" xfId="2064"/>
    <cellStyle name="Calculation 2 2 3" xfId="2065"/>
    <cellStyle name="Calculation 2 2 3 2" xfId="2066"/>
    <cellStyle name="Calculation 2 2 3 2 2" xfId="2067"/>
    <cellStyle name="Calculation 2 2 3 2 2 2" xfId="2068"/>
    <cellStyle name="Calculation 2 2 3 2 2 2 2" xfId="2069"/>
    <cellStyle name="Calculation 2 2 3 2 3" xfId="2070"/>
    <cellStyle name="Calculation 2 2 3 2 3 2" xfId="2071"/>
    <cellStyle name="Calculation 2 2 3 2 3 2 2" xfId="2072"/>
    <cellStyle name="Calculation 2 2 3 2 3 3" xfId="2073"/>
    <cellStyle name="Calculation 2 2 3 2 4" xfId="2074"/>
    <cellStyle name="Calculation 2 2 3 2 4 2" xfId="2075"/>
    <cellStyle name="Calculation 2 2 3 2 4 2 2" xfId="2076"/>
    <cellStyle name="Calculation 2 2 3 2 4 3" xfId="2077"/>
    <cellStyle name="Calculation 2 2 3 2 5" xfId="2078"/>
    <cellStyle name="Calculation 2 2 3 2 5 2" xfId="2079"/>
    <cellStyle name="Calculation 2 2 3 2 5 2 2" xfId="2080"/>
    <cellStyle name="Calculation 2 2 3 2 5 3" xfId="2081"/>
    <cellStyle name="Calculation 2 2 3 2 6" xfId="2082"/>
    <cellStyle name="Calculation 2 2 3 2 6 2" xfId="2083"/>
    <cellStyle name="Calculation 2 2 3 2 6 2 2" xfId="2084"/>
    <cellStyle name="Calculation 2 2 3 2 6 3" xfId="2085"/>
    <cellStyle name="Calculation 2 2 3 2 7" xfId="2086"/>
    <cellStyle name="Calculation 2 2 3 2 7 2" xfId="2087"/>
    <cellStyle name="Calculation 2 2 3 3" xfId="2088"/>
    <cellStyle name="Calculation 2 2 3 3 2" xfId="2089"/>
    <cellStyle name="Calculation 2 2 3 3 2 2" xfId="2090"/>
    <cellStyle name="Calculation 2 2 3 4" xfId="2091"/>
    <cellStyle name="Calculation 2 2 3 4 2" xfId="2092"/>
    <cellStyle name="Calculation 2 2 3 4 2 2" xfId="2093"/>
    <cellStyle name="Calculation 2 2 3 4 3" xfId="2094"/>
    <cellStyle name="Calculation 2 2 3 5" xfId="2095"/>
    <cellStyle name="Calculation 2 2 3 5 2" xfId="2096"/>
    <cellStyle name="Calculation 2 2 3 5 2 2" xfId="2097"/>
    <cellStyle name="Calculation 2 2 3 5 3" xfId="2098"/>
    <cellStyle name="Calculation 2 2 3 6" xfId="2099"/>
    <cellStyle name="Calculation 2 2 3 6 2" xfId="2100"/>
    <cellStyle name="Calculation 2 2 3 6 2 2" xfId="2101"/>
    <cellStyle name="Calculation 2 2 3 6 3" xfId="2102"/>
    <cellStyle name="Calculation 2 2 3 7" xfId="2103"/>
    <cellStyle name="Calculation 2 2 3 7 2" xfId="2104"/>
    <cellStyle name="Calculation 2 2 3 7 2 2" xfId="2105"/>
    <cellStyle name="Calculation 2 2 3 7 3" xfId="2106"/>
    <cellStyle name="Calculation 2 2 3 8" xfId="2107"/>
    <cellStyle name="Calculation 2 2 3 8 2" xfId="2108"/>
    <cellStyle name="Calculation 2 2 3 9" xfId="2109"/>
    <cellStyle name="Calculation 2 2 4" xfId="2110"/>
    <cellStyle name="Calculation 2 3" xfId="2111"/>
    <cellStyle name="Calculation 2 3 2" xfId="2112"/>
    <cellStyle name="Calculation 2 3 2 2" xfId="2113"/>
    <cellStyle name="Calculation 2 3 2 2 2" xfId="2114"/>
    <cellStyle name="Calculation 2 3 2 2 2 2" xfId="2115"/>
    <cellStyle name="Calculation 2 3 2 2 2 2 2" xfId="2116"/>
    <cellStyle name="Calculation 2 3 2 2 3" xfId="2117"/>
    <cellStyle name="Calculation 2 3 2 2 3 2" xfId="2118"/>
    <cellStyle name="Calculation 2 3 2 2 3 2 2" xfId="2119"/>
    <cellStyle name="Calculation 2 3 2 2 3 3" xfId="2120"/>
    <cellStyle name="Calculation 2 3 2 2 4" xfId="2121"/>
    <cellStyle name="Calculation 2 3 2 2 4 2" xfId="2122"/>
    <cellStyle name="Calculation 2 3 2 2 4 2 2" xfId="2123"/>
    <cellStyle name="Calculation 2 3 2 2 4 3" xfId="2124"/>
    <cellStyle name="Calculation 2 3 2 2 5" xfId="2125"/>
    <cellStyle name="Calculation 2 3 2 2 5 2" xfId="2126"/>
    <cellStyle name="Calculation 2 3 2 2 5 2 2" xfId="2127"/>
    <cellStyle name="Calculation 2 3 2 2 5 3" xfId="2128"/>
    <cellStyle name="Calculation 2 3 2 2 6" xfId="2129"/>
    <cellStyle name="Calculation 2 3 2 2 6 2" xfId="2130"/>
    <cellStyle name="Calculation 2 3 2 2 6 2 2" xfId="2131"/>
    <cellStyle name="Calculation 2 3 2 2 6 3" xfId="2132"/>
    <cellStyle name="Calculation 2 3 2 2 7" xfId="2133"/>
    <cellStyle name="Calculation 2 3 2 2 7 2" xfId="2134"/>
    <cellStyle name="Calculation 2 3 2 3" xfId="2135"/>
    <cellStyle name="Calculation 2 3 2 3 2" xfId="2136"/>
    <cellStyle name="Calculation 2 3 2 3 2 2" xfId="2137"/>
    <cellStyle name="Calculation 2 3 2 4" xfId="2138"/>
    <cellStyle name="Calculation 2 3 2 4 2" xfId="2139"/>
    <cellStyle name="Calculation 2 3 2 4 2 2" xfId="2140"/>
    <cellStyle name="Calculation 2 3 2 4 3" xfId="2141"/>
    <cellStyle name="Calculation 2 3 2 5" xfId="2142"/>
    <cellStyle name="Calculation 2 3 2 5 2" xfId="2143"/>
    <cellStyle name="Calculation 2 3 2 5 2 2" xfId="2144"/>
    <cellStyle name="Calculation 2 3 2 5 3" xfId="2145"/>
    <cellStyle name="Calculation 2 3 2 6" xfId="2146"/>
    <cellStyle name="Calculation 2 3 2 6 2" xfId="2147"/>
    <cellStyle name="Calculation 2 3 2 6 2 2" xfId="2148"/>
    <cellStyle name="Calculation 2 3 2 6 3" xfId="2149"/>
    <cellStyle name="Calculation 2 3 2 7" xfId="2150"/>
    <cellStyle name="Calculation 2 3 2 7 2" xfId="2151"/>
    <cellStyle name="Calculation 2 3 2 7 2 2" xfId="2152"/>
    <cellStyle name="Calculation 2 3 2 7 3" xfId="2153"/>
    <cellStyle name="Calculation 2 3 2 8" xfId="2154"/>
    <cellStyle name="Calculation 2 3 2 8 2" xfId="2155"/>
    <cellStyle name="Calculation 2 3 2 9" xfId="2156"/>
    <cellStyle name="Calculation 2 3 3" xfId="2157"/>
    <cellStyle name="Calculation 2 4" xfId="2158"/>
    <cellStyle name="Calculation 2 4 2" xfId="2159"/>
    <cellStyle name="Calculation 2 5" xfId="2160"/>
    <cellStyle name="Calculation 2 5 2" xfId="2161"/>
    <cellStyle name="Calculation 2 5 3" xfId="2162"/>
    <cellStyle name="Calculation 2 5 4" xfId="2163"/>
    <cellStyle name="Calculation 2 6" xfId="2164"/>
    <cellStyle name="Calculation 2 6 2" xfId="2165"/>
    <cellStyle name="Calculation 2 6 2 2" xfId="2166"/>
    <cellStyle name="Calculation 2 6 2 2 2" xfId="2167"/>
    <cellStyle name="Calculation 2 6 3" xfId="2168"/>
    <cellStyle name="Calculation 2 6 3 2" xfId="2169"/>
    <cellStyle name="Calculation 2 6 3 2 2" xfId="2170"/>
    <cellStyle name="Calculation 2 6 3 3" xfId="2171"/>
    <cellStyle name="Calculation 2 6 4" xfId="2172"/>
    <cellStyle name="Calculation 2 6 4 2" xfId="2173"/>
    <cellStyle name="Calculation 2 6 4 2 2" xfId="2174"/>
    <cellStyle name="Calculation 2 6 4 3" xfId="2175"/>
    <cellStyle name="Calculation 2 6 5" xfId="2176"/>
    <cellStyle name="Calculation 2 6 5 2" xfId="2177"/>
    <cellStyle name="Calculation 2 6 5 2 2" xfId="2178"/>
    <cellStyle name="Calculation 2 6 5 3" xfId="2179"/>
    <cellStyle name="Calculation 2 6 6" xfId="2180"/>
    <cellStyle name="Calculation 2 6 6 2" xfId="2181"/>
    <cellStyle name="Calculation 2 6 6 2 2" xfId="2182"/>
    <cellStyle name="Calculation 2 6 6 3" xfId="2183"/>
    <cellStyle name="Calculation 2 6 7" xfId="2184"/>
    <cellStyle name="Calculation 2 6 7 2" xfId="2185"/>
    <cellStyle name="Calculation 2 7" xfId="2186"/>
    <cellStyle name="Calculation 2 7 2" xfId="2187"/>
    <cellStyle name="Calculation 2 7 2 2" xfId="2188"/>
    <cellStyle name="Calculation 2 8" xfId="2189"/>
    <cellStyle name="Calculation 2 8 2" xfId="2190"/>
    <cellStyle name="Calculation 2 8 2 2" xfId="2191"/>
    <cellStyle name="Calculation 2 8 3" xfId="2192"/>
    <cellStyle name="Calculation 2 9" xfId="2193"/>
    <cellStyle name="Calculation 2 9 2" xfId="2194"/>
    <cellStyle name="Calculation 2 9 2 2" xfId="2195"/>
    <cellStyle name="Calculation 2 9 3" xfId="2196"/>
    <cellStyle name="Calculation 3" xfId="2197"/>
    <cellStyle name="Calculation 3 2" xfId="2198"/>
    <cellStyle name="Calculation 3 2 2" xfId="2199"/>
    <cellStyle name="Calculation 3 2 2 2" xfId="2200"/>
    <cellStyle name="Calculation 3 2 3" xfId="2201"/>
    <cellStyle name="Calculation 3 2 3 2" xfId="2202"/>
    <cellStyle name="Calculation 3 2 3 2 2" xfId="2203"/>
    <cellStyle name="Calculation 3 2 3 2 2 2" xfId="2204"/>
    <cellStyle name="Calculation 3 2 3 2 2 2 2" xfId="2205"/>
    <cellStyle name="Calculation 3 2 3 2 3" xfId="2206"/>
    <cellStyle name="Calculation 3 2 3 2 3 2" xfId="2207"/>
    <cellStyle name="Calculation 3 2 3 2 3 2 2" xfId="2208"/>
    <cellStyle name="Calculation 3 2 3 2 3 3" xfId="2209"/>
    <cellStyle name="Calculation 3 2 3 2 4" xfId="2210"/>
    <cellStyle name="Calculation 3 2 3 2 4 2" xfId="2211"/>
    <cellStyle name="Calculation 3 2 3 2 4 2 2" xfId="2212"/>
    <cellStyle name="Calculation 3 2 3 2 4 3" xfId="2213"/>
    <cellStyle name="Calculation 3 2 3 2 5" xfId="2214"/>
    <cellStyle name="Calculation 3 2 3 2 5 2" xfId="2215"/>
    <cellStyle name="Calculation 3 2 3 2 5 2 2" xfId="2216"/>
    <cellStyle name="Calculation 3 2 3 2 5 3" xfId="2217"/>
    <cellStyle name="Calculation 3 2 3 2 6" xfId="2218"/>
    <cellStyle name="Calculation 3 2 3 2 6 2" xfId="2219"/>
    <cellStyle name="Calculation 3 2 3 2 6 2 2" xfId="2220"/>
    <cellStyle name="Calculation 3 2 3 2 6 3" xfId="2221"/>
    <cellStyle name="Calculation 3 2 3 2 7" xfId="2222"/>
    <cellStyle name="Calculation 3 2 3 2 7 2" xfId="2223"/>
    <cellStyle name="Calculation 3 2 3 3" xfId="2224"/>
    <cellStyle name="Calculation 3 2 3 3 2" xfId="2225"/>
    <cellStyle name="Calculation 3 2 3 3 2 2" xfId="2226"/>
    <cellStyle name="Calculation 3 2 3 4" xfId="2227"/>
    <cellStyle name="Calculation 3 2 3 4 2" xfId="2228"/>
    <cellStyle name="Calculation 3 2 3 4 2 2" xfId="2229"/>
    <cellStyle name="Calculation 3 2 3 4 3" xfId="2230"/>
    <cellStyle name="Calculation 3 2 3 5" xfId="2231"/>
    <cellStyle name="Calculation 3 2 3 5 2" xfId="2232"/>
    <cellStyle name="Calculation 3 2 3 5 2 2" xfId="2233"/>
    <cellStyle name="Calculation 3 2 3 5 3" xfId="2234"/>
    <cellStyle name="Calculation 3 2 3 6" xfId="2235"/>
    <cellStyle name="Calculation 3 2 3 6 2" xfId="2236"/>
    <cellStyle name="Calculation 3 2 3 6 2 2" xfId="2237"/>
    <cellStyle name="Calculation 3 2 3 6 3" xfId="2238"/>
    <cellStyle name="Calculation 3 2 3 7" xfId="2239"/>
    <cellStyle name="Calculation 3 2 3 7 2" xfId="2240"/>
    <cellStyle name="Calculation 3 2 3 7 2 2" xfId="2241"/>
    <cellStyle name="Calculation 3 2 3 7 3" xfId="2242"/>
    <cellStyle name="Calculation 3 2 3 8" xfId="2243"/>
    <cellStyle name="Calculation 3 2 3 8 2" xfId="2244"/>
    <cellStyle name="Calculation 3 2 3 9" xfId="2245"/>
    <cellStyle name="Calculation 3 2 4" xfId="2246"/>
    <cellStyle name="Calculation 3 3" xfId="2247"/>
    <cellStyle name="Calculation 3 3 2" xfId="2248"/>
    <cellStyle name="Calculation 3 3 2 2" xfId="2249"/>
    <cellStyle name="Calculation 3 3 2 2 2" xfId="2250"/>
    <cellStyle name="Calculation 3 3 2 2 2 2" xfId="2251"/>
    <cellStyle name="Calculation 3 3 2 2 2 2 2" xfId="2252"/>
    <cellStyle name="Calculation 3 3 2 2 3" xfId="2253"/>
    <cellStyle name="Calculation 3 3 2 2 3 2" xfId="2254"/>
    <cellStyle name="Calculation 3 3 2 2 3 2 2" xfId="2255"/>
    <cellStyle name="Calculation 3 3 2 2 3 3" xfId="2256"/>
    <cellStyle name="Calculation 3 3 2 2 4" xfId="2257"/>
    <cellStyle name="Calculation 3 3 2 2 4 2" xfId="2258"/>
    <cellStyle name="Calculation 3 3 2 2 4 2 2" xfId="2259"/>
    <cellStyle name="Calculation 3 3 2 2 4 3" xfId="2260"/>
    <cellStyle name="Calculation 3 3 2 2 5" xfId="2261"/>
    <cellStyle name="Calculation 3 3 2 2 5 2" xfId="2262"/>
    <cellStyle name="Calculation 3 3 2 2 5 2 2" xfId="2263"/>
    <cellStyle name="Calculation 3 3 2 2 5 3" xfId="2264"/>
    <cellStyle name="Calculation 3 3 2 2 6" xfId="2265"/>
    <cellStyle name="Calculation 3 3 2 2 6 2" xfId="2266"/>
    <cellStyle name="Calculation 3 3 2 2 6 2 2" xfId="2267"/>
    <cellStyle name="Calculation 3 3 2 2 6 3" xfId="2268"/>
    <cellStyle name="Calculation 3 3 2 2 7" xfId="2269"/>
    <cellStyle name="Calculation 3 3 2 2 7 2" xfId="2270"/>
    <cellStyle name="Calculation 3 3 2 3" xfId="2271"/>
    <cellStyle name="Calculation 3 3 2 3 2" xfId="2272"/>
    <cellStyle name="Calculation 3 3 2 3 2 2" xfId="2273"/>
    <cellStyle name="Calculation 3 3 2 4" xfId="2274"/>
    <cellStyle name="Calculation 3 3 2 4 2" xfId="2275"/>
    <cellStyle name="Calculation 3 3 2 4 2 2" xfId="2276"/>
    <cellStyle name="Calculation 3 3 2 4 3" xfId="2277"/>
    <cellStyle name="Calculation 3 3 2 5" xfId="2278"/>
    <cellStyle name="Calculation 3 3 2 5 2" xfId="2279"/>
    <cellStyle name="Calculation 3 3 2 5 2 2" xfId="2280"/>
    <cellStyle name="Calculation 3 3 2 5 3" xfId="2281"/>
    <cellStyle name="Calculation 3 3 2 6" xfId="2282"/>
    <cellStyle name="Calculation 3 3 2 6 2" xfId="2283"/>
    <cellStyle name="Calculation 3 3 2 6 2 2" xfId="2284"/>
    <cellStyle name="Calculation 3 3 2 6 3" xfId="2285"/>
    <cellStyle name="Calculation 3 3 2 7" xfId="2286"/>
    <cellStyle name="Calculation 3 3 2 7 2" xfId="2287"/>
    <cellStyle name="Calculation 3 3 2 7 2 2" xfId="2288"/>
    <cellStyle name="Calculation 3 3 2 7 3" xfId="2289"/>
    <cellStyle name="Calculation 3 3 2 8" xfId="2290"/>
    <cellStyle name="Calculation 3 3 2 8 2" xfId="2291"/>
    <cellStyle name="Calculation 3 3 2 9" xfId="2292"/>
    <cellStyle name="Calculation 3 3 3" xfId="2293"/>
    <cellStyle name="Calculation 3 4" xfId="2294"/>
    <cellStyle name="Calculation 3 4 2" xfId="2295"/>
    <cellStyle name="Calculation 3 5" xfId="2296"/>
    <cellStyle name="Calculation 3 5 2" xfId="2297"/>
    <cellStyle name="Calculation 3 5 3" xfId="2298"/>
    <cellStyle name="Calculation 3 5 3 2" xfId="2299"/>
    <cellStyle name="Calculation 3 5 3 2 2" xfId="2300"/>
    <cellStyle name="Calculation 3 5 3 3" xfId="2301"/>
    <cellStyle name="Calculation 3 5 4" xfId="2302"/>
    <cellStyle name="Calculation 3 5 4 2" xfId="2303"/>
    <cellStyle name="Calculation 3 5 4 2 2" xfId="2304"/>
    <cellStyle name="Calculation 3 5 5" xfId="2305"/>
    <cellStyle name="Calculation 3 5 5 2" xfId="2306"/>
    <cellStyle name="Calculation 3 5 5 2 2" xfId="2307"/>
    <cellStyle name="Calculation 3 5 5 3" xfId="2308"/>
    <cellStyle name="Calculation 3 5 6" xfId="2309"/>
    <cellStyle name="Calculation 3 5 6 2" xfId="2310"/>
    <cellStyle name="Calculation 3 5 6 2 2" xfId="2311"/>
    <cellStyle name="Calculation 3 5 6 3" xfId="2312"/>
    <cellStyle name="Calculation 3 5 7" xfId="2313"/>
    <cellStyle name="Calculation 3 5 7 2" xfId="2314"/>
    <cellStyle name="Calculation 3 5 7 2 2" xfId="2315"/>
    <cellStyle name="Calculation 3 5 7 3" xfId="2316"/>
    <cellStyle name="Calculation 3 5 8" xfId="2317"/>
    <cellStyle name="Calculation 3 5 8 2" xfId="2318"/>
    <cellStyle name="Calculation 3 6" xfId="2319"/>
    <cellStyle name="Calculation 3 6 2" xfId="2320"/>
    <cellStyle name="Calculation 3 6 2 2" xfId="2321"/>
    <cellStyle name="Calculation 3 6 2 2 2" xfId="2322"/>
    <cellStyle name="Calculation 3 6 3" xfId="2323"/>
    <cellStyle name="Calculation 3 6 3 2" xfId="2324"/>
    <cellStyle name="Calculation 3 6 3 2 2" xfId="2325"/>
    <cellStyle name="Calculation 3 6 3 3" xfId="2326"/>
    <cellStyle name="Calculation 3 6 4" xfId="2327"/>
    <cellStyle name="Calculation 3 6 4 2" xfId="2328"/>
    <cellStyle name="Calculation 3 6 4 2 2" xfId="2329"/>
    <cellStyle name="Calculation 3 6 4 3" xfId="2330"/>
    <cellStyle name="Calculation 3 6 5" xfId="2331"/>
    <cellStyle name="Calculation 3 6 5 2" xfId="2332"/>
    <cellStyle name="Calculation 3 6 5 2 2" xfId="2333"/>
    <cellStyle name="Calculation 3 6 5 3" xfId="2334"/>
    <cellStyle name="Calculation 3 6 6" xfId="2335"/>
    <cellStyle name="Calculation 3 6 6 2" xfId="2336"/>
    <cellStyle name="Calculation 3 6 6 2 2" xfId="2337"/>
    <cellStyle name="Calculation 3 6 6 3" xfId="2338"/>
    <cellStyle name="Calculation 3 6 7" xfId="2339"/>
    <cellStyle name="Calculation 3 6 7 2" xfId="2340"/>
    <cellStyle name="Calculation 3 7" xfId="2341"/>
    <cellStyle name="Calculation 4" xfId="2342"/>
    <cellStyle name="Calculation 4 2" xfId="2343"/>
    <cellStyle name="Calculation 4 2 2" xfId="2344"/>
    <cellStyle name="Calculation 4 2 2 2" xfId="2345"/>
    <cellStyle name="Calculation 4 2 2 2 2" xfId="2346"/>
    <cellStyle name="Calculation 4 2 3" xfId="2347"/>
    <cellStyle name="Calculation 4 2 3 2" xfId="2348"/>
    <cellStyle name="Calculation 4 2 3 2 2" xfId="2349"/>
    <cellStyle name="Calculation 4 2 3 3" xfId="2350"/>
    <cellStyle name="Calculation 4 2 4" xfId="2351"/>
    <cellStyle name="Calculation 4 2 4 2" xfId="2352"/>
    <cellStyle name="Calculation 4 2 4 2 2" xfId="2353"/>
    <cellStyle name="Calculation 4 2 4 3" xfId="2354"/>
    <cellStyle name="Calculation 4 2 5" xfId="2355"/>
    <cellStyle name="Calculation 4 2 5 2" xfId="2356"/>
    <cellStyle name="Calculation 4 2 5 2 2" xfId="2357"/>
    <cellStyle name="Calculation 4 2 5 3" xfId="2358"/>
    <cellStyle name="Calculation 4 2 6" xfId="2359"/>
    <cellStyle name="Calculation 4 2 6 2" xfId="2360"/>
    <cellStyle name="Calculation 4 2 6 2 2" xfId="2361"/>
    <cellStyle name="Calculation 4 2 6 3" xfId="2362"/>
    <cellStyle name="Calculation 4 2 7" xfId="2363"/>
    <cellStyle name="Calculation 4 2 7 2" xfId="2364"/>
    <cellStyle name="Calculation 4 3" xfId="2365"/>
    <cellStyle name="Calculation 4 3 2" xfId="2366"/>
    <cellStyle name="Calculation 4 3 2 2" xfId="2367"/>
    <cellStyle name="Calculation 4 4" xfId="2368"/>
    <cellStyle name="Calculation 4 4 2" xfId="2369"/>
    <cellStyle name="Calculation 4 4 2 2" xfId="2370"/>
    <cellStyle name="Calculation 4 4 3" xfId="2371"/>
    <cellStyle name="Calculation 4 5" xfId="2372"/>
    <cellStyle name="Calculation 4 5 2" xfId="2373"/>
    <cellStyle name="Calculation 4 5 2 2" xfId="2374"/>
    <cellStyle name="Calculation 4 5 3" xfId="2375"/>
    <cellStyle name="Calculation 4 6" xfId="2376"/>
    <cellStyle name="Calculation 4 6 2" xfId="2377"/>
    <cellStyle name="Calculation 4 6 2 2" xfId="2378"/>
    <cellStyle name="Calculation 4 6 3" xfId="2379"/>
    <cellStyle name="Calculation 4 7" xfId="2380"/>
    <cellStyle name="Calculation 4 7 2" xfId="2381"/>
    <cellStyle name="Calculation 4 7 2 2" xfId="2382"/>
    <cellStyle name="Calculation 4 7 3" xfId="2383"/>
    <cellStyle name="Calculation 4 8" xfId="2384"/>
    <cellStyle name="Calculation 4 8 2" xfId="2385"/>
    <cellStyle name="Calculation 4 9" xfId="2386"/>
    <cellStyle name="Calculation 5" xfId="2387"/>
    <cellStyle name="Calculation 5 2" xfId="2388"/>
    <cellStyle name="Calculation 5 2 2" xfId="2389"/>
    <cellStyle name="Calculation 5 2 2 2" xfId="2390"/>
    <cellStyle name="Calculation 5 2 2 2 2" xfId="2391"/>
    <cellStyle name="Calculation 5 2 3" xfId="2392"/>
    <cellStyle name="Calculation 5 2 3 2" xfId="2393"/>
    <cellStyle name="Calculation 5 2 3 2 2" xfId="2394"/>
    <cellStyle name="Calculation 5 2 3 3" xfId="2395"/>
    <cellStyle name="Calculation 5 2 4" xfId="2396"/>
    <cellStyle name="Calculation 5 2 4 2" xfId="2397"/>
    <cellStyle name="Calculation 5 2 4 2 2" xfId="2398"/>
    <cellStyle name="Calculation 5 2 4 3" xfId="2399"/>
    <cellStyle name="Calculation 5 2 5" xfId="2400"/>
    <cellStyle name="Calculation 5 2 5 2" xfId="2401"/>
    <cellStyle name="Calculation 5 2 5 2 2" xfId="2402"/>
    <cellStyle name="Calculation 5 2 5 3" xfId="2403"/>
    <cellStyle name="Calculation 5 2 6" xfId="2404"/>
    <cellStyle name="Calculation 5 2 6 2" xfId="2405"/>
    <cellStyle name="Calculation 5 2 6 2 2" xfId="2406"/>
    <cellStyle name="Calculation 5 2 6 3" xfId="2407"/>
    <cellStyle name="Calculation 5 2 7" xfId="2408"/>
    <cellStyle name="Calculation 5 2 7 2" xfId="2409"/>
    <cellStyle name="Calculation 5 3" xfId="2410"/>
    <cellStyle name="Calculation 5 3 2" xfId="2411"/>
    <cellStyle name="Calculation 5 3 2 2" xfId="2412"/>
    <cellStyle name="Calculation 5 4" xfId="2413"/>
    <cellStyle name="Calculation 5 4 2" xfId="2414"/>
    <cellStyle name="Calculation 5 4 2 2" xfId="2415"/>
    <cellStyle name="Calculation 5 4 3" xfId="2416"/>
    <cellStyle name="Calculation 5 5" xfId="2417"/>
    <cellStyle name="Calculation 5 5 2" xfId="2418"/>
    <cellStyle name="Calculation 5 5 2 2" xfId="2419"/>
    <cellStyle name="Calculation 5 5 3" xfId="2420"/>
    <cellStyle name="Calculation 5 6" xfId="2421"/>
    <cellStyle name="Calculation 5 6 2" xfId="2422"/>
    <cellStyle name="Calculation 5 6 2 2" xfId="2423"/>
    <cellStyle name="Calculation 5 6 3" xfId="2424"/>
    <cellStyle name="Calculation 5 7" xfId="2425"/>
    <cellStyle name="Calculation 5 7 2" xfId="2426"/>
    <cellStyle name="Calculation 5 7 2 2" xfId="2427"/>
    <cellStyle name="Calculation 5 7 3" xfId="2428"/>
    <cellStyle name="Calculation 5 8" xfId="2429"/>
    <cellStyle name="Calculation 5 8 2" xfId="2430"/>
    <cellStyle name="Calculation 5 9" xfId="2431"/>
    <cellStyle name="Calculation 6" xfId="2432"/>
    <cellStyle name="Calculation 6 2" xfId="2433"/>
    <cellStyle name="Calculation 6 2 2" xfId="2434"/>
    <cellStyle name="Calculation 6 2 2 2" xfId="2435"/>
    <cellStyle name="Calculation 6 2 2 2 2" xfId="2436"/>
    <cellStyle name="Calculation 6 2 3" xfId="2437"/>
    <cellStyle name="Calculation 6 2 3 2" xfId="2438"/>
    <cellStyle name="Calculation 6 2 3 2 2" xfId="2439"/>
    <cellStyle name="Calculation 6 2 3 3" xfId="2440"/>
    <cellStyle name="Calculation 6 2 4" xfId="2441"/>
    <cellStyle name="Calculation 6 2 4 2" xfId="2442"/>
    <cellStyle name="Calculation 6 2 4 2 2" xfId="2443"/>
    <cellStyle name="Calculation 6 2 4 3" xfId="2444"/>
    <cellStyle name="Calculation 6 2 5" xfId="2445"/>
    <cellStyle name="Calculation 6 2 5 2" xfId="2446"/>
    <cellStyle name="Calculation 6 2 5 2 2" xfId="2447"/>
    <cellStyle name="Calculation 6 2 5 3" xfId="2448"/>
    <cellStyle name="Calculation 6 2 6" xfId="2449"/>
    <cellStyle name="Calculation 6 2 6 2" xfId="2450"/>
    <cellStyle name="Calculation 6 2 6 2 2" xfId="2451"/>
    <cellStyle name="Calculation 6 2 6 3" xfId="2452"/>
    <cellStyle name="Calculation 6 2 7" xfId="2453"/>
    <cellStyle name="Calculation 6 2 7 2" xfId="2454"/>
    <cellStyle name="Calculation 6 3" xfId="2455"/>
    <cellStyle name="Calculation 6 3 2" xfId="2456"/>
    <cellStyle name="Calculation 6 3 2 2" xfId="2457"/>
    <cellStyle name="Calculation 6 4" xfId="2458"/>
    <cellStyle name="Calculation 6 4 2" xfId="2459"/>
    <cellStyle name="Calculation 6 4 2 2" xfId="2460"/>
    <cellStyle name="Calculation 6 4 3" xfId="2461"/>
    <cellStyle name="Calculation 6 5" xfId="2462"/>
    <cellStyle name="Calculation 6 5 2" xfId="2463"/>
    <cellStyle name="Calculation 6 5 2 2" xfId="2464"/>
    <cellStyle name="Calculation 6 5 3" xfId="2465"/>
    <cellStyle name="Calculation 6 6" xfId="2466"/>
    <cellStyle name="Calculation 6 6 2" xfId="2467"/>
    <cellStyle name="Calculation 6 6 2 2" xfId="2468"/>
    <cellStyle name="Calculation 6 6 3" xfId="2469"/>
    <cellStyle name="Calculation 6 7" xfId="2470"/>
    <cellStyle name="Calculation 6 7 2" xfId="2471"/>
    <cellStyle name="Calculation 6 7 2 2" xfId="2472"/>
    <cellStyle name="Calculation 6 7 3" xfId="2473"/>
    <cellStyle name="Calculation 6 8" xfId="2474"/>
    <cellStyle name="Calculation 6 8 2" xfId="2475"/>
    <cellStyle name="Calculation 6 9" xfId="2476"/>
    <cellStyle name="Calculation 7" xfId="2477"/>
    <cellStyle name="Calculation 7 2" xfId="2478"/>
    <cellStyle name="Calculation 7 2 2" xfId="2479"/>
    <cellStyle name="Calculation 7 2 2 2" xfId="2480"/>
    <cellStyle name="Calculation 7 2 2 2 2" xfId="2481"/>
    <cellStyle name="Calculation 7 2 3" xfId="2482"/>
    <cellStyle name="Calculation 7 2 3 2" xfId="2483"/>
    <cellStyle name="Calculation 7 2 3 2 2" xfId="2484"/>
    <cellStyle name="Calculation 7 2 3 3" xfId="2485"/>
    <cellStyle name="Calculation 7 2 4" xfId="2486"/>
    <cellStyle name="Calculation 7 2 4 2" xfId="2487"/>
    <cellStyle name="Calculation 7 2 4 2 2" xfId="2488"/>
    <cellStyle name="Calculation 7 2 4 3" xfId="2489"/>
    <cellStyle name="Calculation 7 2 5" xfId="2490"/>
    <cellStyle name="Calculation 7 2 5 2" xfId="2491"/>
    <cellStyle name="Calculation 7 2 5 2 2" xfId="2492"/>
    <cellStyle name="Calculation 7 2 5 3" xfId="2493"/>
    <cellStyle name="Calculation 7 2 6" xfId="2494"/>
    <cellStyle name="Calculation 7 2 6 2" xfId="2495"/>
    <cellStyle name="Calculation 7 2 6 2 2" xfId="2496"/>
    <cellStyle name="Calculation 7 2 6 3" xfId="2497"/>
    <cellStyle name="Calculation 7 2 7" xfId="2498"/>
    <cellStyle name="Calculation 7 2 7 2" xfId="2499"/>
    <cellStyle name="Calculation 7 3" xfId="2500"/>
    <cellStyle name="Calculation 7 3 2" xfId="2501"/>
    <cellStyle name="Calculation 7 3 2 2" xfId="2502"/>
    <cellStyle name="Calculation 7 4" xfId="2503"/>
    <cellStyle name="Calculation 7 4 2" xfId="2504"/>
    <cellStyle name="Calculation 7 4 2 2" xfId="2505"/>
    <cellStyle name="Calculation 7 4 3" xfId="2506"/>
    <cellStyle name="Calculation 7 5" xfId="2507"/>
    <cellStyle name="Calculation 7 5 2" xfId="2508"/>
    <cellStyle name="Calculation 7 5 2 2" xfId="2509"/>
    <cellStyle name="Calculation 7 5 3" xfId="2510"/>
    <cellStyle name="Calculation 7 6" xfId="2511"/>
    <cellStyle name="Calculation 7 6 2" xfId="2512"/>
    <cellStyle name="Calculation 7 6 2 2" xfId="2513"/>
    <cellStyle name="Calculation 7 6 3" xfId="2514"/>
    <cellStyle name="Calculation 7 7" xfId="2515"/>
    <cellStyle name="Calculation 7 7 2" xfId="2516"/>
    <cellStyle name="Calculation 7 7 2 2" xfId="2517"/>
    <cellStyle name="Calculation 7 7 3" xfId="2518"/>
    <cellStyle name="Calculation 7 8" xfId="2519"/>
    <cellStyle name="Calculation 7 8 2" xfId="2520"/>
    <cellStyle name="Calculation 7 9" xfId="2521"/>
    <cellStyle name="Calculation 8" xfId="2522"/>
    <cellStyle name="Calculation 8 2" xfId="2523"/>
    <cellStyle name="Calculation 8 2 2" xfId="2524"/>
    <cellStyle name="Calculation 8 2 2 2" xfId="2525"/>
    <cellStyle name="Calculation 8 2 2 2 2" xfId="2526"/>
    <cellStyle name="Calculation 8 2 3" xfId="2527"/>
    <cellStyle name="Calculation 8 2 3 2" xfId="2528"/>
    <cellStyle name="Calculation 8 2 3 2 2" xfId="2529"/>
    <cellStyle name="Calculation 8 2 3 3" xfId="2530"/>
    <cellStyle name="Calculation 8 2 4" xfId="2531"/>
    <cellStyle name="Calculation 8 2 4 2" xfId="2532"/>
    <cellStyle name="Calculation 8 2 4 2 2" xfId="2533"/>
    <cellStyle name="Calculation 8 2 4 3" xfId="2534"/>
    <cellStyle name="Calculation 8 2 5" xfId="2535"/>
    <cellStyle name="Calculation 8 2 5 2" xfId="2536"/>
    <cellStyle name="Calculation 8 2 5 2 2" xfId="2537"/>
    <cellStyle name="Calculation 8 2 5 3" xfId="2538"/>
    <cellStyle name="Calculation 8 2 6" xfId="2539"/>
    <cellStyle name="Calculation 8 2 6 2" xfId="2540"/>
    <cellStyle name="Calculation 8 2 6 2 2" xfId="2541"/>
    <cellStyle name="Calculation 8 2 6 3" xfId="2542"/>
    <cellStyle name="Calculation 8 2 7" xfId="2543"/>
    <cellStyle name="Calculation 8 2 7 2" xfId="2544"/>
    <cellStyle name="Calculation 8 3" xfId="2545"/>
    <cellStyle name="Calculation 8 3 2" xfId="2546"/>
    <cellStyle name="Calculation 8 3 2 2" xfId="2547"/>
    <cellStyle name="Calculation 8 4" xfId="2548"/>
    <cellStyle name="Calculation 8 4 2" xfId="2549"/>
    <cellStyle name="Calculation 8 4 2 2" xfId="2550"/>
    <cellStyle name="Calculation 8 4 3" xfId="2551"/>
    <cellStyle name="Calculation 8 5" xfId="2552"/>
    <cellStyle name="Calculation 8 5 2" xfId="2553"/>
    <cellStyle name="Calculation 8 5 2 2" xfId="2554"/>
    <cellStyle name="Calculation 8 5 3" xfId="2555"/>
    <cellStyle name="Calculation 8 6" xfId="2556"/>
    <cellStyle name="Calculation 8 6 2" xfId="2557"/>
    <cellStyle name="Calculation 8 6 2 2" xfId="2558"/>
    <cellStyle name="Calculation 8 6 3" xfId="2559"/>
    <cellStyle name="Calculation 8 7" xfId="2560"/>
    <cellStyle name="Calculation 8 7 2" xfId="2561"/>
    <cellStyle name="Calculation 8 7 2 2" xfId="2562"/>
    <cellStyle name="Calculation 8 7 3" xfId="2563"/>
    <cellStyle name="Calculation 8 8" xfId="2564"/>
    <cellStyle name="Calculation 8 8 2" xfId="2565"/>
    <cellStyle name="Calculation 8 9" xfId="2566"/>
    <cellStyle name="Calculation 9" xfId="2567"/>
    <cellStyle name="Calculation 9 2" xfId="2568"/>
    <cellStyle name="Calculation 9 2 2" xfId="2569"/>
    <cellStyle name="Calculation 9 2 2 2" xfId="2570"/>
    <cellStyle name="Calculation 9 2 2 2 2" xfId="2571"/>
    <cellStyle name="Calculation 9 2 3" xfId="2572"/>
    <cellStyle name="Calculation 9 2 3 2" xfId="2573"/>
    <cellStyle name="Calculation 9 2 3 2 2" xfId="2574"/>
    <cellStyle name="Calculation 9 2 3 3" xfId="2575"/>
    <cellStyle name="Calculation 9 2 4" xfId="2576"/>
    <cellStyle name="Calculation 9 2 4 2" xfId="2577"/>
    <cellStyle name="Calculation 9 2 4 2 2" xfId="2578"/>
    <cellStyle name="Calculation 9 2 4 3" xfId="2579"/>
    <cellStyle name="Calculation 9 2 5" xfId="2580"/>
    <cellStyle name="Calculation 9 2 5 2" xfId="2581"/>
    <cellStyle name="Calculation 9 2 5 2 2" xfId="2582"/>
    <cellStyle name="Calculation 9 2 5 3" xfId="2583"/>
    <cellStyle name="Calculation 9 2 6" xfId="2584"/>
    <cellStyle name="Calculation 9 2 6 2" xfId="2585"/>
    <cellStyle name="Calculation 9 2 6 2 2" xfId="2586"/>
    <cellStyle name="Calculation 9 2 6 3" xfId="2587"/>
    <cellStyle name="Calculation 9 2 7" xfId="2588"/>
    <cellStyle name="Calculation 9 2 7 2" xfId="2589"/>
    <cellStyle name="Calculation 9 3" xfId="2590"/>
    <cellStyle name="Calculation 9 3 2" xfId="2591"/>
    <cellStyle name="Calculation 9 3 2 2" xfId="2592"/>
    <cellStyle name="Calculation 9 4" xfId="2593"/>
    <cellStyle name="Calculation 9 4 2" xfId="2594"/>
    <cellStyle name="Calculation 9 4 2 2" xfId="2595"/>
    <cellStyle name="Calculation 9 4 3" xfId="2596"/>
    <cellStyle name="Calculation 9 5" xfId="2597"/>
    <cellStyle name="Calculation 9 5 2" xfId="2598"/>
    <cellStyle name="Calculation 9 5 2 2" xfId="2599"/>
    <cellStyle name="Calculation 9 5 3" xfId="2600"/>
    <cellStyle name="Calculation 9 6" xfId="2601"/>
    <cellStyle name="Calculation 9 6 2" xfId="2602"/>
    <cellStyle name="Calculation 9 6 2 2" xfId="2603"/>
    <cellStyle name="Calculation 9 6 3" xfId="2604"/>
    <cellStyle name="Calculation 9 7" xfId="2605"/>
    <cellStyle name="Calculation 9 7 2" xfId="2606"/>
    <cellStyle name="Calculation 9 7 2 2" xfId="2607"/>
    <cellStyle name="Calculation 9 7 3" xfId="2608"/>
    <cellStyle name="Calculation 9 8" xfId="2609"/>
    <cellStyle name="Calculation 9 8 2" xfId="2610"/>
    <cellStyle name="Calculation 9 9" xfId="2611"/>
    <cellStyle name="Cella collegata" xfId="2612"/>
    <cellStyle name="Cella da controllare" xfId="2613"/>
    <cellStyle name="Check Cell 10" xfId="2614"/>
    <cellStyle name="Check Cell 11" xfId="2615"/>
    <cellStyle name="Check Cell 12" xfId="2616"/>
    <cellStyle name="Check Cell 13" xfId="2617"/>
    <cellStyle name="Check Cell 14" xfId="2618"/>
    <cellStyle name="Check Cell 15" xfId="2619"/>
    <cellStyle name="Check Cell 16" xfId="2620"/>
    <cellStyle name="Check Cell 2" xfId="2621"/>
    <cellStyle name="Check Cell 2 2" xfId="2622"/>
    <cellStyle name="Check Cell 2 2 2" xfId="2623"/>
    <cellStyle name="Check Cell 2 2 3" xfId="2624"/>
    <cellStyle name="Check Cell 2 3" xfId="2625"/>
    <cellStyle name="Check Cell 2 3 2" xfId="2626"/>
    <cellStyle name="Check Cell 2 4" xfId="2627"/>
    <cellStyle name="Check Cell 2 5" xfId="2628"/>
    <cellStyle name="Check Cell 2 6" xfId="2629"/>
    <cellStyle name="Check Cell 3" xfId="2630"/>
    <cellStyle name="Check Cell 3 2" xfId="2631"/>
    <cellStyle name="Check Cell 3 2 2" xfId="2632"/>
    <cellStyle name="Check Cell 3 2 3" xfId="2633"/>
    <cellStyle name="Check Cell 3 3" xfId="2634"/>
    <cellStyle name="Check Cell 3 3 2" xfId="2635"/>
    <cellStyle name="Check Cell 3 4" xfId="2636"/>
    <cellStyle name="Check Cell 3 5" xfId="2637"/>
    <cellStyle name="Check Cell 4" xfId="2638"/>
    <cellStyle name="Check Cell 5" xfId="2639"/>
    <cellStyle name="Check Cell 6" xfId="2640"/>
    <cellStyle name="Check Cell 7" xfId="2641"/>
    <cellStyle name="Check Cell 8" xfId="2642"/>
    <cellStyle name="Check Cell 9" xfId="2643"/>
    <cellStyle name="Colore 1" xfId="2644"/>
    <cellStyle name="Colore 2" xfId="2645"/>
    <cellStyle name="Colore 3" xfId="2646"/>
    <cellStyle name="Colore 4" xfId="2647"/>
    <cellStyle name="Colore 5" xfId="2648"/>
    <cellStyle name="Colore 6" xfId="2649"/>
    <cellStyle name="Comma" xfId="1" builtinId="3"/>
    <cellStyle name="Comma 2" xfId="2650"/>
    <cellStyle name="Comma 2 2" xfId="2651"/>
    <cellStyle name="Comma 2 2 2" xfId="2652"/>
    <cellStyle name="Comma 2 3" xfId="2653"/>
    <cellStyle name="Comma 2 3 2" xfId="2654"/>
    <cellStyle name="Comma 2 4" xfId="2655"/>
    <cellStyle name="Comma 2 5" xfId="2656"/>
    <cellStyle name="Comma 3" xfId="2657"/>
    <cellStyle name="Comma 3 2" xfId="2658"/>
    <cellStyle name="Comma 3 2 2" xfId="2659"/>
    <cellStyle name="Comma 3 3" xfId="2660"/>
    <cellStyle name="Comma 3 4" xfId="2661"/>
    <cellStyle name="Comma 4" xfId="2662"/>
    <cellStyle name="Excel Built-in Normal" xfId="2663"/>
    <cellStyle name="Excel Built-in Normal 1" xfId="2664"/>
    <cellStyle name="Excel Built-in Normal 2" xfId="2665"/>
    <cellStyle name="Excel_BuiltIn_Good" xfId="2666"/>
    <cellStyle name="Explanatory Text 10" xfId="2667"/>
    <cellStyle name="Explanatory Text 11" xfId="2668"/>
    <cellStyle name="Explanatory Text 12" xfId="2669"/>
    <cellStyle name="Explanatory Text 13" xfId="2670"/>
    <cellStyle name="Explanatory Text 14" xfId="2671"/>
    <cellStyle name="Explanatory Text 15" xfId="2672"/>
    <cellStyle name="Explanatory Text 16" xfId="2673"/>
    <cellStyle name="Explanatory Text 2" xfId="2674"/>
    <cellStyle name="Explanatory Text 2 2" xfId="2675"/>
    <cellStyle name="Explanatory Text 2 2 2" xfId="2676"/>
    <cellStyle name="Explanatory Text 2 2 3" xfId="2677"/>
    <cellStyle name="Explanatory Text 2 3" xfId="2678"/>
    <cellStyle name="Explanatory Text 2 3 2" xfId="2679"/>
    <cellStyle name="Explanatory Text 2 4" xfId="2680"/>
    <cellStyle name="Explanatory Text 2 5" xfId="2681"/>
    <cellStyle name="Explanatory Text 2 6" xfId="2682"/>
    <cellStyle name="Explanatory Text 3" xfId="2683"/>
    <cellStyle name="Explanatory Text 3 2" xfId="2684"/>
    <cellStyle name="Explanatory Text 3 2 2" xfId="2685"/>
    <cellStyle name="Explanatory Text 3 2 3" xfId="2686"/>
    <cellStyle name="Explanatory Text 3 3" xfId="2687"/>
    <cellStyle name="Explanatory Text 3 3 2" xfId="2688"/>
    <cellStyle name="Explanatory Text 3 4" xfId="2689"/>
    <cellStyle name="Explanatory Text 3 5" xfId="2690"/>
    <cellStyle name="Explanatory Text 4" xfId="2691"/>
    <cellStyle name="Explanatory Text 5" xfId="2692"/>
    <cellStyle name="Explanatory Text 6" xfId="2693"/>
    <cellStyle name="Explanatory Text 7" xfId="2694"/>
    <cellStyle name="Explanatory Text 8" xfId="2695"/>
    <cellStyle name="Explanatory Text 9" xfId="2696"/>
    <cellStyle name="Followed Hyperlink 10" xfId="2697"/>
    <cellStyle name="Followed Hyperlink 10 2" xfId="2698"/>
    <cellStyle name="Followed Hyperlink 100" xfId="2699"/>
    <cellStyle name="Followed Hyperlink 100 2" xfId="2700"/>
    <cellStyle name="Followed Hyperlink 1000" xfId="2701"/>
    <cellStyle name="Followed Hyperlink 1001" xfId="2702"/>
    <cellStyle name="Followed Hyperlink 1002" xfId="2703"/>
    <cellStyle name="Followed Hyperlink 1003" xfId="2704"/>
    <cellStyle name="Followed Hyperlink 1004" xfId="2705"/>
    <cellStyle name="Followed Hyperlink 1005" xfId="2706"/>
    <cellStyle name="Followed Hyperlink 1006" xfId="2707"/>
    <cellStyle name="Followed Hyperlink 1007" xfId="2708"/>
    <cellStyle name="Followed Hyperlink 1008" xfId="2709"/>
    <cellStyle name="Followed Hyperlink 1009" xfId="2710"/>
    <cellStyle name="Followed Hyperlink 101" xfId="2711"/>
    <cellStyle name="Followed Hyperlink 1010" xfId="2712"/>
    <cellStyle name="Followed Hyperlink 1011" xfId="2713"/>
    <cellStyle name="Followed Hyperlink 1012" xfId="2714"/>
    <cellStyle name="Followed Hyperlink 1013" xfId="2715"/>
    <cellStyle name="Followed Hyperlink 1014" xfId="2716"/>
    <cellStyle name="Followed Hyperlink 1015" xfId="2717"/>
    <cellStyle name="Followed Hyperlink 1016" xfId="2718"/>
    <cellStyle name="Followed Hyperlink 1017" xfId="2719"/>
    <cellStyle name="Followed Hyperlink 1018" xfId="2720"/>
    <cellStyle name="Followed Hyperlink 1019" xfId="2721"/>
    <cellStyle name="Followed Hyperlink 102" xfId="2722"/>
    <cellStyle name="Followed Hyperlink 102 2" xfId="2723"/>
    <cellStyle name="Followed Hyperlink 1020" xfId="2724"/>
    <cellStyle name="Followed Hyperlink 1021" xfId="2725"/>
    <cellStyle name="Followed Hyperlink 1022" xfId="2726"/>
    <cellStyle name="Followed Hyperlink 1023" xfId="2727"/>
    <cellStyle name="Followed Hyperlink 1024" xfId="2728"/>
    <cellStyle name="Followed Hyperlink 1025" xfId="2729"/>
    <cellStyle name="Followed Hyperlink 1026" xfId="2730"/>
    <cellStyle name="Followed Hyperlink 1027" xfId="2731"/>
    <cellStyle name="Followed Hyperlink 1028" xfId="2732"/>
    <cellStyle name="Followed Hyperlink 1029" xfId="2733"/>
    <cellStyle name="Followed Hyperlink 103" xfId="2734"/>
    <cellStyle name="Followed Hyperlink 103 2" xfId="2735"/>
    <cellStyle name="Followed Hyperlink 1030" xfId="2736"/>
    <cellStyle name="Followed Hyperlink 1031" xfId="2737"/>
    <cellStyle name="Followed Hyperlink 1032" xfId="2738"/>
    <cellStyle name="Followed Hyperlink 1033" xfId="2739"/>
    <cellStyle name="Followed Hyperlink 1034" xfId="2740"/>
    <cellStyle name="Followed Hyperlink 1035" xfId="2741"/>
    <cellStyle name="Followed Hyperlink 1036" xfId="2742"/>
    <cellStyle name="Followed Hyperlink 1037" xfId="2743"/>
    <cellStyle name="Followed Hyperlink 1038" xfId="2744"/>
    <cellStyle name="Followed Hyperlink 1039" xfId="2745"/>
    <cellStyle name="Followed Hyperlink 104" xfId="2746"/>
    <cellStyle name="Followed Hyperlink 104 2" xfId="2747"/>
    <cellStyle name="Followed Hyperlink 1040" xfId="2748"/>
    <cellStyle name="Followed Hyperlink 1041" xfId="2749"/>
    <cellStyle name="Followed Hyperlink 1042" xfId="2750"/>
    <cellStyle name="Followed Hyperlink 1043" xfId="2751"/>
    <cellStyle name="Followed Hyperlink 1044" xfId="2752"/>
    <cellStyle name="Followed Hyperlink 1045" xfId="2753"/>
    <cellStyle name="Followed Hyperlink 1046" xfId="2754"/>
    <cellStyle name="Followed Hyperlink 1047" xfId="2755"/>
    <cellStyle name="Followed Hyperlink 1048" xfId="2756"/>
    <cellStyle name="Followed Hyperlink 1049" xfId="2757"/>
    <cellStyle name="Followed Hyperlink 105" xfId="2758"/>
    <cellStyle name="Followed Hyperlink 105 2" xfId="2759"/>
    <cellStyle name="Followed Hyperlink 1050" xfId="2760"/>
    <cellStyle name="Followed Hyperlink 1051" xfId="2761"/>
    <cellStyle name="Followed Hyperlink 1052" xfId="2762"/>
    <cellStyle name="Followed Hyperlink 1053" xfId="2763"/>
    <cellStyle name="Followed Hyperlink 1054" xfId="2764"/>
    <cellStyle name="Followed Hyperlink 1055" xfId="2765"/>
    <cellStyle name="Followed Hyperlink 1056" xfId="2766"/>
    <cellStyle name="Followed Hyperlink 1057" xfId="2767"/>
    <cellStyle name="Followed Hyperlink 1058" xfId="2768"/>
    <cellStyle name="Followed Hyperlink 1059" xfId="2769"/>
    <cellStyle name="Followed Hyperlink 106" xfId="2770"/>
    <cellStyle name="Followed Hyperlink 106 2" xfId="2771"/>
    <cellStyle name="Followed Hyperlink 1060" xfId="2772"/>
    <cellStyle name="Followed Hyperlink 1061" xfId="2773"/>
    <cellStyle name="Followed Hyperlink 1062" xfId="2774"/>
    <cellStyle name="Followed Hyperlink 1063" xfId="2775"/>
    <cellStyle name="Followed Hyperlink 1064" xfId="2776"/>
    <cellStyle name="Followed Hyperlink 1065" xfId="2777"/>
    <cellStyle name="Followed Hyperlink 1066" xfId="2778"/>
    <cellStyle name="Followed Hyperlink 1067" xfId="2779"/>
    <cellStyle name="Followed Hyperlink 1068" xfId="2780"/>
    <cellStyle name="Followed Hyperlink 1069" xfId="2781"/>
    <cellStyle name="Followed Hyperlink 107" xfId="2782"/>
    <cellStyle name="Followed Hyperlink 107 2" xfId="2783"/>
    <cellStyle name="Followed Hyperlink 1070" xfId="2784"/>
    <cellStyle name="Followed Hyperlink 1071" xfId="2785"/>
    <cellStyle name="Followed Hyperlink 1072" xfId="2786"/>
    <cellStyle name="Followed Hyperlink 1073" xfId="2787"/>
    <cellStyle name="Followed Hyperlink 1074" xfId="2788"/>
    <cellStyle name="Followed Hyperlink 1075" xfId="2789"/>
    <cellStyle name="Followed Hyperlink 1076" xfId="2790"/>
    <cellStyle name="Followed Hyperlink 1077" xfId="2791"/>
    <cellStyle name="Followed Hyperlink 1078" xfId="2792"/>
    <cellStyle name="Followed Hyperlink 1079" xfId="2793"/>
    <cellStyle name="Followed Hyperlink 108" xfId="2794"/>
    <cellStyle name="Followed Hyperlink 108 2" xfId="2795"/>
    <cellStyle name="Followed Hyperlink 1080" xfId="2796"/>
    <cellStyle name="Followed Hyperlink 1081" xfId="2797"/>
    <cellStyle name="Followed Hyperlink 1082" xfId="2798"/>
    <cellStyle name="Followed Hyperlink 1083" xfId="2799"/>
    <cellStyle name="Followed Hyperlink 1084" xfId="2800"/>
    <cellStyle name="Followed Hyperlink 1085" xfId="2801"/>
    <cellStyle name="Followed Hyperlink 1086" xfId="2802"/>
    <cellStyle name="Followed Hyperlink 1087" xfId="2803"/>
    <cellStyle name="Followed Hyperlink 1088" xfId="2804"/>
    <cellStyle name="Followed Hyperlink 1089" xfId="2805"/>
    <cellStyle name="Followed Hyperlink 109" xfId="2806"/>
    <cellStyle name="Followed Hyperlink 109 2" xfId="2807"/>
    <cellStyle name="Followed Hyperlink 1090" xfId="2808"/>
    <cellStyle name="Followed Hyperlink 1091" xfId="2809"/>
    <cellStyle name="Followed Hyperlink 1092" xfId="2810"/>
    <cellStyle name="Followed Hyperlink 1093" xfId="2811"/>
    <cellStyle name="Followed Hyperlink 1094" xfId="2812"/>
    <cellStyle name="Followed Hyperlink 1095" xfId="2813"/>
    <cellStyle name="Followed Hyperlink 1096" xfId="2814"/>
    <cellStyle name="Followed Hyperlink 1097" xfId="2815"/>
    <cellStyle name="Followed Hyperlink 1098" xfId="2816"/>
    <cellStyle name="Followed Hyperlink 1099" xfId="2817"/>
    <cellStyle name="Followed Hyperlink 11" xfId="2818"/>
    <cellStyle name="Followed Hyperlink 11 2" xfId="2819"/>
    <cellStyle name="Followed Hyperlink 110" xfId="2820"/>
    <cellStyle name="Followed Hyperlink 110 2" xfId="2821"/>
    <cellStyle name="Followed Hyperlink 1100" xfId="2822"/>
    <cellStyle name="Followed Hyperlink 1101" xfId="2823"/>
    <cellStyle name="Followed Hyperlink 1102" xfId="2824"/>
    <cellStyle name="Followed Hyperlink 1103" xfId="2825"/>
    <cellStyle name="Followed Hyperlink 1104" xfId="2826"/>
    <cellStyle name="Followed Hyperlink 1105" xfId="2827"/>
    <cellStyle name="Followed Hyperlink 1106" xfId="2828"/>
    <cellStyle name="Followed Hyperlink 1107" xfId="2829"/>
    <cellStyle name="Followed Hyperlink 1108" xfId="2830"/>
    <cellStyle name="Followed Hyperlink 1109" xfId="2831"/>
    <cellStyle name="Followed Hyperlink 111" xfId="2832"/>
    <cellStyle name="Followed Hyperlink 111 2" xfId="2833"/>
    <cellStyle name="Followed Hyperlink 1110" xfId="2834"/>
    <cellStyle name="Followed Hyperlink 1111" xfId="2835"/>
    <cellStyle name="Followed Hyperlink 1112" xfId="2836"/>
    <cellStyle name="Followed Hyperlink 1113" xfId="2837"/>
    <cellStyle name="Followed Hyperlink 1114" xfId="2838"/>
    <cellStyle name="Followed Hyperlink 1115" xfId="2839"/>
    <cellStyle name="Followed Hyperlink 1116" xfId="2840"/>
    <cellStyle name="Followed Hyperlink 1117" xfId="2841"/>
    <cellStyle name="Followed Hyperlink 1118" xfId="2842"/>
    <cellStyle name="Followed Hyperlink 1119" xfId="2843"/>
    <cellStyle name="Followed Hyperlink 112" xfId="2844"/>
    <cellStyle name="Followed Hyperlink 1120" xfId="2845"/>
    <cellStyle name="Followed Hyperlink 1121" xfId="2846"/>
    <cellStyle name="Followed Hyperlink 1122" xfId="2847"/>
    <cellStyle name="Followed Hyperlink 1123" xfId="2848"/>
    <cellStyle name="Followed Hyperlink 1124" xfId="2849"/>
    <cellStyle name="Followed Hyperlink 1125" xfId="2850"/>
    <cellStyle name="Followed Hyperlink 1126" xfId="2851"/>
    <cellStyle name="Followed Hyperlink 1127" xfId="2852"/>
    <cellStyle name="Followed Hyperlink 1128" xfId="2853"/>
    <cellStyle name="Followed Hyperlink 1129" xfId="2854"/>
    <cellStyle name="Followed Hyperlink 113" xfId="2855"/>
    <cellStyle name="Followed Hyperlink 113 2" xfId="2856"/>
    <cellStyle name="Followed Hyperlink 1130" xfId="2857"/>
    <cellStyle name="Followed Hyperlink 1131" xfId="2858"/>
    <cellStyle name="Followed Hyperlink 1132" xfId="2859"/>
    <cellStyle name="Followed Hyperlink 1133" xfId="2860"/>
    <cellStyle name="Followed Hyperlink 1134" xfId="2861"/>
    <cellStyle name="Followed Hyperlink 1135" xfId="2862"/>
    <cellStyle name="Followed Hyperlink 1136" xfId="2863"/>
    <cellStyle name="Followed Hyperlink 1137" xfId="2864"/>
    <cellStyle name="Followed Hyperlink 1138" xfId="2865"/>
    <cellStyle name="Followed Hyperlink 1139" xfId="2866"/>
    <cellStyle name="Followed Hyperlink 114" xfId="2867"/>
    <cellStyle name="Followed Hyperlink 114 2" xfId="2868"/>
    <cellStyle name="Followed Hyperlink 1140" xfId="2869"/>
    <cellStyle name="Followed Hyperlink 1141" xfId="2870"/>
    <cellStyle name="Followed Hyperlink 1142" xfId="2871"/>
    <cellStyle name="Followed Hyperlink 1143" xfId="2872"/>
    <cellStyle name="Followed Hyperlink 1144" xfId="2873"/>
    <cellStyle name="Followed Hyperlink 1145" xfId="2874"/>
    <cellStyle name="Followed Hyperlink 1146" xfId="2875"/>
    <cellStyle name="Followed Hyperlink 1147" xfId="2876"/>
    <cellStyle name="Followed Hyperlink 1148" xfId="2877"/>
    <cellStyle name="Followed Hyperlink 1149" xfId="2878"/>
    <cellStyle name="Followed Hyperlink 115" xfId="2879"/>
    <cellStyle name="Followed Hyperlink 115 2" xfId="2880"/>
    <cellStyle name="Followed Hyperlink 1150" xfId="2881"/>
    <cellStyle name="Followed Hyperlink 1151" xfId="2882"/>
    <cellStyle name="Followed Hyperlink 1152" xfId="2883"/>
    <cellStyle name="Followed Hyperlink 1153" xfId="2884"/>
    <cellStyle name="Followed Hyperlink 1154" xfId="2885"/>
    <cellStyle name="Followed Hyperlink 1155" xfId="2886"/>
    <cellStyle name="Followed Hyperlink 1156" xfId="2887"/>
    <cellStyle name="Followed Hyperlink 1157" xfId="2888"/>
    <cellStyle name="Followed Hyperlink 1158" xfId="2889"/>
    <cellStyle name="Followed Hyperlink 1159" xfId="2890"/>
    <cellStyle name="Followed Hyperlink 116" xfId="2891"/>
    <cellStyle name="Followed Hyperlink 116 2" xfId="2892"/>
    <cellStyle name="Followed Hyperlink 1160" xfId="2893"/>
    <cellStyle name="Followed Hyperlink 1161" xfId="2894"/>
    <cellStyle name="Followed Hyperlink 1162" xfId="2895"/>
    <cellStyle name="Followed Hyperlink 1163" xfId="2896"/>
    <cellStyle name="Followed Hyperlink 1164" xfId="2897"/>
    <cellStyle name="Followed Hyperlink 1165" xfId="2898"/>
    <cellStyle name="Followed Hyperlink 1166" xfId="2899"/>
    <cellStyle name="Followed Hyperlink 1167" xfId="2900"/>
    <cellStyle name="Followed Hyperlink 1168" xfId="2901"/>
    <cellStyle name="Followed Hyperlink 1169" xfId="2902"/>
    <cellStyle name="Followed Hyperlink 117" xfId="2903"/>
    <cellStyle name="Followed Hyperlink 117 2" xfId="2904"/>
    <cellStyle name="Followed Hyperlink 1170" xfId="2905"/>
    <cellStyle name="Followed Hyperlink 1171" xfId="2906"/>
    <cellStyle name="Followed Hyperlink 1172" xfId="2907"/>
    <cellStyle name="Followed Hyperlink 1173" xfId="2908"/>
    <cellStyle name="Followed Hyperlink 1174" xfId="2909"/>
    <cellStyle name="Followed Hyperlink 1175" xfId="2910"/>
    <cellStyle name="Followed Hyperlink 1176" xfId="2911"/>
    <cellStyle name="Followed Hyperlink 1177" xfId="2912"/>
    <cellStyle name="Followed Hyperlink 1178" xfId="2913"/>
    <cellStyle name="Followed Hyperlink 1179" xfId="2914"/>
    <cellStyle name="Followed Hyperlink 118" xfId="2915"/>
    <cellStyle name="Followed Hyperlink 118 2" xfId="2916"/>
    <cellStyle name="Followed Hyperlink 1180" xfId="2917"/>
    <cellStyle name="Followed Hyperlink 1181" xfId="2918"/>
    <cellStyle name="Followed Hyperlink 1182" xfId="2919"/>
    <cellStyle name="Followed Hyperlink 1183" xfId="2920"/>
    <cellStyle name="Followed Hyperlink 1184" xfId="2921"/>
    <cellStyle name="Followed Hyperlink 1185" xfId="2922"/>
    <cellStyle name="Followed Hyperlink 1186" xfId="2923"/>
    <cellStyle name="Followed Hyperlink 1187" xfId="2924"/>
    <cellStyle name="Followed Hyperlink 1188" xfId="2925"/>
    <cellStyle name="Followed Hyperlink 1189" xfId="2926"/>
    <cellStyle name="Followed Hyperlink 119" xfId="2927"/>
    <cellStyle name="Followed Hyperlink 119 2" xfId="2928"/>
    <cellStyle name="Followed Hyperlink 1190" xfId="2929"/>
    <cellStyle name="Followed Hyperlink 1191" xfId="2930"/>
    <cellStyle name="Followed Hyperlink 1192" xfId="2931"/>
    <cellStyle name="Followed Hyperlink 1193" xfId="2932"/>
    <cellStyle name="Followed Hyperlink 1194" xfId="2933"/>
    <cellStyle name="Followed Hyperlink 1195" xfId="2934"/>
    <cellStyle name="Followed Hyperlink 1196" xfId="2935"/>
    <cellStyle name="Followed Hyperlink 1197" xfId="2936"/>
    <cellStyle name="Followed Hyperlink 1198" xfId="2937"/>
    <cellStyle name="Followed Hyperlink 1199" xfId="2938"/>
    <cellStyle name="Followed Hyperlink 12" xfId="2939"/>
    <cellStyle name="Followed Hyperlink 12 2" xfId="2940"/>
    <cellStyle name="Followed Hyperlink 120" xfId="2941"/>
    <cellStyle name="Followed Hyperlink 120 2" xfId="2942"/>
    <cellStyle name="Followed Hyperlink 1200" xfId="2943"/>
    <cellStyle name="Followed Hyperlink 1201" xfId="2944"/>
    <cellStyle name="Followed Hyperlink 1202" xfId="2945"/>
    <cellStyle name="Followed Hyperlink 1203" xfId="2946"/>
    <cellStyle name="Followed Hyperlink 1204" xfId="2947"/>
    <cellStyle name="Followed Hyperlink 1205" xfId="2948"/>
    <cellStyle name="Followed Hyperlink 1206" xfId="2949"/>
    <cellStyle name="Followed Hyperlink 1207" xfId="2950"/>
    <cellStyle name="Followed Hyperlink 1208" xfId="2951"/>
    <cellStyle name="Followed Hyperlink 1209" xfId="2952"/>
    <cellStyle name="Followed Hyperlink 121" xfId="2953"/>
    <cellStyle name="Followed Hyperlink 121 2" xfId="2954"/>
    <cellStyle name="Followed Hyperlink 1210" xfId="2955"/>
    <cellStyle name="Followed Hyperlink 1211" xfId="2956"/>
    <cellStyle name="Followed Hyperlink 1212" xfId="2957"/>
    <cellStyle name="Followed Hyperlink 1213" xfId="2958"/>
    <cellStyle name="Followed Hyperlink 1214" xfId="2959"/>
    <cellStyle name="Followed Hyperlink 1215" xfId="2960"/>
    <cellStyle name="Followed Hyperlink 1216" xfId="2961"/>
    <cellStyle name="Followed Hyperlink 1217" xfId="2962"/>
    <cellStyle name="Followed Hyperlink 1218" xfId="2963"/>
    <cellStyle name="Followed Hyperlink 1219" xfId="2964"/>
    <cellStyle name="Followed Hyperlink 122" xfId="2965"/>
    <cellStyle name="Followed Hyperlink 122 2" xfId="2966"/>
    <cellStyle name="Followed Hyperlink 1220" xfId="2967"/>
    <cellStyle name="Followed Hyperlink 1221" xfId="2968"/>
    <cellStyle name="Followed Hyperlink 1222" xfId="2969"/>
    <cellStyle name="Followed Hyperlink 1223" xfId="2970"/>
    <cellStyle name="Followed Hyperlink 1224" xfId="2971"/>
    <cellStyle name="Followed Hyperlink 1225" xfId="2972"/>
    <cellStyle name="Followed Hyperlink 1226" xfId="2973"/>
    <cellStyle name="Followed Hyperlink 1227" xfId="2974"/>
    <cellStyle name="Followed Hyperlink 1228" xfId="2975"/>
    <cellStyle name="Followed Hyperlink 1229" xfId="2976"/>
    <cellStyle name="Followed Hyperlink 123" xfId="2977"/>
    <cellStyle name="Followed Hyperlink 1230" xfId="2978"/>
    <cellStyle name="Followed Hyperlink 1231" xfId="2979"/>
    <cellStyle name="Followed Hyperlink 1232" xfId="2980"/>
    <cellStyle name="Followed Hyperlink 1233" xfId="2981"/>
    <cellStyle name="Followed Hyperlink 1234" xfId="2982"/>
    <cellStyle name="Followed Hyperlink 1235" xfId="2983"/>
    <cellStyle name="Followed Hyperlink 1236" xfId="2984"/>
    <cellStyle name="Followed Hyperlink 1237" xfId="2985"/>
    <cellStyle name="Followed Hyperlink 1238" xfId="2986"/>
    <cellStyle name="Followed Hyperlink 1239" xfId="2987"/>
    <cellStyle name="Followed Hyperlink 124" xfId="2988"/>
    <cellStyle name="Followed Hyperlink 124 2" xfId="2989"/>
    <cellStyle name="Followed Hyperlink 1240" xfId="2990"/>
    <cellStyle name="Followed Hyperlink 1241" xfId="2991"/>
    <cellStyle name="Followed Hyperlink 1242" xfId="2992"/>
    <cellStyle name="Followed Hyperlink 1243" xfId="2993"/>
    <cellStyle name="Followed Hyperlink 1244" xfId="2994"/>
    <cellStyle name="Followed Hyperlink 1245" xfId="2995"/>
    <cellStyle name="Followed Hyperlink 1246" xfId="2996"/>
    <cellStyle name="Followed Hyperlink 1247" xfId="2997"/>
    <cellStyle name="Followed Hyperlink 1248" xfId="2998"/>
    <cellStyle name="Followed Hyperlink 1249" xfId="2999"/>
    <cellStyle name="Followed Hyperlink 125" xfId="3000"/>
    <cellStyle name="Followed Hyperlink 125 2" xfId="3001"/>
    <cellStyle name="Followed Hyperlink 1250" xfId="3002"/>
    <cellStyle name="Followed Hyperlink 1251" xfId="3003"/>
    <cellStyle name="Followed Hyperlink 1252" xfId="3004"/>
    <cellStyle name="Followed Hyperlink 1253" xfId="3005"/>
    <cellStyle name="Followed Hyperlink 1254" xfId="3006"/>
    <cellStyle name="Followed Hyperlink 1255" xfId="3007"/>
    <cellStyle name="Followed Hyperlink 1256" xfId="3008"/>
    <cellStyle name="Followed Hyperlink 1257" xfId="3009"/>
    <cellStyle name="Followed Hyperlink 1258" xfId="3010"/>
    <cellStyle name="Followed Hyperlink 1259" xfId="3011"/>
    <cellStyle name="Followed Hyperlink 126" xfId="3012"/>
    <cellStyle name="Followed Hyperlink 126 2" xfId="3013"/>
    <cellStyle name="Followed Hyperlink 1260" xfId="3014"/>
    <cellStyle name="Followed Hyperlink 1261" xfId="3015"/>
    <cellStyle name="Followed Hyperlink 1262" xfId="3016"/>
    <cellStyle name="Followed Hyperlink 1263" xfId="3017"/>
    <cellStyle name="Followed Hyperlink 1264" xfId="3018"/>
    <cellStyle name="Followed Hyperlink 1265" xfId="3019"/>
    <cellStyle name="Followed Hyperlink 1266" xfId="3020"/>
    <cellStyle name="Followed Hyperlink 1267" xfId="3021"/>
    <cellStyle name="Followed Hyperlink 1268" xfId="3022"/>
    <cellStyle name="Followed Hyperlink 1269" xfId="3023"/>
    <cellStyle name="Followed Hyperlink 127" xfId="3024"/>
    <cellStyle name="Followed Hyperlink 127 2" xfId="3025"/>
    <cellStyle name="Followed Hyperlink 1270" xfId="3026"/>
    <cellStyle name="Followed Hyperlink 1271" xfId="3027"/>
    <cellStyle name="Followed Hyperlink 1272" xfId="3028"/>
    <cellStyle name="Followed Hyperlink 1273" xfId="3029"/>
    <cellStyle name="Followed Hyperlink 1274" xfId="3030"/>
    <cellStyle name="Followed Hyperlink 1275" xfId="3031"/>
    <cellStyle name="Followed Hyperlink 1276" xfId="3032"/>
    <cellStyle name="Followed Hyperlink 1277" xfId="3033"/>
    <cellStyle name="Followed Hyperlink 1278" xfId="3034"/>
    <cellStyle name="Followed Hyperlink 1279" xfId="3035"/>
    <cellStyle name="Followed Hyperlink 128" xfId="3036"/>
    <cellStyle name="Followed Hyperlink 128 2" xfId="3037"/>
    <cellStyle name="Followed Hyperlink 1280" xfId="3038"/>
    <cellStyle name="Followed Hyperlink 1281" xfId="3039"/>
    <cellStyle name="Followed Hyperlink 1282" xfId="3040"/>
    <cellStyle name="Followed Hyperlink 1283" xfId="3041"/>
    <cellStyle name="Followed Hyperlink 1284" xfId="3042"/>
    <cellStyle name="Followed Hyperlink 1285" xfId="3043"/>
    <cellStyle name="Followed Hyperlink 1286" xfId="3044"/>
    <cellStyle name="Followed Hyperlink 1287" xfId="3045"/>
    <cellStyle name="Followed Hyperlink 1288" xfId="3046"/>
    <cellStyle name="Followed Hyperlink 1289" xfId="3047"/>
    <cellStyle name="Followed Hyperlink 129" xfId="3048"/>
    <cellStyle name="Followed Hyperlink 129 2" xfId="3049"/>
    <cellStyle name="Followed Hyperlink 1290" xfId="3050"/>
    <cellStyle name="Followed Hyperlink 1291" xfId="3051"/>
    <cellStyle name="Followed Hyperlink 1292" xfId="3052"/>
    <cellStyle name="Followed Hyperlink 1293" xfId="3053"/>
    <cellStyle name="Followed Hyperlink 1294" xfId="3054"/>
    <cellStyle name="Followed Hyperlink 1295" xfId="3055"/>
    <cellStyle name="Followed Hyperlink 1296" xfId="3056"/>
    <cellStyle name="Followed Hyperlink 1297" xfId="3057"/>
    <cellStyle name="Followed Hyperlink 1298" xfId="3058"/>
    <cellStyle name="Followed Hyperlink 1299" xfId="3059"/>
    <cellStyle name="Followed Hyperlink 13" xfId="3060"/>
    <cellStyle name="Followed Hyperlink 130" xfId="3061"/>
    <cellStyle name="Followed Hyperlink 130 2" xfId="3062"/>
    <cellStyle name="Followed Hyperlink 1300" xfId="3063"/>
    <cellStyle name="Followed Hyperlink 1301" xfId="3064"/>
    <cellStyle name="Followed Hyperlink 1302" xfId="3065"/>
    <cellStyle name="Followed Hyperlink 1303" xfId="3066"/>
    <cellStyle name="Followed Hyperlink 1304" xfId="3067"/>
    <cellStyle name="Followed Hyperlink 1305" xfId="3068"/>
    <cellStyle name="Followed Hyperlink 1306" xfId="3069"/>
    <cellStyle name="Followed Hyperlink 1307" xfId="3070"/>
    <cellStyle name="Followed Hyperlink 1308" xfId="3071"/>
    <cellStyle name="Followed Hyperlink 1309" xfId="3072"/>
    <cellStyle name="Followed Hyperlink 131" xfId="3073"/>
    <cellStyle name="Followed Hyperlink 131 2" xfId="3074"/>
    <cellStyle name="Followed Hyperlink 1310" xfId="3075"/>
    <cellStyle name="Followed Hyperlink 1311" xfId="3076"/>
    <cellStyle name="Followed Hyperlink 1312" xfId="3077"/>
    <cellStyle name="Followed Hyperlink 1313" xfId="3078"/>
    <cellStyle name="Followed Hyperlink 1314" xfId="3079"/>
    <cellStyle name="Followed Hyperlink 1315" xfId="3080"/>
    <cellStyle name="Followed Hyperlink 1316" xfId="3081"/>
    <cellStyle name="Followed Hyperlink 1317" xfId="3082"/>
    <cellStyle name="Followed Hyperlink 1318" xfId="3083"/>
    <cellStyle name="Followed Hyperlink 1319" xfId="3084"/>
    <cellStyle name="Followed Hyperlink 132" xfId="3085"/>
    <cellStyle name="Followed Hyperlink 132 2" xfId="3086"/>
    <cellStyle name="Followed Hyperlink 1320" xfId="3087"/>
    <cellStyle name="Followed Hyperlink 1321" xfId="3088"/>
    <cellStyle name="Followed Hyperlink 1322" xfId="3089"/>
    <cellStyle name="Followed Hyperlink 1323" xfId="3090"/>
    <cellStyle name="Followed Hyperlink 1324" xfId="3091"/>
    <cellStyle name="Followed Hyperlink 1325" xfId="3092"/>
    <cellStyle name="Followed Hyperlink 1326" xfId="3093"/>
    <cellStyle name="Followed Hyperlink 1327" xfId="3094"/>
    <cellStyle name="Followed Hyperlink 1328" xfId="3095"/>
    <cellStyle name="Followed Hyperlink 1329" xfId="3096"/>
    <cellStyle name="Followed Hyperlink 133" xfId="3097"/>
    <cellStyle name="Followed Hyperlink 133 2" xfId="3098"/>
    <cellStyle name="Followed Hyperlink 1330" xfId="3099"/>
    <cellStyle name="Followed Hyperlink 1331" xfId="3100"/>
    <cellStyle name="Followed Hyperlink 1332" xfId="3101"/>
    <cellStyle name="Followed Hyperlink 1333" xfId="3102"/>
    <cellStyle name="Followed Hyperlink 1334" xfId="3103"/>
    <cellStyle name="Followed Hyperlink 1335" xfId="3104"/>
    <cellStyle name="Followed Hyperlink 1336" xfId="3105"/>
    <cellStyle name="Followed Hyperlink 1337" xfId="3106"/>
    <cellStyle name="Followed Hyperlink 1338" xfId="3107"/>
    <cellStyle name="Followed Hyperlink 1339" xfId="3108"/>
    <cellStyle name="Followed Hyperlink 134" xfId="3109"/>
    <cellStyle name="Followed Hyperlink 1340" xfId="3110"/>
    <cellStyle name="Followed Hyperlink 1341" xfId="3111"/>
    <cellStyle name="Followed Hyperlink 1342" xfId="3112"/>
    <cellStyle name="Followed Hyperlink 1343" xfId="3113"/>
    <cellStyle name="Followed Hyperlink 1344" xfId="3114"/>
    <cellStyle name="Followed Hyperlink 1345" xfId="3115"/>
    <cellStyle name="Followed Hyperlink 1346" xfId="3116"/>
    <cellStyle name="Followed Hyperlink 1347" xfId="3117"/>
    <cellStyle name="Followed Hyperlink 1348" xfId="3118"/>
    <cellStyle name="Followed Hyperlink 1349" xfId="3119"/>
    <cellStyle name="Followed Hyperlink 135" xfId="3120"/>
    <cellStyle name="Followed Hyperlink 135 2" xfId="3121"/>
    <cellStyle name="Followed Hyperlink 1350" xfId="3122"/>
    <cellStyle name="Followed Hyperlink 1351" xfId="3123"/>
    <cellStyle name="Followed Hyperlink 1352" xfId="3124"/>
    <cellStyle name="Followed Hyperlink 1353" xfId="3125"/>
    <cellStyle name="Followed Hyperlink 1354" xfId="3126"/>
    <cellStyle name="Followed Hyperlink 1355" xfId="3127"/>
    <cellStyle name="Followed Hyperlink 1356" xfId="3128"/>
    <cellStyle name="Followed Hyperlink 1357" xfId="3129"/>
    <cellStyle name="Followed Hyperlink 1358" xfId="3130"/>
    <cellStyle name="Followed Hyperlink 1359" xfId="3131"/>
    <cellStyle name="Followed Hyperlink 136" xfId="3132"/>
    <cellStyle name="Followed Hyperlink 136 2" xfId="3133"/>
    <cellStyle name="Followed Hyperlink 1360" xfId="3134"/>
    <cellStyle name="Followed Hyperlink 1361" xfId="3135"/>
    <cellStyle name="Followed Hyperlink 1362" xfId="3136"/>
    <cellStyle name="Followed Hyperlink 1363" xfId="3137"/>
    <cellStyle name="Followed Hyperlink 1364" xfId="3138"/>
    <cellStyle name="Followed Hyperlink 1365" xfId="3139"/>
    <cellStyle name="Followed Hyperlink 1366" xfId="3140"/>
    <cellStyle name="Followed Hyperlink 1367" xfId="3141"/>
    <cellStyle name="Followed Hyperlink 1368" xfId="3142"/>
    <cellStyle name="Followed Hyperlink 1369" xfId="3143"/>
    <cellStyle name="Followed Hyperlink 137" xfId="3144"/>
    <cellStyle name="Followed Hyperlink 137 2" xfId="3145"/>
    <cellStyle name="Followed Hyperlink 1370" xfId="3146"/>
    <cellStyle name="Followed Hyperlink 1371" xfId="3147"/>
    <cellStyle name="Followed Hyperlink 1372" xfId="3148"/>
    <cellStyle name="Followed Hyperlink 1373" xfId="3149"/>
    <cellStyle name="Followed Hyperlink 1374" xfId="3150"/>
    <cellStyle name="Followed Hyperlink 1375" xfId="3151"/>
    <cellStyle name="Followed Hyperlink 1376" xfId="3152"/>
    <cellStyle name="Followed Hyperlink 1377" xfId="3153"/>
    <cellStyle name="Followed Hyperlink 1378" xfId="3154"/>
    <cellStyle name="Followed Hyperlink 1379" xfId="3155"/>
    <cellStyle name="Followed Hyperlink 138" xfId="3156"/>
    <cellStyle name="Followed Hyperlink 138 2" xfId="3157"/>
    <cellStyle name="Followed Hyperlink 1380" xfId="3158"/>
    <cellStyle name="Followed Hyperlink 1381" xfId="3159"/>
    <cellStyle name="Followed Hyperlink 1382" xfId="3160"/>
    <cellStyle name="Followed Hyperlink 1383" xfId="3161"/>
    <cellStyle name="Followed Hyperlink 1384" xfId="3162"/>
    <cellStyle name="Followed Hyperlink 1385" xfId="3163"/>
    <cellStyle name="Followed Hyperlink 1386" xfId="3164"/>
    <cellStyle name="Followed Hyperlink 1387" xfId="3165"/>
    <cellStyle name="Followed Hyperlink 1388" xfId="3166"/>
    <cellStyle name="Followed Hyperlink 1389" xfId="3167"/>
    <cellStyle name="Followed Hyperlink 139" xfId="3168"/>
    <cellStyle name="Followed Hyperlink 139 2" xfId="3169"/>
    <cellStyle name="Followed Hyperlink 1390" xfId="3170"/>
    <cellStyle name="Followed Hyperlink 1391" xfId="3171"/>
    <cellStyle name="Followed Hyperlink 1392" xfId="3172"/>
    <cellStyle name="Followed Hyperlink 1393" xfId="3173"/>
    <cellStyle name="Followed Hyperlink 1394" xfId="3174"/>
    <cellStyle name="Followed Hyperlink 1395" xfId="3175"/>
    <cellStyle name="Followed Hyperlink 1396" xfId="3176"/>
    <cellStyle name="Followed Hyperlink 1397" xfId="3177"/>
    <cellStyle name="Followed Hyperlink 1398" xfId="3178"/>
    <cellStyle name="Followed Hyperlink 1399" xfId="3179"/>
    <cellStyle name="Followed Hyperlink 14" xfId="3180"/>
    <cellStyle name="Followed Hyperlink 14 2" xfId="3181"/>
    <cellStyle name="Followed Hyperlink 140" xfId="3182"/>
    <cellStyle name="Followed Hyperlink 140 2" xfId="3183"/>
    <cellStyle name="Followed Hyperlink 1400" xfId="3184"/>
    <cellStyle name="Followed Hyperlink 1401" xfId="3185"/>
    <cellStyle name="Followed Hyperlink 1402" xfId="3186"/>
    <cellStyle name="Followed Hyperlink 1403" xfId="3187"/>
    <cellStyle name="Followed Hyperlink 1404" xfId="3188"/>
    <cellStyle name="Followed Hyperlink 1405" xfId="3189"/>
    <cellStyle name="Followed Hyperlink 1406" xfId="3190"/>
    <cellStyle name="Followed Hyperlink 1407" xfId="3191"/>
    <cellStyle name="Followed Hyperlink 1408" xfId="3192"/>
    <cellStyle name="Followed Hyperlink 1409" xfId="3193"/>
    <cellStyle name="Followed Hyperlink 141" xfId="3194"/>
    <cellStyle name="Followed Hyperlink 141 2" xfId="3195"/>
    <cellStyle name="Followed Hyperlink 1410" xfId="3196"/>
    <cellStyle name="Followed Hyperlink 1411" xfId="3197"/>
    <cellStyle name="Followed Hyperlink 1412" xfId="3198"/>
    <cellStyle name="Followed Hyperlink 1413" xfId="3199"/>
    <cellStyle name="Followed Hyperlink 1414" xfId="3200"/>
    <cellStyle name="Followed Hyperlink 1415" xfId="3201"/>
    <cellStyle name="Followed Hyperlink 1416" xfId="3202"/>
    <cellStyle name="Followed Hyperlink 1417" xfId="3203"/>
    <cellStyle name="Followed Hyperlink 1418" xfId="3204"/>
    <cellStyle name="Followed Hyperlink 1419" xfId="3205"/>
    <cellStyle name="Followed Hyperlink 142" xfId="3206"/>
    <cellStyle name="Followed Hyperlink 142 2" xfId="3207"/>
    <cellStyle name="Followed Hyperlink 1420" xfId="3208"/>
    <cellStyle name="Followed Hyperlink 1421" xfId="3209"/>
    <cellStyle name="Followed Hyperlink 1422" xfId="3210"/>
    <cellStyle name="Followed Hyperlink 1423" xfId="3211"/>
    <cellStyle name="Followed Hyperlink 1424" xfId="3212"/>
    <cellStyle name="Followed Hyperlink 1425" xfId="3213"/>
    <cellStyle name="Followed Hyperlink 1426" xfId="3214"/>
    <cellStyle name="Followed Hyperlink 1427" xfId="3215"/>
    <cellStyle name="Followed Hyperlink 1428" xfId="3216"/>
    <cellStyle name="Followed Hyperlink 1429" xfId="3217"/>
    <cellStyle name="Followed Hyperlink 143" xfId="3218"/>
    <cellStyle name="Followed Hyperlink 143 2" xfId="3219"/>
    <cellStyle name="Followed Hyperlink 1430" xfId="3220"/>
    <cellStyle name="Followed Hyperlink 1431" xfId="3221"/>
    <cellStyle name="Followed Hyperlink 1432" xfId="3222"/>
    <cellStyle name="Followed Hyperlink 1433" xfId="3223"/>
    <cellStyle name="Followed Hyperlink 1434" xfId="3224"/>
    <cellStyle name="Followed Hyperlink 1435" xfId="3225"/>
    <cellStyle name="Followed Hyperlink 1436" xfId="3226"/>
    <cellStyle name="Followed Hyperlink 1437" xfId="3227"/>
    <cellStyle name="Followed Hyperlink 1438" xfId="3228"/>
    <cellStyle name="Followed Hyperlink 1439" xfId="3229"/>
    <cellStyle name="Followed Hyperlink 144" xfId="3230"/>
    <cellStyle name="Followed Hyperlink 144 2" xfId="3231"/>
    <cellStyle name="Followed Hyperlink 1440" xfId="3232"/>
    <cellStyle name="Followed Hyperlink 1441" xfId="3233"/>
    <cellStyle name="Followed Hyperlink 1442" xfId="3234"/>
    <cellStyle name="Followed Hyperlink 1443" xfId="3235"/>
    <cellStyle name="Followed Hyperlink 1444" xfId="3236"/>
    <cellStyle name="Followed Hyperlink 1445" xfId="3237"/>
    <cellStyle name="Followed Hyperlink 1446" xfId="3238"/>
    <cellStyle name="Followed Hyperlink 1447" xfId="3239"/>
    <cellStyle name="Followed Hyperlink 1448" xfId="3240"/>
    <cellStyle name="Followed Hyperlink 1449" xfId="3241"/>
    <cellStyle name="Followed Hyperlink 145" xfId="3242"/>
    <cellStyle name="Followed Hyperlink 1450" xfId="3243"/>
    <cellStyle name="Followed Hyperlink 1451" xfId="3244"/>
    <cellStyle name="Followed Hyperlink 1452" xfId="3245"/>
    <cellStyle name="Followed Hyperlink 1453" xfId="3246"/>
    <cellStyle name="Followed Hyperlink 1454" xfId="3247"/>
    <cellStyle name="Followed Hyperlink 1455" xfId="3248"/>
    <cellStyle name="Followed Hyperlink 1456" xfId="3249"/>
    <cellStyle name="Followed Hyperlink 1457" xfId="3250"/>
    <cellStyle name="Followed Hyperlink 1458" xfId="3251"/>
    <cellStyle name="Followed Hyperlink 1459" xfId="3252"/>
    <cellStyle name="Followed Hyperlink 146" xfId="3253"/>
    <cellStyle name="Followed Hyperlink 146 2" xfId="3254"/>
    <cellStyle name="Followed Hyperlink 1460" xfId="3255"/>
    <cellStyle name="Followed Hyperlink 1461" xfId="3256"/>
    <cellStyle name="Followed Hyperlink 1462" xfId="3257"/>
    <cellStyle name="Followed Hyperlink 1463" xfId="3258"/>
    <cellStyle name="Followed Hyperlink 1464" xfId="3259"/>
    <cellStyle name="Followed Hyperlink 1465" xfId="3260"/>
    <cellStyle name="Followed Hyperlink 1466" xfId="3261"/>
    <cellStyle name="Followed Hyperlink 1467" xfId="3262"/>
    <cellStyle name="Followed Hyperlink 1468" xfId="3263"/>
    <cellStyle name="Followed Hyperlink 1469" xfId="3264"/>
    <cellStyle name="Followed Hyperlink 147" xfId="3265"/>
    <cellStyle name="Followed Hyperlink 147 2" xfId="3266"/>
    <cellStyle name="Followed Hyperlink 1470" xfId="3267"/>
    <cellStyle name="Followed Hyperlink 1471" xfId="3268"/>
    <cellStyle name="Followed Hyperlink 1472" xfId="3269"/>
    <cellStyle name="Followed Hyperlink 1473" xfId="3270"/>
    <cellStyle name="Followed Hyperlink 1474" xfId="3271"/>
    <cellStyle name="Followed Hyperlink 1475" xfId="3272"/>
    <cellStyle name="Followed Hyperlink 1476" xfId="3273"/>
    <cellStyle name="Followed Hyperlink 1477" xfId="3274"/>
    <cellStyle name="Followed Hyperlink 1478" xfId="3275"/>
    <cellStyle name="Followed Hyperlink 1479" xfId="3276"/>
    <cellStyle name="Followed Hyperlink 148" xfId="3277"/>
    <cellStyle name="Followed Hyperlink 148 2" xfId="3278"/>
    <cellStyle name="Followed Hyperlink 1480" xfId="3279"/>
    <cellStyle name="Followed Hyperlink 1481" xfId="3280"/>
    <cellStyle name="Followed Hyperlink 1482" xfId="3281"/>
    <cellStyle name="Followed Hyperlink 1483" xfId="3282"/>
    <cellStyle name="Followed Hyperlink 1484" xfId="3283"/>
    <cellStyle name="Followed Hyperlink 1485" xfId="3284"/>
    <cellStyle name="Followed Hyperlink 1486" xfId="3285"/>
    <cellStyle name="Followed Hyperlink 1487" xfId="3286"/>
    <cellStyle name="Followed Hyperlink 1488" xfId="3287"/>
    <cellStyle name="Followed Hyperlink 1489" xfId="3288"/>
    <cellStyle name="Followed Hyperlink 149" xfId="3289"/>
    <cellStyle name="Followed Hyperlink 149 2" xfId="3290"/>
    <cellStyle name="Followed Hyperlink 1490" xfId="3291"/>
    <cellStyle name="Followed Hyperlink 1491" xfId="3292"/>
    <cellStyle name="Followed Hyperlink 1492" xfId="3293"/>
    <cellStyle name="Followed Hyperlink 1493" xfId="3294"/>
    <cellStyle name="Followed Hyperlink 1494" xfId="3295"/>
    <cellStyle name="Followed Hyperlink 1495" xfId="3296"/>
    <cellStyle name="Followed Hyperlink 1496" xfId="3297"/>
    <cellStyle name="Followed Hyperlink 1497" xfId="3298"/>
    <cellStyle name="Followed Hyperlink 1498" xfId="3299"/>
    <cellStyle name="Followed Hyperlink 1499" xfId="3300"/>
    <cellStyle name="Followed Hyperlink 15" xfId="3301"/>
    <cellStyle name="Followed Hyperlink 15 2" xfId="3302"/>
    <cellStyle name="Followed Hyperlink 150" xfId="3303"/>
    <cellStyle name="Followed Hyperlink 150 2" xfId="3304"/>
    <cellStyle name="Followed Hyperlink 1500" xfId="3305"/>
    <cellStyle name="Followed Hyperlink 1501" xfId="3306"/>
    <cellStyle name="Followed Hyperlink 1502" xfId="3307"/>
    <cellStyle name="Followed Hyperlink 1503" xfId="3308"/>
    <cellStyle name="Followed Hyperlink 1504" xfId="3309"/>
    <cellStyle name="Followed Hyperlink 1505" xfId="3310"/>
    <cellStyle name="Followed Hyperlink 1506" xfId="3311"/>
    <cellStyle name="Followed Hyperlink 1507" xfId="3312"/>
    <cellStyle name="Followed Hyperlink 1508" xfId="3313"/>
    <cellStyle name="Followed Hyperlink 1509" xfId="3314"/>
    <cellStyle name="Followed Hyperlink 151" xfId="3315"/>
    <cellStyle name="Followed Hyperlink 151 2" xfId="3316"/>
    <cellStyle name="Followed Hyperlink 1510" xfId="3317"/>
    <cellStyle name="Followed Hyperlink 1511" xfId="3318"/>
    <cellStyle name="Followed Hyperlink 1512" xfId="3319"/>
    <cellStyle name="Followed Hyperlink 1513" xfId="3320"/>
    <cellStyle name="Followed Hyperlink 1514" xfId="3321"/>
    <cellStyle name="Followed Hyperlink 1515" xfId="3322"/>
    <cellStyle name="Followed Hyperlink 1516" xfId="3323"/>
    <cellStyle name="Followed Hyperlink 1517" xfId="3324"/>
    <cellStyle name="Followed Hyperlink 1518" xfId="3325"/>
    <cellStyle name="Followed Hyperlink 1519" xfId="3326"/>
    <cellStyle name="Followed Hyperlink 152" xfId="3327"/>
    <cellStyle name="Followed Hyperlink 152 2" xfId="3328"/>
    <cellStyle name="Followed Hyperlink 1520" xfId="3329"/>
    <cellStyle name="Followed Hyperlink 1521" xfId="3330"/>
    <cellStyle name="Followed Hyperlink 1522" xfId="3331"/>
    <cellStyle name="Followed Hyperlink 1523" xfId="3332"/>
    <cellStyle name="Followed Hyperlink 1524" xfId="3333"/>
    <cellStyle name="Followed Hyperlink 1525" xfId="3334"/>
    <cellStyle name="Followed Hyperlink 1526" xfId="3335"/>
    <cellStyle name="Followed Hyperlink 1527" xfId="3336"/>
    <cellStyle name="Followed Hyperlink 1528" xfId="3337"/>
    <cellStyle name="Followed Hyperlink 1529" xfId="3338"/>
    <cellStyle name="Followed Hyperlink 153" xfId="3339"/>
    <cellStyle name="Followed Hyperlink 153 2" xfId="3340"/>
    <cellStyle name="Followed Hyperlink 1530" xfId="3341"/>
    <cellStyle name="Followed Hyperlink 1531" xfId="3342"/>
    <cellStyle name="Followed Hyperlink 1532" xfId="3343"/>
    <cellStyle name="Followed Hyperlink 1533" xfId="3344"/>
    <cellStyle name="Followed Hyperlink 1534" xfId="3345"/>
    <cellStyle name="Followed Hyperlink 1535" xfId="3346"/>
    <cellStyle name="Followed Hyperlink 1536" xfId="3347"/>
    <cellStyle name="Followed Hyperlink 1537" xfId="3348"/>
    <cellStyle name="Followed Hyperlink 1538" xfId="3349"/>
    <cellStyle name="Followed Hyperlink 1539" xfId="3350"/>
    <cellStyle name="Followed Hyperlink 154" xfId="3351"/>
    <cellStyle name="Followed Hyperlink 154 2" xfId="3352"/>
    <cellStyle name="Followed Hyperlink 1540" xfId="3353"/>
    <cellStyle name="Followed Hyperlink 1541" xfId="3354"/>
    <cellStyle name="Followed Hyperlink 1542" xfId="3355"/>
    <cellStyle name="Followed Hyperlink 1543" xfId="3356"/>
    <cellStyle name="Followed Hyperlink 1544" xfId="3357"/>
    <cellStyle name="Followed Hyperlink 1545" xfId="3358"/>
    <cellStyle name="Followed Hyperlink 1546" xfId="3359"/>
    <cellStyle name="Followed Hyperlink 1547" xfId="3360"/>
    <cellStyle name="Followed Hyperlink 1548" xfId="3361"/>
    <cellStyle name="Followed Hyperlink 1549" xfId="3362"/>
    <cellStyle name="Followed Hyperlink 155" xfId="3363"/>
    <cellStyle name="Followed Hyperlink 155 2" xfId="3364"/>
    <cellStyle name="Followed Hyperlink 1550" xfId="3365"/>
    <cellStyle name="Followed Hyperlink 1551" xfId="3366"/>
    <cellStyle name="Followed Hyperlink 1552" xfId="3367"/>
    <cellStyle name="Followed Hyperlink 1553" xfId="3368"/>
    <cellStyle name="Followed Hyperlink 1554" xfId="3369"/>
    <cellStyle name="Followed Hyperlink 1555" xfId="3370"/>
    <cellStyle name="Followed Hyperlink 1556" xfId="3371"/>
    <cellStyle name="Followed Hyperlink 1557" xfId="3372"/>
    <cellStyle name="Followed Hyperlink 1558" xfId="3373"/>
    <cellStyle name="Followed Hyperlink 1559" xfId="3374"/>
    <cellStyle name="Followed Hyperlink 156" xfId="3375"/>
    <cellStyle name="Followed Hyperlink 1560" xfId="3376"/>
    <cellStyle name="Followed Hyperlink 1561" xfId="3377"/>
    <cellStyle name="Followed Hyperlink 1562" xfId="3378"/>
    <cellStyle name="Followed Hyperlink 1563" xfId="3379"/>
    <cellStyle name="Followed Hyperlink 1564" xfId="3380"/>
    <cellStyle name="Followed Hyperlink 1565" xfId="3381"/>
    <cellStyle name="Followed Hyperlink 1566" xfId="3382"/>
    <cellStyle name="Followed Hyperlink 1567" xfId="3383"/>
    <cellStyle name="Followed Hyperlink 1568" xfId="3384"/>
    <cellStyle name="Followed Hyperlink 1569" xfId="3385"/>
    <cellStyle name="Followed Hyperlink 157" xfId="3386"/>
    <cellStyle name="Followed Hyperlink 157 2" xfId="3387"/>
    <cellStyle name="Followed Hyperlink 1570" xfId="3388"/>
    <cellStyle name="Followed Hyperlink 1571" xfId="3389"/>
    <cellStyle name="Followed Hyperlink 1572" xfId="3390"/>
    <cellStyle name="Followed Hyperlink 1573" xfId="3391"/>
    <cellStyle name="Followed Hyperlink 1574" xfId="3392"/>
    <cellStyle name="Followed Hyperlink 1575" xfId="3393"/>
    <cellStyle name="Followed Hyperlink 1576" xfId="3394"/>
    <cellStyle name="Followed Hyperlink 1577" xfId="3395"/>
    <cellStyle name="Followed Hyperlink 1578" xfId="3396"/>
    <cellStyle name="Followed Hyperlink 1579" xfId="3397"/>
    <cellStyle name="Followed Hyperlink 158" xfId="3398"/>
    <cellStyle name="Followed Hyperlink 158 2" xfId="3399"/>
    <cellStyle name="Followed Hyperlink 1580" xfId="3400"/>
    <cellStyle name="Followed Hyperlink 1581" xfId="3401"/>
    <cellStyle name="Followed Hyperlink 1582" xfId="3402"/>
    <cellStyle name="Followed Hyperlink 1583" xfId="3403"/>
    <cellStyle name="Followed Hyperlink 1584" xfId="3404"/>
    <cellStyle name="Followed Hyperlink 1585" xfId="3405"/>
    <cellStyle name="Followed Hyperlink 1586" xfId="3406"/>
    <cellStyle name="Followed Hyperlink 1587" xfId="3407"/>
    <cellStyle name="Followed Hyperlink 1588" xfId="3408"/>
    <cellStyle name="Followed Hyperlink 1589" xfId="3409"/>
    <cellStyle name="Followed Hyperlink 159" xfId="3410"/>
    <cellStyle name="Followed Hyperlink 159 2" xfId="3411"/>
    <cellStyle name="Followed Hyperlink 1590" xfId="3412"/>
    <cellStyle name="Followed Hyperlink 1591" xfId="3413"/>
    <cellStyle name="Followed Hyperlink 1592" xfId="3414"/>
    <cellStyle name="Followed Hyperlink 1593" xfId="3415"/>
    <cellStyle name="Followed Hyperlink 1594" xfId="3416"/>
    <cellStyle name="Followed Hyperlink 1595" xfId="3417"/>
    <cellStyle name="Followed Hyperlink 1596" xfId="3418"/>
    <cellStyle name="Followed Hyperlink 1597" xfId="3419"/>
    <cellStyle name="Followed Hyperlink 1598" xfId="3420"/>
    <cellStyle name="Followed Hyperlink 1599" xfId="3421"/>
    <cellStyle name="Followed Hyperlink 16" xfId="3422"/>
    <cellStyle name="Followed Hyperlink 16 2" xfId="3423"/>
    <cellStyle name="Followed Hyperlink 160" xfId="3424"/>
    <cellStyle name="Followed Hyperlink 160 2" xfId="3425"/>
    <cellStyle name="Followed Hyperlink 1600" xfId="3426"/>
    <cellStyle name="Followed Hyperlink 1601" xfId="3427"/>
    <cellStyle name="Followed Hyperlink 1602" xfId="3428"/>
    <cellStyle name="Followed Hyperlink 1603" xfId="3429"/>
    <cellStyle name="Followed Hyperlink 1604" xfId="3430"/>
    <cellStyle name="Followed Hyperlink 1605" xfId="3431"/>
    <cellStyle name="Followed Hyperlink 1606" xfId="3432"/>
    <cellStyle name="Followed Hyperlink 1607" xfId="3433"/>
    <cellStyle name="Followed Hyperlink 1608" xfId="3434"/>
    <cellStyle name="Followed Hyperlink 1609" xfId="3435"/>
    <cellStyle name="Followed Hyperlink 161" xfId="3436"/>
    <cellStyle name="Followed Hyperlink 161 2" xfId="3437"/>
    <cellStyle name="Followed Hyperlink 1610" xfId="3438"/>
    <cellStyle name="Followed Hyperlink 1611" xfId="3439"/>
    <cellStyle name="Followed Hyperlink 1612" xfId="3440"/>
    <cellStyle name="Followed Hyperlink 1613" xfId="3441"/>
    <cellStyle name="Followed Hyperlink 1614" xfId="3442"/>
    <cellStyle name="Followed Hyperlink 1615" xfId="3443"/>
    <cellStyle name="Followed Hyperlink 1616" xfId="3444"/>
    <cellStyle name="Followed Hyperlink 1617" xfId="3445"/>
    <cellStyle name="Followed Hyperlink 1618" xfId="3446"/>
    <cellStyle name="Followed Hyperlink 1619" xfId="3447"/>
    <cellStyle name="Followed Hyperlink 162" xfId="3448"/>
    <cellStyle name="Followed Hyperlink 162 2" xfId="3449"/>
    <cellStyle name="Followed Hyperlink 1620" xfId="3450"/>
    <cellStyle name="Followed Hyperlink 1621" xfId="3451"/>
    <cellStyle name="Followed Hyperlink 1622" xfId="3452"/>
    <cellStyle name="Followed Hyperlink 1623" xfId="3453"/>
    <cellStyle name="Followed Hyperlink 1624" xfId="3454"/>
    <cellStyle name="Followed Hyperlink 1625" xfId="3455"/>
    <cellStyle name="Followed Hyperlink 1626" xfId="3456"/>
    <cellStyle name="Followed Hyperlink 1627" xfId="3457"/>
    <cellStyle name="Followed Hyperlink 1628" xfId="3458"/>
    <cellStyle name="Followed Hyperlink 1629" xfId="3459"/>
    <cellStyle name="Followed Hyperlink 163" xfId="3460"/>
    <cellStyle name="Followed Hyperlink 163 2" xfId="3461"/>
    <cellStyle name="Followed Hyperlink 1630" xfId="3462"/>
    <cellStyle name="Followed Hyperlink 1631" xfId="3463"/>
    <cellStyle name="Followed Hyperlink 1632" xfId="3464"/>
    <cellStyle name="Followed Hyperlink 1633" xfId="3465"/>
    <cellStyle name="Followed Hyperlink 1634" xfId="3466"/>
    <cellStyle name="Followed Hyperlink 1635" xfId="3467"/>
    <cellStyle name="Followed Hyperlink 1636" xfId="3468"/>
    <cellStyle name="Followed Hyperlink 1637" xfId="3469"/>
    <cellStyle name="Followed Hyperlink 1638" xfId="3470"/>
    <cellStyle name="Followed Hyperlink 1639" xfId="3471"/>
    <cellStyle name="Followed Hyperlink 164" xfId="3472"/>
    <cellStyle name="Followed Hyperlink 164 2" xfId="3473"/>
    <cellStyle name="Followed Hyperlink 1640" xfId="3474"/>
    <cellStyle name="Followed Hyperlink 1641" xfId="3475"/>
    <cellStyle name="Followed Hyperlink 1642" xfId="3476"/>
    <cellStyle name="Followed Hyperlink 1643" xfId="3477"/>
    <cellStyle name="Followed Hyperlink 1644" xfId="3478"/>
    <cellStyle name="Followed Hyperlink 1645" xfId="3479"/>
    <cellStyle name="Followed Hyperlink 1646" xfId="3480"/>
    <cellStyle name="Followed Hyperlink 1647" xfId="3481"/>
    <cellStyle name="Followed Hyperlink 1648" xfId="3482"/>
    <cellStyle name="Followed Hyperlink 1649" xfId="3483"/>
    <cellStyle name="Followed Hyperlink 165" xfId="3484"/>
    <cellStyle name="Followed Hyperlink 165 2" xfId="3485"/>
    <cellStyle name="Followed Hyperlink 1650" xfId="3486"/>
    <cellStyle name="Followed Hyperlink 1651" xfId="3487"/>
    <cellStyle name="Followed Hyperlink 1652" xfId="3488"/>
    <cellStyle name="Followed Hyperlink 1653" xfId="3489"/>
    <cellStyle name="Followed Hyperlink 1654" xfId="3490"/>
    <cellStyle name="Followed Hyperlink 1655" xfId="3491"/>
    <cellStyle name="Followed Hyperlink 1656" xfId="3492"/>
    <cellStyle name="Followed Hyperlink 1657" xfId="3493"/>
    <cellStyle name="Followed Hyperlink 1658" xfId="3494"/>
    <cellStyle name="Followed Hyperlink 1659" xfId="3495"/>
    <cellStyle name="Followed Hyperlink 166" xfId="3496"/>
    <cellStyle name="Followed Hyperlink 166 2" xfId="3497"/>
    <cellStyle name="Followed Hyperlink 1660" xfId="3498"/>
    <cellStyle name="Followed Hyperlink 1661" xfId="3499"/>
    <cellStyle name="Followed Hyperlink 1662" xfId="3500"/>
    <cellStyle name="Followed Hyperlink 1663" xfId="3501"/>
    <cellStyle name="Followed Hyperlink 1664" xfId="3502"/>
    <cellStyle name="Followed Hyperlink 1665" xfId="3503"/>
    <cellStyle name="Followed Hyperlink 1666" xfId="3504"/>
    <cellStyle name="Followed Hyperlink 1667" xfId="3505"/>
    <cellStyle name="Followed Hyperlink 1668" xfId="3506"/>
    <cellStyle name="Followed Hyperlink 1669" xfId="3507"/>
    <cellStyle name="Followed Hyperlink 167" xfId="3508"/>
    <cellStyle name="Followed Hyperlink 1670" xfId="3509"/>
    <cellStyle name="Followed Hyperlink 1671" xfId="3510"/>
    <cellStyle name="Followed Hyperlink 1672" xfId="3511"/>
    <cellStyle name="Followed Hyperlink 1673" xfId="3512"/>
    <cellStyle name="Followed Hyperlink 1674" xfId="3513"/>
    <cellStyle name="Followed Hyperlink 1675" xfId="3514"/>
    <cellStyle name="Followed Hyperlink 1676" xfId="3515"/>
    <cellStyle name="Followed Hyperlink 1677" xfId="3516"/>
    <cellStyle name="Followed Hyperlink 1678" xfId="3517"/>
    <cellStyle name="Followed Hyperlink 1679" xfId="3518"/>
    <cellStyle name="Followed Hyperlink 168" xfId="3519"/>
    <cellStyle name="Followed Hyperlink 168 2" xfId="3520"/>
    <cellStyle name="Followed Hyperlink 1680" xfId="3521"/>
    <cellStyle name="Followed Hyperlink 1681" xfId="3522"/>
    <cellStyle name="Followed Hyperlink 1682" xfId="3523"/>
    <cellStyle name="Followed Hyperlink 1683" xfId="3524"/>
    <cellStyle name="Followed Hyperlink 1684" xfId="3525"/>
    <cellStyle name="Followed Hyperlink 1685" xfId="3526"/>
    <cellStyle name="Followed Hyperlink 1686" xfId="3527"/>
    <cellStyle name="Followed Hyperlink 1687" xfId="3528"/>
    <cellStyle name="Followed Hyperlink 1688" xfId="3529"/>
    <cellStyle name="Followed Hyperlink 1689" xfId="3530"/>
    <cellStyle name="Followed Hyperlink 169" xfId="3531"/>
    <cellStyle name="Followed Hyperlink 169 2" xfId="3532"/>
    <cellStyle name="Followed Hyperlink 1690" xfId="3533"/>
    <cellStyle name="Followed Hyperlink 1691" xfId="3534"/>
    <cellStyle name="Followed Hyperlink 1692" xfId="3535"/>
    <cellStyle name="Followed Hyperlink 1693" xfId="3536"/>
    <cellStyle name="Followed Hyperlink 1694" xfId="3537"/>
    <cellStyle name="Followed Hyperlink 1695" xfId="3538"/>
    <cellStyle name="Followed Hyperlink 1696" xfId="3539"/>
    <cellStyle name="Followed Hyperlink 1697" xfId="3540"/>
    <cellStyle name="Followed Hyperlink 1698" xfId="3541"/>
    <cellStyle name="Followed Hyperlink 1699" xfId="3542"/>
    <cellStyle name="Followed Hyperlink 17" xfId="3543"/>
    <cellStyle name="Followed Hyperlink 17 2" xfId="3544"/>
    <cellStyle name="Followed Hyperlink 170" xfId="3545"/>
    <cellStyle name="Followed Hyperlink 170 2" xfId="3546"/>
    <cellStyle name="Followed Hyperlink 1700" xfId="3547"/>
    <cellStyle name="Followed Hyperlink 1701" xfId="3548"/>
    <cellStyle name="Followed Hyperlink 1702" xfId="3549"/>
    <cellStyle name="Followed Hyperlink 1703" xfId="3550"/>
    <cellStyle name="Followed Hyperlink 1704" xfId="3551"/>
    <cellStyle name="Followed Hyperlink 1705" xfId="3552"/>
    <cellStyle name="Followed Hyperlink 1706" xfId="3553"/>
    <cellStyle name="Followed Hyperlink 1707" xfId="3554"/>
    <cellStyle name="Followed Hyperlink 1708" xfId="3555"/>
    <cellStyle name="Followed Hyperlink 1709" xfId="3556"/>
    <cellStyle name="Followed Hyperlink 171" xfId="3557"/>
    <cellStyle name="Followed Hyperlink 171 2" xfId="3558"/>
    <cellStyle name="Followed Hyperlink 1710" xfId="3559"/>
    <cellStyle name="Followed Hyperlink 1711" xfId="3560"/>
    <cellStyle name="Followed Hyperlink 1712" xfId="3561"/>
    <cellStyle name="Followed Hyperlink 1713" xfId="3562"/>
    <cellStyle name="Followed Hyperlink 1714" xfId="3563"/>
    <cellStyle name="Followed Hyperlink 1715" xfId="3564"/>
    <cellStyle name="Followed Hyperlink 1716" xfId="3565"/>
    <cellStyle name="Followed Hyperlink 1717" xfId="3566"/>
    <cellStyle name="Followed Hyperlink 1718" xfId="3567"/>
    <cellStyle name="Followed Hyperlink 1719" xfId="3568"/>
    <cellStyle name="Followed Hyperlink 172" xfId="3569"/>
    <cellStyle name="Followed Hyperlink 172 2" xfId="3570"/>
    <cellStyle name="Followed Hyperlink 1720" xfId="3571"/>
    <cellStyle name="Followed Hyperlink 1721" xfId="3572"/>
    <cellStyle name="Followed Hyperlink 1722" xfId="3573"/>
    <cellStyle name="Followed Hyperlink 1723" xfId="3574"/>
    <cellStyle name="Followed Hyperlink 1724" xfId="3575"/>
    <cellStyle name="Followed Hyperlink 1725" xfId="3576"/>
    <cellStyle name="Followed Hyperlink 1726" xfId="3577"/>
    <cellStyle name="Followed Hyperlink 1727" xfId="3578"/>
    <cellStyle name="Followed Hyperlink 1728" xfId="3579"/>
    <cellStyle name="Followed Hyperlink 1729" xfId="3580"/>
    <cellStyle name="Followed Hyperlink 173" xfId="3581"/>
    <cellStyle name="Followed Hyperlink 173 2" xfId="3582"/>
    <cellStyle name="Followed Hyperlink 1730" xfId="3583"/>
    <cellStyle name="Followed Hyperlink 1731" xfId="3584"/>
    <cellStyle name="Followed Hyperlink 1732" xfId="3585"/>
    <cellStyle name="Followed Hyperlink 1733" xfId="3586"/>
    <cellStyle name="Followed Hyperlink 1734" xfId="3587"/>
    <cellStyle name="Followed Hyperlink 1735" xfId="3588"/>
    <cellStyle name="Followed Hyperlink 1736" xfId="3589"/>
    <cellStyle name="Followed Hyperlink 1737" xfId="3590"/>
    <cellStyle name="Followed Hyperlink 1738" xfId="3591"/>
    <cellStyle name="Followed Hyperlink 1739" xfId="3592"/>
    <cellStyle name="Followed Hyperlink 174" xfId="3593"/>
    <cellStyle name="Followed Hyperlink 174 2" xfId="3594"/>
    <cellStyle name="Followed Hyperlink 1740" xfId="3595"/>
    <cellStyle name="Followed Hyperlink 1741" xfId="3596"/>
    <cellStyle name="Followed Hyperlink 1742" xfId="3597"/>
    <cellStyle name="Followed Hyperlink 1743" xfId="3598"/>
    <cellStyle name="Followed Hyperlink 1744" xfId="3599"/>
    <cellStyle name="Followed Hyperlink 1745" xfId="3600"/>
    <cellStyle name="Followed Hyperlink 1746" xfId="3601"/>
    <cellStyle name="Followed Hyperlink 1747" xfId="3602"/>
    <cellStyle name="Followed Hyperlink 1748" xfId="3603"/>
    <cellStyle name="Followed Hyperlink 1749" xfId="3604"/>
    <cellStyle name="Followed Hyperlink 175" xfId="3605"/>
    <cellStyle name="Followed Hyperlink 175 2" xfId="3606"/>
    <cellStyle name="Followed Hyperlink 1750" xfId="3607"/>
    <cellStyle name="Followed Hyperlink 1751" xfId="3608"/>
    <cellStyle name="Followed Hyperlink 1752" xfId="3609"/>
    <cellStyle name="Followed Hyperlink 1753" xfId="3610"/>
    <cellStyle name="Followed Hyperlink 1754" xfId="3611"/>
    <cellStyle name="Followed Hyperlink 1755" xfId="3612"/>
    <cellStyle name="Followed Hyperlink 1756" xfId="3613"/>
    <cellStyle name="Followed Hyperlink 1757" xfId="3614"/>
    <cellStyle name="Followed Hyperlink 1758" xfId="3615"/>
    <cellStyle name="Followed Hyperlink 1759" xfId="3616"/>
    <cellStyle name="Followed Hyperlink 176" xfId="3617"/>
    <cellStyle name="Followed Hyperlink 176 2" xfId="3618"/>
    <cellStyle name="Followed Hyperlink 1760" xfId="3619"/>
    <cellStyle name="Followed Hyperlink 1761" xfId="3620"/>
    <cellStyle name="Followed Hyperlink 1762" xfId="3621"/>
    <cellStyle name="Followed Hyperlink 1763" xfId="3622"/>
    <cellStyle name="Followed Hyperlink 1764" xfId="3623"/>
    <cellStyle name="Followed Hyperlink 1765" xfId="3624"/>
    <cellStyle name="Followed Hyperlink 1766" xfId="3625"/>
    <cellStyle name="Followed Hyperlink 1767" xfId="3626"/>
    <cellStyle name="Followed Hyperlink 1768" xfId="3627"/>
    <cellStyle name="Followed Hyperlink 1769" xfId="3628"/>
    <cellStyle name="Followed Hyperlink 177" xfId="3629"/>
    <cellStyle name="Followed Hyperlink 177 2" xfId="3630"/>
    <cellStyle name="Followed Hyperlink 1770" xfId="3631"/>
    <cellStyle name="Followed Hyperlink 1771" xfId="3632"/>
    <cellStyle name="Followed Hyperlink 1772" xfId="3633"/>
    <cellStyle name="Followed Hyperlink 1773" xfId="3634"/>
    <cellStyle name="Followed Hyperlink 1774" xfId="3635"/>
    <cellStyle name="Followed Hyperlink 1775" xfId="3636"/>
    <cellStyle name="Followed Hyperlink 1776" xfId="3637"/>
    <cellStyle name="Followed Hyperlink 1777" xfId="3638"/>
    <cellStyle name="Followed Hyperlink 1778" xfId="3639"/>
    <cellStyle name="Followed Hyperlink 1779" xfId="3640"/>
    <cellStyle name="Followed Hyperlink 178" xfId="3641"/>
    <cellStyle name="Followed Hyperlink 1780" xfId="3642"/>
    <cellStyle name="Followed Hyperlink 1781" xfId="3643"/>
    <cellStyle name="Followed Hyperlink 1782" xfId="3644"/>
    <cellStyle name="Followed Hyperlink 1783" xfId="3645"/>
    <cellStyle name="Followed Hyperlink 1784" xfId="3646"/>
    <cellStyle name="Followed Hyperlink 1785" xfId="3647"/>
    <cellStyle name="Followed Hyperlink 1786" xfId="3648"/>
    <cellStyle name="Followed Hyperlink 1787" xfId="3649"/>
    <cellStyle name="Followed Hyperlink 1788" xfId="3650"/>
    <cellStyle name="Followed Hyperlink 1789" xfId="3651"/>
    <cellStyle name="Followed Hyperlink 179" xfId="3652"/>
    <cellStyle name="Followed Hyperlink 179 2" xfId="3653"/>
    <cellStyle name="Followed Hyperlink 1790" xfId="3654"/>
    <cellStyle name="Followed Hyperlink 1791" xfId="3655"/>
    <cellStyle name="Followed Hyperlink 1792" xfId="3656"/>
    <cellStyle name="Followed Hyperlink 1793" xfId="3657"/>
    <cellStyle name="Followed Hyperlink 1794" xfId="3658"/>
    <cellStyle name="Followed Hyperlink 1795" xfId="3659"/>
    <cellStyle name="Followed Hyperlink 1796" xfId="3660"/>
    <cellStyle name="Followed Hyperlink 1797" xfId="3661"/>
    <cellStyle name="Followed Hyperlink 1798" xfId="3662"/>
    <cellStyle name="Followed Hyperlink 1799" xfId="3663"/>
    <cellStyle name="Followed Hyperlink 18" xfId="3664"/>
    <cellStyle name="Followed Hyperlink 18 2" xfId="3665"/>
    <cellStyle name="Followed Hyperlink 180" xfId="3666"/>
    <cellStyle name="Followed Hyperlink 180 2" xfId="3667"/>
    <cellStyle name="Followed Hyperlink 1800" xfId="3668"/>
    <cellStyle name="Followed Hyperlink 1801" xfId="3669"/>
    <cellStyle name="Followed Hyperlink 1802" xfId="3670"/>
    <cellStyle name="Followed Hyperlink 1803" xfId="3671"/>
    <cellStyle name="Followed Hyperlink 1804" xfId="3672"/>
    <cellStyle name="Followed Hyperlink 1805" xfId="3673"/>
    <cellStyle name="Followed Hyperlink 1806" xfId="3674"/>
    <cellStyle name="Followed Hyperlink 1807" xfId="3675"/>
    <cellStyle name="Followed Hyperlink 1808" xfId="3676"/>
    <cellStyle name="Followed Hyperlink 1809" xfId="3677"/>
    <cellStyle name="Followed Hyperlink 181" xfId="3678"/>
    <cellStyle name="Followed Hyperlink 181 2" xfId="3679"/>
    <cellStyle name="Followed Hyperlink 1810" xfId="3680"/>
    <cellStyle name="Followed Hyperlink 1811" xfId="3681"/>
    <cellStyle name="Followed Hyperlink 1812" xfId="3682"/>
    <cellStyle name="Followed Hyperlink 1813" xfId="3683"/>
    <cellStyle name="Followed Hyperlink 1814" xfId="3684"/>
    <cellStyle name="Followed Hyperlink 1815" xfId="3685"/>
    <cellStyle name="Followed Hyperlink 1816" xfId="3686"/>
    <cellStyle name="Followed Hyperlink 1817" xfId="3687"/>
    <cellStyle name="Followed Hyperlink 1818" xfId="3688"/>
    <cellStyle name="Followed Hyperlink 1819" xfId="3689"/>
    <cellStyle name="Followed Hyperlink 182" xfId="3690"/>
    <cellStyle name="Followed Hyperlink 182 2" xfId="3691"/>
    <cellStyle name="Followed Hyperlink 1820" xfId="3692"/>
    <cellStyle name="Followed Hyperlink 1821" xfId="3693"/>
    <cellStyle name="Followed Hyperlink 1822" xfId="3694"/>
    <cellStyle name="Followed Hyperlink 1823" xfId="3695"/>
    <cellStyle name="Followed Hyperlink 1824" xfId="3696"/>
    <cellStyle name="Followed Hyperlink 1825" xfId="3697"/>
    <cellStyle name="Followed Hyperlink 1826" xfId="3698"/>
    <cellStyle name="Followed Hyperlink 1827" xfId="3699"/>
    <cellStyle name="Followed Hyperlink 1828" xfId="3700"/>
    <cellStyle name="Followed Hyperlink 1829" xfId="3701"/>
    <cellStyle name="Followed Hyperlink 183" xfId="3702"/>
    <cellStyle name="Followed Hyperlink 183 2" xfId="3703"/>
    <cellStyle name="Followed Hyperlink 1830" xfId="3704"/>
    <cellStyle name="Followed Hyperlink 1831" xfId="3705"/>
    <cellStyle name="Followed Hyperlink 1832" xfId="3706"/>
    <cellStyle name="Followed Hyperlink 1833" xfId="3707"/>
    <cellStyle name="Followed Hyperlink 1834" xfId="3708"/>
    <cellStyle name="Followed Hyperlink 1835" xfId="3709"/>
    <cellStyle name="Followed Hyperlink 1836" xfId="3710"/>
    <cellStyle name="Followed Hyperlink 1837" xfId="3711"/>
    <cellStyle name="Followed Hyperlink 1838" xfId="3712"/>
    <cellStyle name="Followed Hyperlink 1839" xfId="3713"/>
    <cellStyle name="Followed Hyperlink 184" xfId="3714"/>
    <cellStyle name="Followed Hyperlink 184 2" xfId="3715"/>
    <cellStyle name="Followed Hyperlink 1840" xfId="3716"/>
    <cellStyle name="Followed Hyperlink 1841" xfId="3717"/>
    <cellStyle name="Followed Hyperlink 1842" xfId="3718"/>
    <cellStyle name="Followed Hyperlink 1843" xfId="3719"/>
    <cellStyle name="Followed Hyperlink 1844" xfId="3720"/>
    <cellStyle name="Followed Hyperlink 1845" xfId="3721"/>
    <cellStyle name="Followed Hyperlink 1846" xfId="3722"/>
    <cellStyle name="Followed Hyperlink 1847" xfId="3723"/>
    <cellStyle name="Followed Hyperlink 1848" xfId="3724"/>
    <cellStyle name="Followed Hyperlink 1849" xfId="3725"/>
    <cellStyle name="Followed Hyperlink 185" xfId="3726"/>
    <cellStyle name="Followed Hyperlink 185 2" xfId="3727"/>
    <cellStyle name="Followed Hyperlink 1850" xfId="3728"/>
    <cellStyle name="Followed Hyperlink 1851" xfId="3729"/>
    <cellStyle name="Followed Hyperlink 1852" xfId="3730"/>
    <cellStyle name="Followed Hyperlink 1853" xfId="3731"/>
    <cellStyle name="Followed Hyperlink 1854" xfId="3732"/>
    <cellStyle name="Followed Hyperlink 1855" xfId="3733"/>
    <cellStyle name="Followed Hyperlink 1856" xfId="3734"/>
    <cellStyle name="Followed Hyperlink 1857" xfId="3735"/>
    <cellStyle name="Followed Hyperlink 1858" xfId="3736"/>
    <cellStyle name="Followed Hyperlink 1859" xfId="3737"/>
    <cellStyle name="Followed Hyperlink 186" xfId="3738"/>
    <cellStyle name="Followed Hyperlink 186 2" xfId="3739"/>
    <cellStyle name="Followed Hyperlink 1860" xfId="3740"/>
    <cellStyle name="Followed Hyperlink 1861" xfId="3741"/>
    <cellStyle name="Followed Hyperlink 1862" xfId="3742"/>
    <cellStyle name="Followed Hyperlink 1863" xfId="3743"/>
    <cellStyle name="Followed Hyperlink 1864" xfId="3744"/>
    <cellStyle name="Followed Hyperlink 1865" xfId="3745"/>
    <cellStyle name="Followed Hyperlink 1866" xfId="3746"/>
    <cellStyle name="Followed Hyperlink 1867" xfId="3747"/>
    <cellStyle name="Followed Hyperlink 1868" xfId="3748"/>
    <cellStyle name="Followed Hyperlink 1869" xfId="3749"/>
    <cellStyle name="Followed Hyperlink 187" xfId="3750"/>
    <cellStyle name="Followed Hyperlink 187 2" xfId="3751"/>
    <cellStyle name="Followed Hyperlink 1870" xfId="3752"/>
    <cellStyle name="Followed Hyperlink 1871" xfId="3753"/>
    <cellStyle name="Followed Hyperlink 1872" xfId="3754"/>
    <cellStyle name="Followed Hyperlink 1873" xfId="3755"/>
    <cellStyle name="Followed Hyperlink 1874" xfId="3756"/>
    <cellStyle name="Followed Hyperlink 1875" xfId="3757"/>
    <cellStyle name="Followed Hyperlink 1876" xfId="3758"/>
    <cellStyle name="Followed Hyperlink 1877" xfId="3759"/>
    <cellStyle name="Followed Hyperlink 1878" xfId="3760"/>
    <cellStyle name="Followed Hyperlink 1879" xfId="3761"/>
    <cellStyle name="Followed Hyperlink 188" xfId="3762"/>
    <cellStyle name="Followed Hyperlink 188 2" xfId="3763"/>
    <cellStyle name="Followed Hyperlink 1880" xfId="3764"/>
    <cellStyle name="Followed Hyperlink 1881" xfId="3765"/>
    <cellStyle name="Followed Hyperlink 1882" xfId="3766"/>
    <cellStyle name="Followed Hyperlink 1883" xfId="3767"/>
    <cellStyle name="Followed Hyperlink 1884" xfId="3768"/>
    <cellStyle name="Followed Hyperlink 1885" xfId="3769"/>
    <cellStyle name="Followed Hyperlink 1886" xfId="3770"/>
    <cellStyle name="Followed Hyperlink 1887" xfId="3771"/>
    <cellStyle name="Followed Hyperlink 1888" xfId="3772"/>
    <cellStyle name="Followed Hyperlink 1889" xfId="3773"/>
    <cellStyle name="Followed Hyperlink 189" xfId="3774"/>
    <cellStyle name="Followed Hyperlink 1890" xfId="3775"/>
    <cellStyle name="Followed Hyperlink 1891" xfId="3776"/>
    <cellStyle name="Followed Hyperlink 1892" xfId="3777"/>
    <cellStyle name="Followed Hyperlink 1893" xfId="3778"/>
    <cellStyle name="Followed Hyperlink 1894" xfId="3779"/>
    <cellStyle name="Followed Hyperlink 1895" xfId="3780"/>
    <cellStyle name="Followed Hyperlink 1896" xfId="3781"/>
    <cellStyle name="Followed Hyperlink 1897" xfId="3782"/>
    <cellStyle name="Followed Hyperlink 1898" xfId="3783"/>
    <cellStyle name="Followed Hyperlink 1899" xfId="3784"/>
    <cellStyle name="Followed Hyperlink 19" xfId="3785"/>
    <cellStyle name="Followed Hyperlink 19 2" xfId="3786"/>
    <cellStyle name="Followed Hyperlink 190" xfId="3787"/>
    <cellStyle name="Followed Hyperlink 190 2" xfId="3788"/>
    <cellStyle name="Followed Hyperlink 1900" xfId="3789"/>
    <cellStyle name="Followed Hyperlink 1901" xfId="3790"/>
    <cellStyle name="Followed Hyperlink 1902" xfId="3791"/>
    <cellStyle name="Followed Hyperlink 1903" xfId="3792"/>
    <cellStyle name="Followed Hyperlink 1904" xfId="3793"/>
    <cellStyle name="Followed Hyperlink 1905" xfId="3794"/>
    <cellStyle name="Followed Hyperlink 1906" xfId="3795"/>
    <cellStyle name="Followed Hyperlink 1907" xfId="3796"/>
    <cellStyle name="Followed Hyperlink 1908" xfId="3797"/>
    <cellStyle name="Followed Hyperlink 1909" xfId="3798"/>
    <cellStyle name="Followed Hyperlink 191" xfId="3799"/>
    <cellStyle name="Followed Hyperlink 191 2" xfId="3800"/>
    <cellStyle name="Followed Hyperlink 1910" xfId="3801"/>
    <cellStyle name="Followed Hyperlink 1911" xfId="3802"/>
    <cellStyle name="Followed Hyperlink 1912" xfId="3803"/>
    <cellStyle name="Followed Hyperlink 1913" xfId="3804"/>
    <cellStyle name="Followed Hyperlink 1914" xfId="3805"/>
    <cellStyle name="Followed Hyperlink 1915" xfId="3806"/>
    <cellStyle name="Followed Hyperlink 1916" xfId="3807"/>
    <cellStyle name="Followed Hyperlink 1917" xfId="3808"/>
    <cellStyle name="Followed Hyperlink 1918" xfId="3809"/>
    <cellStyle name="Followed Hyperlink 1919" xfId="3810"/>
    <cellStyle name="Followed Hyperlink 192" xfId="3811"/>
    <cellStyle name="Followed Hyperlink 192 2" xfId="3812"/>
    <cellStyle name="Followed Hyperlink 1920" xfId="3813"/>
    <cellStyle name="Followed Hyperlink 1921" xfId="3814"/>
    <cellStyle name="Followed Hyperlink 1922" xfId="3815"/>
    <cellStyle name="Followed Hyperlink 1923" xfId="3816"/>
    <cellStyle name="Followed Hyperlink 1924" xfId="3817"/>
    <cellStyle name="Followed Hyperlink 1925" xfId="3818"/>
    <cellStyle name="Followed Hyperlink 1926" xfId="3819"/>
    <cellStyle name="Followed Hyperlink 1927" xfId="3820"/>
    <cellStyle name="Followed Hyperlink 1928" xfId="3821"/>
    <cellStyle name="Followed Hyperlink 1929" xfId="3822"/>
    <cellStyle name="Followed Hyperlink 193" xfId="3823"/>
    <cellStyle name="Followed Hyperlink 193 2" xfId="3824"/>
    <cellStyle name="Followed Hyperlink 1930" xfId="3825"/>
    <cellStyle name="Followed Hyperlink 1931" xfId="3826"/>
    <cellStyle name="Followed Hyperlink 1932" xfId="3827"/>
    <cellStyle name="Followed Hyperlink 1933" xfId="3828"/>
    <cellStyle name="Followed Hyperlink 1934" xfId="3829"/>
    <cellStyle name="Followed Hyperlink 1935" xfId="3830"/>
    <cellStyle name="Followed Hyperlink 1936" xfId="3831"/>
    <cellStyle name="Followed Hyperlink 1937" xfId="3832"/>
    <cellStyle name="Followed Hyperlink 1938" xfId="3833"/>
    <cellStyle name="Followed Hyperlink 1939" xfId="3834"/>
    <cellStyle name="Followed Hyperlink 194" xfId="3835"/>
    <cellStyle name="Followed Hyperlink 194 2" xfId="3836"/>
    <cellStyle name="Followed Hyperlink 1940" xfId="3837"/>
    <cellStyle name="Followed Hyperlink 1941" xfId="3838"/>
    <cellStyle name="Followed Hyperlink 1942" xfId="3839"/>
    <cellStyle name="Followed Hyperlink 1943" xfId="3840"/>
    <cellStyle name="Followed Hyperlink 1944" xfId="3841"/>
    <cellStyle name="Followed Hyperlink 1945" xfId="3842"/>
    <cellStyle name="Followed Hyperlink 1946" xfId="3843"/>
    <cellStyle name="Followed Hyperlink 1947" xfId="3844"/>
    <cellStyle name="Followed Hyperlink 1948" xfId="3845"/>
    <cellStyle name="Followed Hyperlink 1949" xfId="3846"/>
    <cellStyle name="Followed Hyperlink 195" xfId="3847"/>
    <cellStyle name="Followed Hyperlink 195 2" xfId="3848"/>
    <cellStyle name="Followed Hyperlink 1950" xfId="3849"/>
    <cellStyle name="Followed Hyperlink 1951" xfId="3850"/>
    <cellStyle name="Followed Hyperlink 1952" xfId="3851"/>
    <cellStyle name="Followed Hyperlink 1953" xfId="3852"/>
    <cellStyle name="Followed Hyperlink 1954" xfId="3853"/>
    <cellStyle name="Followed Hyperlink 1955" xfId="3854"/>
    <cellStyle name="Followed Hyperlink 1956" xfId="3855"/>
    <cellStyle name="Followed Hyperlink 1957" xfId="3856"/>
    <cellStyle name="Followed Hyperlink 1958" xfId="3857"/>
    <cellStyle name="Followed Hyperlink 1959" xfId="3858"/>
    <cellStyle name="Followed Hyperlink 196" xfId="3859"/>
    <cellStyle name="Followed Hyperlink 196 2" xfId="3860"/>
    <cellStyle name="Followed Hyperlink 1960" xfId="3861"/>
    <cellStyle name="Followed Hyperlink 1961" xfId="3862"/>
    <cellStyle name="Followed Hyperlink 1962" xfId="3863"/>
    <cellStyle name="Followed Hyperlink 1963" xfId="3864"/>
    <cellStyle name="Followed Hyperlink 1964" xfId="3865"/>
    <cellStyle name="Followed Hyperlink 1965" xfId="3866"/>
    <cellStyle name="Followed Hyperlink 1966" xfId="3867"/>
    <cellStyle name="Followed Hyperlink 1967" xfId="3868"/>
    <cellStyle name="Followed Hyperlink 1968" xfId="3869"/>
    <cellStyle name="Followed Hyperlink 1969" xfId="3870"/>
    <cellStyle name="Followed Hyperlink 197" xfId="3871"/>
    <cellStyle name="Followed Hyperlink 197 2" xfId="3872"/>
    <cellStyle name="Followed Hyperlink 1970" xfId="3873"/>
    <cellStyle name="Followed Hyperlink 1971" xfId="3874"/>
    <cellStyle name="Followed Hyperlink 1972" xfId="3875"/>
    <cellStyle name="Followed Hyperlink 1973" xfId="3876"/>
    <cellStyle name="Followed Hyperlink 1974" xfId="3877"/>
    <cellStyle name="Followed Hyperlink 1975" xfId="3878"/>
    <cellStyle name="Followed Hyperlink 1976" xfId="3879"/>
    <cellStyle name="Followed Hyperlink 1977" xfId="3880"/>
    <cellStyle name="Followed Hyperlink 1978" xfId="3881"/>
    <cellStyle name="Followed Hyperlink 1979" xfId="3882"/>
    <cellStyle name="Followed Hyperlink 198" xfId="3883"/>
    <cellStyle name="Followed Hyperlink 198 2" xfId="3884"/>
    <cellStyle name="Followed Hyperlink 1980" xfId="3885"/>
    <cellStyle name="Followed Hyperlink 1981" xfId="3886"/>
    <cellStyle name="Followed Hyperlink 1982" xfId="3887"/>
    <cellStyle name="Followed Hyperlink 1983" xfId="3888"/>
    <cellStyle name="Followed Hyperlink 1984" xfId="3889"/>
    <cellStyle name="Followed Hyperlink 1985" xfId="3890"/>
    <cellStyle name="Followed Hyperlink 1986" xfId="3891"/>
    <cellStyle name="Followed Hyperlink 1987" xfId="3892"/>
    <cellStyle name="Followed Hyperlink 1988" xfId="3893"/>
    <cellStyle name="Followed Hyperlink 1989" xfId="3894"/>
    <cellStyle name="Followed Hyperlink 199" xfId="3895"/>
    <cellStyle name="Followed Hyperlink 199 2" xfId="3896"/>
    <cellStyle name="Followed Hyperlink 1990" xfId="3897"/>
    <cellStyle name="Followed Hyperlink 1991" xfId="3898"/>
    <cellStyle name="Followed Hyperlink 1992" xfId="3899"/>
    <cellStyle name="Followed Hyperlink 1993" xfId="3900"/>
    <cellStyle name="Followed Hyperlink 1994" xfId="3901"/>
    <cellStyle name="Followed Hyperlink 1995" xfId="3902"/>
    <cellStyle name="Followed Hyperlink 1996" xfId="3903"/>
    <cellStyle name="Followed Hyperlink 1997" xfId="3904"/>
    <cellStyle name="Followed Hyperlink 1998" xfId="3905"/>
    <cellStyle name="Followed Hyperlink 1999" xfId="3906"/>
    <cellStyle name="Followed Hyperlink 2" xfId="3907"/>
    <cellStyle name="Followed Hyperlink 20" xfId="3908"/>
    <cellStyle name="Followed Hyperlink 20 2" xfId="3909"/>
    <cellStyle name="Followed Hyperlink 200" xfId="3910"/>
    <cellStyle name="Followed Hyperlink 2000" xfId="3911"/>
    <cellStyle name="Followed Hyperlink 2001" xfId="3912"/>
    <cellStyle name="Followed Hyperlink 2002" xfId="3913"/>
    <cellStyle name="Followed Hyperlink 2003" xfId="3914"/>
    <cellStyle name="Followed Hyperlink 2004" xfId="3915"/>
    <cellStyle name="Followed Hyperlink 2005" xfId="3916"/>
    <cellStyle name="Followed Hyperlink 2006" xfId="3917"/>
    <cellStyle name="Followed Hyperlink 2007" xfId="3918"/>
    <cellStyle name="Followed Hyperlink 2008" xfId="3919"/>
    <cellStyle name="Followed Hyperlink 2009" xfId="3920"/>
    <cellStyle name="Followed Hyperlink 201" xfId="3921"/>
    <cellStyle name="Followed Hyperlink 201 2" xfId="3922"/>
    <cellStyle name="Followed Hyperlink 2010" xfId="3923"/>
    <cellStyle name="Followed Hyperlink 2011" xfId="3924"/>
    <cellStyle name="Followed Hyperlink 2012" xfId="3925"/>
    <cellStyle name="Followed Hyperlink 2013" xfId="3926"/>
    <cellStyle name="Followed Hyperlink 2014" xfId="3927"/>
    <cellStyle name="Followed Hyperlink 2015" xfId="3928"/>
    <cellStyle name="Followed Hyperlink 2016" xfId="3929"/>
    <cellStyle name="Followed Hyperlink 2017" xfId="3930"/>
    <cellStyle name="Followed Hyperlink 2018" xfId="3931"/>
    <cellStyle name="Followed Hyperlink 2019" xfId="3932"/>
    <cellStyle name="Followed Hyperlink 202" xfId="3933"/>
    <cellStyle name="Followed Hyperlink 202 2" xfId="3934"/>
    <cellStyle name="Followed Hyperlink 2020" xfId="3935"/>
    <cellStyle name="Followed Hyperlink 2021" xfId="3936"/>
    <cellStyle name="Followed Hyperlink 2022" xfId="3937"/>
    <cellStyle name="Followed Hyperlink 2023" xfId="3938"/>
    <cellStyle name="Followed Hyperlink 2024" xfId="3939"/>
    <cellStyle name="Followed Hyperlink 2025" xfId="3940"/>
    <cellStyle name="Followed Hyperlink 2026" xfId="3941"/>
    <cellStyle name="Followed Hyperlink 2027" xfId="3942"/>
    <cellStyle name="Followed Hyperlink 2028" xfId="3943"/>
    <cellStyle name="Followed Hyperlink 2029" xfId="3944"/>
    <cellStyle name="Followed Hyperlink 203" xfId="3945"/>
    <cellStyle name="Followed Hyperlink 203 2" xfId="3946"/>
    <cellStyle name="Followed Hyperlink 2030" xfId="3947"/>
    <cellStyle name="Followed Hyperlink 2031" xfId="3948"/>
    <cellStyle name="Followed Hyperlink 2032" xfId="3949"/>
    <cellStyle name="Followed Hyperlink 2033" xfId="3950"/>
    <cellStyle name="Followed Hyperlink 2034" xfId="3951"/>
    <cellStyle name="Followed Hyperlink 2035" xfId="3952"/>
    <cellStyle name="Followed Hyperlink 2036" xfId="3953"/>
    <cellStyle name="Followed Hyperlink 2037" xfId="3954"/>
    <cellStyle name="Followed Hyperlink 2038" xfId="3955"/>
    <cellStyle name="Followed Hyperlink 2039" xfId="3956"/>
    <cellStyle name="Followed Hyperlink 204" xfId="3957"/>
    <cellStyle name="Followed Hyperlink 204 2" xfId="3958"/>
    <cellStyle name="Followed Hyperlink 2040" xfId="3959"/>
    <cellStyle name="Followed Hyperlink 2041" xfId="3960"/>
    <cellStyle name="Followed Hyperlink 2042" xfId="3961"/>
    <cellStyle name="Followed Hyperlink 2043" xfId="3962"/>
    <cellStyle name="Followed Hyperlink 2044" xfId="3963"/>
    <cellStyle name="Followed Hyperlink 2045" xfId="3964"/>
    <cellStyle name="Followed Hyperlink 2046" xfId="3965"/>
    <cellStyle name="Followed Hyperlink 2047" xfId="3966"/>
    <cellStyle name="Followed Hyperlink 2048" xfId="3967"/>
    <cellStyle name="Followed Hyperlink 2049" xfId="3968"/>
    <cellStyle name="Followed Hyperlink 205" xfId="3969"/>
    <cellStyle name="Followed Hyperlink 205 2" xfId="3970"/>
    <cellStyle name="Followed Hyperlink 2050" xfId="3971"/>
    <cellStyle name="Followed Hyperlink 2051" xfId="3972"/>
    <cellStyle name="Followed Hyperlink 2052" xfId="3973"/>
    <cellStyle name="Followed Hyperlink 2053" xfId="3974"/>
    <cellStyle name="Followed Hyperlink 2054" xfId="3975"/>
    <cellStyle name="Followed Hyperlink 2055" xfId="3976"/>
    <cellStyle name="Followed Hyperlink 2056" xfId="3977"/>
    <cellStyle name="Followed Hyperlink 2057" xfId="3978"/>
    <cellStyle name="Followed Hyperlink 2058" xfId="3979"/>
    <cellStyle name="Followed Hyperlink 2059" xfId="3980"/>
    <cellStyle name="Followed Hyperlink 206" xfId="3981"/>
    <cellStyle name="Followed Hyperlink 206 2" xfId="3982"/>
    <cellStyle name="Followed Hyperlink 2060" xfId="3983"/>
    <cellStyle name="Followed Hyperlink 2061" xfId="3984"/>
    <cellStyle name="Followed Hyperlink 2062" xfId="3985"/>
    <cellStyle name="Followed Hyperlink 2063" xfId="3986"/>
    <cellStyle name="Followed Hyperlink 2064" xfId="3987"/>
    <cellStyle name="Followed Hyperlink 2065" xfId="3988"/>
    <cellStyle name="Followed Hyperlink 2066" xfId="3989"/>
    <cellStyle name="Followed Hyperlink 2067" xfId="3990"/>
    <cellStyle name="Followed Hyperlink 2068" xfId="3991"/>
    <cellStyle name="Followed Hyperlink 2069" xfId="3992"/>
    <cellStyle name="Followed Hyperlink 207" xfId="3993"/>
    <cellStyle name="Followed Hyperlink 207 2" xfId="3994"/>
    <cellStyle name="Followed Hyperlink 2070" xfId="3995"/>
    <cellStyle name="Followed Hyperlink 2071" xfId="3996"/>
    <cellStyle name="Followed Hyperlink 2072" xfId="3997"/>
    <cellStyle name="Followed Hyperlink 2073" xfId="3998"/>
    <cellStyle name="Followed Hyperlink 2074" xfId="3999"/>
    <cellStyle name="Followed Hyperlink 2075" xfId="4000"/>
    <cellStyle name="Followed Hyperlink 2076" xfId="4001"/>
    <cellStyle name="Followed Hyperlink 2077" xfId="4002"/>
    <cellStyle name="Followed Hyperlink 2078" xfId="4003"/>
    <cellStyle name="Followed Hyperlink 2079" xfId="4004"/>
    <cellStyle name="Followed Hyperlink 208" xfId="4005"/>
    <cellStyle name="Followed Hyperlink 208 2" xfId="4006"/>
    <cellStyle name="Followed Hyperlink 2080" xfId="4007"/>
    <cellStyle name="Followed Hyperlink 2081" xfId="4008"/>
    <cellStyle name="Followed Hyperlink 2082" xfId="4009"/>
    <cellStyle name="Followed Hyperlink 2083" xfId="4010"/>
    <cellStyle name="Followed Hyperlink 2084" xfId="4011"/>
    <cellStyle name="Followed Hyperlink 2085" xfId="4012"/>
    <cellStyle name="Followed Hyperlink 2086" xfId="4013"/>
    <cellStyle name="Followed Hyperlink 2087" xfId="4014"/>
    <cellStyle name="Followed Hyperlink 2088" xfId="4015"/>
    <cellStyle name="Followed Hyperlink 2089" xfId="4016"/>
    <cellStyle name="Followed Hyperlink 209" xfId="4017"/>
    <cellStyle name="Followed Hyperlink 209 2" xfId="4018"/>
    <cellStyle name="Followed Hyperlink 2090" xfId="4019"/>
    <cellStyle name="Followed Hyperlink 2091" xfId="4020"/>
    <cellStyle name="Followed Hyperlink 2092" xfId="4021"/>
    <cellStyle name="Followed Hyperlink 2093" xfId="4022"/>
    <cellStyle name="Followed Hyperlink 2094" xfId="4023"/>
    <cellStyle name="Followed Hyperlink 2095" xfId="4024"/>
    <cellStyle name="Followed Hyperlink 2096" xfId="4025"/>
    <cellStyle name="Followed Hyperlink 2097" xfId="4026"/>
    <cellStyle name="Followed Hyperlink 2098" xfId="4027"/>
    <cellStyle name="Followed Hyperlink 2099" xfId="4028"/>
    <cellStyle name="Followed Hyperlink 21" xfId="4029"/>
    <cellStyle name="Followed Hyperlink 21 2" xfId="4030"/>
    <cellStyle name="Followed Hyperlink 210" xfId="4031"/>
    <cellStyle name="Followed Hyperlink 210 2" xfId="4032"/>
    <cellStyle name="Followed Hyperlink 2100" xfId="4033"/>
    <cellStyle name="Followed Hyperlink 2101" xfId="4034"/>
    <cellStyle name="Followed Hyperlink 2102" xfId="4035"/>
    <cellStyle name="Followed Hyperlink 2103" xfId="4036"/>
    <cellStyle name="Followed Hyperlink 2104" xfId="4037"/>
    <cellStyle name="Followed Hyperlink 2105" xfId="4038"/>
    <cellStyle name="Followed Hyperlink 2106" xfId="4039"/>
    <cellStyle name="Followed Hyperlink 2107" xfId="4040"/>
    <cellStyle name="Followed Hyperlink 2108" xfId="4041"/>
    <cellStyle name="Followed Hyperlink 2109" xfId="4042"/>
    <cellStyle name="Followed Hyperlink 211" xfId="4043"/>
    <cellStyle name="Followed Hyperlink 2110" xfId="4044"/>
    <cellStyle name="Followed Hyperlink 2111" xfId="4045"/>
    <cellStyle name="Followed Hyperlink 2112" xfId="4046"/>
    <cellStyle name="Followed Hyperlink 2113" xfId="4047"/>
    <cellStyle name="Followed Hyperlink 2114" xfId="4048"/>
    <cellStyle name="Followed Hyperlink 2115" xfId="4049"/>
    <cellStyle name="Followed Hyperlink 2116" xfId="4050"/>
    <cellStyle name="Followed Hyperlink 2117" xfId="4051"/>
    <cellStyle name="Followed Hyperlink 2118" xfId="4052"/>
    <cellStyle name="Followed Hyperlink 2119" xfId="4053"/>
    <cellStyle name="Followed Hyperlink 212" xfId="4054"/>
    <cellStyle name="Followed Hyperlink 212 2" xfId="4055"/>
    <cellStyle name="Followed Hyperlink 2120" xfId="4056"/>
    <cellStyle name="Followed Hyperlink 2121" xfId="4057"/>
    <cellStyle name="Followed Hyperlink 2122" xfId="4058"/>
    <cellStyle name="Followed Hyperlink 2123" xfId="4059"/>
    <cellStyle name="Followed Hyperlink 2124" xfId="4060"/>
    <cellStyle name="Followed Hyperlink 2125" xfId="4061"/>
    <cellStyle name="Followed Hyperlink 2126" xfId="4062"/>
    <cellStyle name="Followed Hyperlink 2127" xfId="4063"/>
    <cellStyle name="Followed Hyperlink 2128" xfId="4064"/>
    <cellStyle name="Followed Hyperlink 2129" xfId="4065"/>
    <cellStyle name="Followed Hyperlink 213" xfId="4066"/>
    <cellStyle name="Followed Hyperlink 213 2" xfId="4067"/>
    <cellStyle name="Followed Hyperlink 2130" xfId="4068"/>
    <cellStyle name="Followed Hyperlink 2131" xfId="4069"/>
    <cellStyle name="Followed Hyperlink 2132" xfId="4070"/>
    <cellStyle name="Followed Hyperlink 2133" xfId="4071"/>
    <cellStyle name="Followed Hyperlink 2134" xfId="4072"/>
    <cellStyle name="Followed Hyperlink 2135" xfId="4073"/>
    <cellStyle name="Followed Hyperlink 2136" xfId="4074"/>
    <cellStyle name="Followed Hyperlink 2137" xfId="4075"/>
    <cellStyle name="Followed Hyperlink 2138" xfId="4076"/>
    <cellStyle name="Followed Hyperlink 2139" xfId="4077"/>
    <cellStyle name="Followed Hyperlink 214" xfId="4078"/>
    <cellStyle name="Followed Hyperlink 214 2" xfId="4079"/>
    <cellStyle name="Followed Hyperlink 2140" xfId="4080"/>
    <cellStyle name="Followed Hyperlink 2141" xfId="4081"/>
    <cellStyle name="Followed Hyperlink 2142" xfId="4082"/>
    <cellStyle name="Followed Hyperlink 2143" xfId="4083"/>
    <cellStyle name="Followed Hyperlink 2144" xfId="4084"/>
    <cellStyle name="Followed Hyperlink 2145" xfId="4085"/>
    <cellStyle name="Followed Hyperlink 2146" xfId="4086"/>
    <cellStyle name="Followed Hyperlink 2147" xfId="4087"/>
    <cellStyle name="Followed Hyperlink 2148" xfId="4088"/>
    <cellStyle name="Followed Hyperlink 2149" xfId="4089"/>
    <cellStyle name="Followed Hyperlink 215" xfId="4090"/>
    <cellStyle name="Followed Hyperlink 215 2" xfId="4091"/>
    <cellStyle name="Followed Hyperlink 2150" xfId="4092"/>
    <cellStyle name="Followed Hyperlink 2151" xfId="4093"/>
    <cellStyle name="Followed Hyperlink 2152" xfId="4094"/>
    <cellStyle name="Followed Hyperlink 2153" xfId="4095"/>
    <cellStyle name="Followed Hyperlink 2154" xfId="4096"/>
    <cellStyle name="Followed Hyperlink 2155" xfId="4097"/>
    <cellStyle name="Followed Hyperlink 2156" xfId="4098"/>
    <cellStyle name="Followed Hyperlink 2157" xfId="4099"/>
    <cellStyle name="Followed Hyperlink 2158" xfId="4100"/>
    <cellStyle name="Followed Hyperlink 2159" xfId="4101"/>
    <cellStyle name="Followed Hyperlink 216" xfId="4102"/>
    <cellStyle name="Followed Hyperlink 216 2" xfId="4103"/>
    <cellStyle name="Followed Hyperlink 2160" xfId="4104"/>
    <cellStyle name="Followed Hyperlink 2161" xfId="4105"/>
    <cellStyle name="Followed Hyperlink 2162" xfId="4106"/>
    <cellStyle name="Followed Hyperlink 2163" xfId="4107"/>
    <cellStyle name="Followed Hyperlink 2164" xfId="4108"/>
    <cellStyle name="Followed Hyperlink 2165" xfId="4109"/>
    <cellStyle name="Followed Hyperlink 2166" xfId="4110"/>
    <cellStyle name="Followed Hyperlink 2167" xfId="4111"/>
    <cellStyle name="Followed Hyperlink 2168" xfId="4112"/>
    <cellStyle name="Followed Hyperlink 2169" xfId="4113"/>
    <cellStyle name="Followed Hyperlink 217" xfId="4114"/>
    <cellStyle name="Followed Hyperlink 217 2" xfId="4115"/>
    <cellStyle name="Followed Hyperlink 2170" xfId="4116"/>
    <cellStyle name="Followed Hyperlink 2171" xfId="4117"/>
    <cellStyle name="Followed Hyperlink 2172" xfId="4118"/>
    <cellStyle name="Followed Hyperlink 2173" xfId="4119"/>
    <cellStyle name="Followed Hyperlink 2174" xfId="4120"/>
    <cellStyle name="Followed Hyperlink 2175" xfId="4121"/>
    <cellStyle name="Followed Hyperlink 2176" xfId="4122"/>
    <cellStyle name="Followed Hyperlink 2177" xfId="4123"/>
    <cellStyle name="Followed Hyperlink 2178" xfId="4124"/>
    <cellStyle name="Followed Hyperlink 2179" xfId="4125"/>
    <cellStyle name="Followed Hyperlink 218" xfId="4126"/>
    <cellStyle name="Followed Hyperlink 218 2" xfId="4127"/>
    <cellStyle name="Followed Hyperlink 2180" xfId="4128"/>
    <cellStyle name="Followed Hyperlink 2181" xfId="4129"/>
    <cellStyle name="Followed Hyperlink 2182" xfId="4130"/>
    <cellStyle name="Followed Hyperlink 2183" xfId="4131"/>
    <cellStyle name="Followed Hyperlink 2184" xfId="4132"/>
    <cellStyle name="Followed Hyperlink 2185" xfId="4133"/>
    <cellStyle name="Followed Hyperlink 2186" xfId="4134"/>
    <cellStyle name="Followed Hyperlink 2187" xfId="4135"/>
    <cellStyle name="Followed Hyperlink 2188" xfId="4136"/>
    <cellStyle name="Followed Hyperlink 2189" xfId="4137"/>
    <cellStyle name="Followed Hyperlink 219" xfId="4138"/>
    <cellStyle name="Followed Hyperlink 219 2" xfId="4139"/>
    <cellStyle name="Followed Hyperlink 2190" xfId="4140"/>
    <cellStyle name="Followed Hyperlink 2191" xfId="4141"/>
    <cellStyle name="Followed Hyperlink 2192" xfId="4142"/>
    <cellStyle name="Followed Hyperlink 2193" xfId="4143"/>
    <cellStyle name="Followed Hyperlink 2194" xfId="4144"/>
    <cellStyle name="Followed Hyperlink 2195" xfId="4145"/>
    <cellStyle name="Followed Hyperlink 2196" xfId="4146"/>
    <cellStyle name="Followed Hyperlink 2197" xfId="4147"/>
    <cellStyle name="Followed Hyperlink 2198" xfId="4148"/>
    <cellStyle name="Followed Hyperlink 2199" xfId="4149"/>
    <cellStyle name="Followed Hyperlink 22" xfId="4150"/>
    <cellStyle name="Followed Hyperlink 22 2" xfId="4151"/>
    <cellStyle name="Followed Hyperlink 220" xfId="4152"/>
    <cellStyle name="Followed Hyperlink 220 2" xfId="4153"/>
    <cellStyle name="Followed Hyperlink 2200" xfId="4154"/>
    <cellStyle name="Followed Hyperlink 2201" xfId="4155"/>
    <cellStyle name="Followed Hyperlink 2202" xfId="4156"/>
    <cellStyle name="Followed Hyperlink 2203" xfId="4157"/>
    <cellStyle name="Followed Hyperlink 2204" xfId="4158"/>
    <cellStyle name="Followed Hyperlink 2205" xfId="4159"/>
    <cellStyle name="Followed Hyperlink 2206" xfId="4160"/>
    <cellStyle name="Followed Hyperlink 2207" xfId="4161"/>
    <cellStyle name="Followed Hyperlink 2208" xfId="4162"/>
    <cellStyle name="Followed Hyperlink 2209" xfId="4163"/>
    <cellStyle name="Followed Hyperlink 221" xfId="4164"/>
    <cellStyle name="Followed Hyperlink 221 2" xfId="4165"/>
    <cellStyle name="Followed Hyperlink 2210" xfId="4166"/>
    <cellStyle name="Followed Hyperlink 2211" xfId="4167"/>
    <cellStyle name="Followed Hyperlink 2212" xfId="4168"/>
    <cellStyle name="Followed Hyperlink 2213" xfId="4169"/>
    <cellStyle name="Followed Hyperlink 2214" xfId="4170"/>
    <cellStyle name="Followed Hyperlink 2215" xfId="4171"/>
    <cellStyle name="Followed Hyperlink 2216" xfId="4172"/>
    <cellStyle name="Followed Hyperlink 2217" xfId="4173"/>
    <cellStyle name="Followed Hyperlink 2218" xfId="4174"/>
    <cellStyle name="Followed Hyperlink 2219" xfId="4175"/>
    <cellStyle name="Followed Hyperlink 222" xfId="4176"/>
    <cellStyle name="Followed Hyperlink 2220" xfId="4177"/>
    <cellStyle name="Followed Hyperlink 2221" xfId="4178"/>
    <cellStyle name="Followed Hyperlink 2222" xfId="4179"/>
    <cellStyle name="Followed Hyperlink 2223" xfId="4180"/>
    <cellStyle name="Followed Hyperlink 2224" xfId="4181"/>
    <cellStyle name="Followed Hyperlink 2225" xfId="4182"/>
    <cellStyle name="Followed Hyperlink 2226" xfId="4183"/>
    <cellStyle name="Followed Hyperlink 2227" xfId="4184"/>
    <cellStyle name="Followed Hyperlink 2228" xfId="4185"/>
    <cellStyle name="Followed Hyperlink 2229" xfId="4186"/>
    <cellStyle name="Followed Hyperlink 223" xfId="4187"/>
    <cellStyle name="Followed Hyperlink 223 2" xfId="4188"/>
    <cellStyle name="Followed Hyperlink 2230" xfId="4189"/>
    <cellStyle name="Followed Hyperlink 2231" xfId="4190"/>
    <cellStyle name="Followed Hyperlink 2232" xfId="4191"/>
    <cellStyle name="Followed Hyperlink 2233" xfId="4192"/>
    <cellStyle name="Followed Hyperlink 2234" xfId="4193"/>
    <cellStyle name="Followed Hyperlink 2235" xfId="4194"/>
    <cellStyle name="Followed Hyperlink 2236" xfId="4195"/>
    <cellStyle name="Followed Hyperlink 2237" xfId="4196"/>
    <cellStyle name="Followed Hyperlink 2238" xfId="4197"/>
    <cellStyle name="Followed Hyperlink 2239" xfId="4198"/>
    <cellStyle name="Followed Hyperlink 224" xfId="4199"/>
    <cellStyle name="Followed Hyperlink 224 2" xfId="4200"/>
    <cellStyle name="Followed Hyperlink 2240" xfId="4201"/>
    <cellStyle name="Followed Hyperlink 2241" xfId="4202"/>
    <cellStyle name="Followed Hyperlink 2242" xfId="4203"/>
    <cellStyle name="Followed Hyperlink 2243" xfId="4204"/>
    <cellStyle name="Followed Hyperlink 2244" xfId="4205"/>
    <cellStyle name="Followed Hyperlink 2245" xfId="4206"/>
    <cellStyle name="Followed Hyperlink 2246" xfId="4207"/>
    <cellStyle name="Followed Hyperlink 2247" xfId="4208"/>
    <cellStyle name="Followed Hyperlink 2248" xfId="4209"/>
    <cellStyle name="Followed Hyperlink 2249" xfId="4210"/>
    <cellStyle name="Followed Hyperlink 225" xfId="4211"/>
    <cellStyle name="Followed Hyperlink 225 2" xfId="4212"/>
    <cellStyle name="Followed Hyperlink 2250" xfId="4213"/>
    <cellStyle name="Followed Hyperlink 2251" xfId="4214"/>
    <cellStyle name="Followed Hyperlink 2252" xfId="4215"/>
    <cellStyle name="Followed Hyperlink 2253" xfId="4216"/>
    <cellStyle name="Followed Hyperlink 2254" xfId="4217"/>
    <cellStyle name="Followed Hyperlink 2255" xfId="4218"/>
    <cellStyle name="Followed Hyperlink 2256" xfId="4219"/>
    <cellStyle name="Followed Hyperlink 2257" xfId="4220"/>
    <cellStyle name="Followed Hyperlink 2258" xfId="4221"/>
    <cellStyle name="Followed Hyperlink 2259" xfId="4222"/>
    <cellStyle name="Followed Hyperlink 226" xfId="4223"/>
    <cellStyle name="Followed Hyperlink 226 2" xfId="4224"/>
    <cellStyle name="Followed Hyperlink 2260" xfId="4225"/>
    <cellStyle name="Followed Hyperlink 2261" xfId="4226"/>
    <cellStyle name="Followed Hyperlink 2262" xfId="4227"/>
    <cellStyle name="Followed Hyperlink 2263" xfId="4228"/>
    <cellStyle name="Followed Hyperlink 2264" xfId="4229"/>
    <cellStyle name="Followed Hyperlink 2265" xfId="4230"/>
    <cellStyle name="Followed Hyperlink 2266" xfId="4231"/>
    <cellStyle name="Followed Hyperlink 2267" xfId="4232"/>
    <cellStyle name="Followed Hyperlink 2268" xfId="4233"/>
    <cellStyle name="Followed Hyperlink 2269" xfId="4234"/>
    <cellStyle name="Followed Hyperlink 227" xfId="4235"/>
    <cellStyle name="Followed Hyperlink 227 2" xfId="4236"/>
    <cellStyle name="Followed Hyperlink 2270" xfId="4237"/>
    <cellStyle name="Followed Hyperlink 2271" xfId="4238"/>
    <cellStyle name="Followed Hyperlink 2272" xfId="4239"/>
    <cellStyle name="Followed Hyperlink 2273" xfId="4240"/>
    <cellStyle name="Followed Hyperlink 2274" xfId="4241"/>
    <cellStyle name="Followed Hyperlink 2275" xfId="4242"/>
    <cellStyle name="Followed Hyperlink 2276" xfId="4243"/>
    <cellStyle name="Followed Hyperlink 2277" xfId="4244"/>
    <cellStyle name="Followed Hyperlink 2278" xfId="4245"/>
    <cellStyle name="Followed Hyperlink 2279" xfId="4246"/>
    <cellStyle name="Followed Hyperlink 228" xfId="4247"/>
    <cellStyle name="Followed Hyperlink 228 2" xfId="4248"/>
    <cellStyle name="Followed Hyperlink 2280" xfId="4249"/>
    <cellStyle name="Followed Hyperlink 2281" xfId="4250"/>
    <cellStyle name="Followed Hyperlink 2282" xfId="4251"/>
    <cellStyle name="Followed Hyperlink 2283" xfId="4252"/>
    <cellStyle name="Followed Hyperlink 2284" xfId="4253"/>
    <cellStyle name="Followed Hyperlink 2285" xfId="4254"/>
    <cellStyle name="Followed Hyperlink 2286" xfId="4255"/>
    <cellStyle name="Followed Hyperlink 2287" xfId="4256"/>
    <cellStyle name="Followed Hyperlink 2288" xfId="4257"/>
    <cellStyle name="Followed Hyperlink 2289" xfId="4258"/>
    <cellStyle name="Followed Hyperlink 229" xfId="4259"/>
    <cellStyle name="Followed Hyperlink 229 2" xfId="4260"/>
    <cellStyle name="Followed Hyperlink 2290" xfId="4261"/>
    <cellStyle name="Followed Hyperlink 2291" xfId="4262"/>
    <cellStyle name="Followed Hyperlink 2292" xfId="4263"/>
    <cellStyle name="Followed Hyperlink 2293" xfId="4264"/>
    <cellStyle name="Followed Hyperlink 2294" xfId="4265"/>
    <cellStyle name="Followed Hyperlink 2295" xfId="4266"/>
    <cellStyle name="Followed Hyperlink 2296" xfId="4267"/>
    <cellStyle name="Followed Hyperlink 2297" xfId="4268"/>
    <cellStyle name="Followed Hyperlink 2298" xfId="4269"/>
    <cellStyle name="Followed Hyperlink 2299" xfId="4270"/>
    <cellStyle name="Followed Hyperlink 23" xfId="4271"/>
    <cellStyle name="Followed Hyperlink 23 2" xfId="4272"/>
    <cellStyle name="Followed Hyperlink 230" xfId="4273"/>
    <cellStyle name="Followed Hyperlink 230 2" xfId="4274"/>
    <cellStyle name="Followed Hyperlink 2300" xfId="4275"/>
    <cellStyle name="Followed Hyperlink 2301" xfId="4276"/>
    <cellStyle name="Followed Hyperlink 2302" xfId="4277"/>
    <cellStyle name="Followed Hyperlink 2303" xfId="4278"/>
    <cellStyle name="Followed Hyperlink 2304" xfId="4279"/>
    <cellStyle name="Followed Hyperlink 2305" xfId="4280"/>
    <cellStyle name="Followed Hyperlink 2306" xfId="4281"/>
    <cellStyle name="Followed Hyperlink 2307" xfId="4282"/>
    <cellStyle name="Followed Hyperlink 2308" xfId="4283"/>
    <cellStyle name="Followed Hyperlink 2309" xfId="4284"/>
    <cellStyle name="Followed Hyperlink 231" xfId="4285"/>
    <cellStyle name="Followed Hyperlink 231 2" xfId="4286"/>
    <cellStyle name="Followed Hyperlink 2310" xfId="4287"/>
    <cellStyle name="Followed Hyperlink 2311" xfId="4288"/>
    <cellStyle name="Followed Hyperlink 2312" xfId="4289"/>
    <cellStyle name="Followed Hyperlink 2313" xfId="4290"/>
    <cellStyle name="Followed Hyperlink 2314" xfId="4291"/>
    <cellStyle name="Followed Hyperlink 2315" xfId="4292"/>
    <cellStyle name="Followed Hyperlink 2316" xfId="4293"/>
    <cellStyle name="Followed Hyperlink 2317" xfId="4294"/>
    <cellStyle name="Followed Hyperlink 2318" xfId="4295"/>
    <cellStyle name="Followed Hyperlink 2319" xfId="4296"/>
    <cellStyle name="Followed Hyperlink 232" xfId="4297"/>
    <cellStyle name="Followed Hyperlink 232 2" xfId="4298"/>
    <cellStyle name="Followed Hyperlink 2320" xfId="4299"/>
    <cellStyle name="Followed Hyperlink 2321" xfId="4300"/>
    <cellStyle name="Followed Hyperlink 2322" xfId="4301"/>
    <cellStyle name="Followed Hyperlink 2323" xfId="4302"/>
    <cellStyle name="Followed Hyperlink 2324" xfId="4303"/>
    <cellStyle name="Followed Hyperlink 2325" xfId="4304"/>
    <cellStyle name="Followed Hyperlink 2326" xfId="4305"/>
    <cellStyle name="Followed Hyperlink 2327" xfId="4306"/>
    <cellStyle name="Followed Hyperlink 2328" xfId="4307"/>
    <cellStyle name="Followed Hyperlink 2329" xfId="4308"/>
    <cellStyle name="Followed Hyperlink 233" xfId="4309"/>
    <cellStyle name="Followed Hyperlink 2330" xfId="4310"/>
    <cellStyle name="Followed Hyperlink 2331" xfId="4311"/>
    <cellStyle name="Followed Hyperlink 2332" xfId="4312"/>
    <cellStyle name="Followed Hyperlink 2333" xfId="4313"/>
    <cellStyle name="Followed Hyperlink 2334" xfId="4314"/>
    <cellStyle name="Followed Hyperlink 2335" xfId="4315"/>
    <cellStyle name="Followed Hyperlink 2336" xfId="4316"/>
    <cellStyle name="Followed Hyperlink 2337" xfId="4317"/>
    <cellStyle name="Followed Hyperlink 2338" xfId="4318"/>
    <cellStyle name="Followed Hyperlink 2339" xfId="4319"/>
    <cellStyle name="Followed Hyperlink 234" xfId="4320"/>
    <cellStyle name="Followed Hyperlink 234 2" xfId="4321"/>
    <cellStyle name="Followed Hyperlink 2340" xfId="4322"/>
    <cellStyle name="Followed Hyperlink 2341" xfId="4323"/>
    <cellStyle name="Followed Hyperlink 2342" xfId="4324"/>
    <cellStyle name="Followed Hyperlink 2343" xfId="4325"/>
    <cellStyle name="Followed Hyperlink 2344" xfId="4326"/>
    <cellStyle name="Followed Hyperlink 2345" xfId="4327"/>
    <cellStyle name="Followed Hyperlink 2346" xfId="4328"/>
    <cellStyle name="Followed Hyperlink 2347" xfId="4329"/>
    <cellStyle name="Followed Hyperlink 2348" xfId="4330"/>
    <cellStyle name="Followed Hyperlink 2349" xfId="4331"/>
    <cellStyle name="Followed Hyperlink 235" xfId="4332"/>
    <cellStyle name="Followed Hyperlink 235 2" xfId="4333"/>
    <cellStyle name="Followed Hyperlink 2350" xfId="4334"/>
    <cellStyle name="Followed Hyperlink 2351" xfId="4335"/>
    <cellStyle name="Followed Hyperlink 2352" xfId="4336"/>
    <cellStyle name="Followed Hyperlink 2353" xfId="4337"/>
    <cellStyle name="Followed Hyperlink 2354" xfId="4338"/>
    <cellStyle name="Followed Hyperlink 2355" xfId="4339"/>
    <cellStyle name="Followed Hyperlink 2356" xfId="4340"/>
    <cellStyle name="Followed Hyperlink 2357" xfId="4341"/>
    <cellStyle name="Followed Hyperlink 2358" xfId="4342"/>
    <cellStyle name="Followed Hyperlink 2359" xfId="4343"/>
    <cellStyle name="Followed Hyperlink 236" xfId="4344"/>
    <cellStyle name="Followed Hyperlink 236 2" xfId="4345"/>
    <cellStyle name="Followed Hyperlink 2360" xfId="4346"/>
    <cellStyle name="Followed Hyperlink 2361" xfId="4347"/>
    <cellStyle name="Followed Hyperlink 2362" xfId="4348"/>
    <cellStyle name="Followed Hyperlink 2363" xfId="4349"/>
    <cellStyle name="Followed Hyperlink 2364" xfId="4350"/>
    <cellStyle name="Followed Hyperlink 2365" xfId="4351"/>
    <cellStyle name="Followed Hyperlink 2366" xfId="4352"/>
    <cellStyle name="Followed Hyperlink 2367" xfId="4353"/>
    <cellStyle name="Followed Hyperlink 2368" xfId="4354"/>
    <cellStyle name="Followed Hyperlink 2369" xfId="4355"/>
    <cellStyle name="Followed Hyperlink 237" xfId="4356"/>
    <cellStyle name="Followed Hyperlink 237 2" xfId="4357"/>
    <cellStyle name="Followed Hyperlink 2370" xfId="4358"/>
    <cellStyle name="Followed Hyperlink 2371" xfId="4359"/>
    <cellStyle name="Followed Hyperlink 2372" xfId="4360"/>
    <cellStyle name="Followed Hyperlink 2373" xfId="4361"/>
    <cellStyle name="Followed Hyperlink 2374" xfId="4362"/>
    <cellStyle name="Followed Hyperlink 2375" xfId="4363"/>
    <cellStyle name="Followed Hyperlink 2376" xfId="4364"/>
    <cellStyle name="Followed Hyperlink 2377" xfId="4365"/>
    <cellStyle name="Followed Hyperlink 2378" xfId="4366"/>
    <cellStyle name="Followed Hyperlink 2379" xfId="4367"/>
    <cellStyle name="Followed Hyperlink 238" xfId="4368"/>
    <cellStyle name="Followed Hyperlink 238 2" xfId="4369"/>
    <cellStyle name="Followed Hyperlink 2380" xfId="4370"/>
    <cellStyle name="Followed Hyperlink 2381" xfId="4371"/>
    <cellStyle name="Followed Hyperlink 2382" xfId="4372"/>
    <cellStyle name="Followed Hyperlink 2383" xfId="4373"/>
    <cellStyle name="Followed Hyperlink 2384" xfId="4374"/>
    <cellStyle name="Followed Hyperlink 2385" xfId="4375"/>
    <cellStyle name="Followed Hyperlink 2386" xfId="4376"/>
    <cellStyle name="Followed Hyperlink 2387" xfId="4377"/>
    <cellStyle name="Followed Hyperlink 2388" xfId="4378"/>
    <cellStyle name="Followed Hyperlink 2389" xfId="4379"/>
    <cellStyle name="Followed Hyperlink 239" xfId="4380"/>
    <cellStyle name="Followed Hyperlink 239 2" xfId="4381"/>
    <cellStyle name="Followed Hyperlink 2390" xfId="4382"/>
    <cellStyle name="Followed Hyperlink 2391" xfId="4383"/>
    <cellStyle name="Followed Hyperlink 2392" xfId="4384"/>
    <cellStyle name="Followed Hyperlink 2393" xfId="4385"/>
    <cellStyle name="Followed Hyperlink 2394" xfId="4386"/>
    <cellStyle name="Followed Hyperlink 2395" xfId="4387"/>
    <cellStyle name="Followed Hyperlink 2396" xfId="4388"/>
    <cellStyle name="Followed Hyperlink 2397" xfId="4389"/>
    <cellStyle name="Followed Hyperlink 2398" xfId="4390"/>
    <cellStyle name="Followed Hyperlink 2399" xfId="4391"/>
    <cellStyle name="Followed Hyperlink 24" xfId="4392"/>
    <cellStyle name="Followed Hyperlink 240" xfId="4393"/>
    <cellStyle name="Followed Hyperlink 240 2" xfId="4394"/>
    <cellStyle name="Followed Hyperlink 2400" xfId="4395"/>
    <cellStyle name="Followed Hyperlink 2401" xfId="4396"/>
    <cellStyle name="Followed Hyperlink 2402" xfId="4397"/>
    <cellStyle name="Followed Hyperlink 2403" xfId="4398"/>
    <cellStyle name="Followed Hyperlink 2404" xfId="4399"/>
    <cellStyle name="Followed Hyperlink 2405" xfId="4400"/>
    <cellStyle name="Followed Hyperlink 2406" xfId="4401"/>
    <cellStyle name="Followed Hyperlink 2407" xfId="4402"/>
    <cellStyle name="Followed Hyperlink 2408" xfId="4403"/>
    <cellStyle name="Followed Hyperlink 2409" xfId="4404"/>
    <cellStyle name="Followed Hyperlink 241" xfId="4405"/>
    <cellStyle name="Followed Hyperlink 241 2" xfId="4406"/>
    <cellStyle name="Followed Hyperlink 2410" xfId="4407"/>
    <cellStyle name="Followed Hyperlink 2411" xfId="4408"/>
    <cellStyle name="Followed Hyperlink 2412" xfId="4409"/>
    <cellStyle name="Followed Hyperlink 2413" xfId="4410"/>
    <cellStyle name="Followed Hyperlink 2414" xfId="4411"/>
    <cellStyle name="Followed Hyperlink 2415" xfId="4412"/>
    <cellStyle name="Followed Hyperlink 2416" xfId="4413"/>
    <cellStyle name="Followed Hyperlink 2417" xfId="4414"/>
    <cellStyle name="Followed Hyperlink 2418" xfId="4415"/>
    <cellStyle name="Followed Hyperlink 2419" xfId="4416"/>
    <cellStyle name="Followed Hyperlink 242" xfId="4417"/>
    <cellStyle name="Followed Hyperlink 242 2" xfId="4418"/>
    <cellStyle name="Followed Hyperlink 2420" xfId="4419"/>
    <cellStyle name="Followed Hyperlink 2421" xfId="4420"/>
    <cellStyle name="Followed Hyperlink 2422" xfId="4421"/>
    <cellStyle name="Followed Hyperlink 2423" xfId="4422"/>
    <cellStyle name="Followed Hyperlink 2424" xfId="4423"/>
    <cellStyle name="Followed Hyperlink 2425" xfId="4424"/>
    <cellStyle name="Followed Hyperlink 2426" xfId="4425"/>
    <cellStyle name="Followed Hyperlink 2427" xfId="4426"/>
    <cellStyle name="Followed Hyperlink 2428" xfId="4427"/>
    <cellStyle name="Followed Hyperlink 2429" xfId="4428"/>
    <cellStyle name="Followed Hyperlink 243" xfId="4429"/>
    <cellStyle name="Followed Hyperlink 243 2" xfId="4430"/>
    <cellStyle name="Followed Hyperlink 2430" xfId="4431"/>
    <cellStyle name="Followed Hyperlink 2431" xfId="4432"/>
    <cellStyle name="Followed Hyperlink 2432" xfId="4433"/>
    <cellStyle name="Followed Hyperlink 2433" xfId="4434"/>
    <cellStyle name="Followed Hyperlink 2434" xfId="4435"/>
    <cellStyle name="Followed Hyperlink 2435" xfId="4436"/>
    <cellStyle name="Followed Hyperlink 2436" xfId="4437"/>
    <cellStyle name="Followed Hyperlink 2437" xfId="4438"/>
    <cellStyle name="Followed Hyperlink 2438" xfId="4439"/>
    <cellStyle name="Followed Hyperlink 2439" xfId="4440"/>
    <cellStyle name="Followed Hyperlink 244" xfId="4441"/>
    <cellStyle name="Followed Hyperlink 2440" xfId="4442"/>
    <cellStyle name="Followed Hyperlink 2441" xfId="4443"/>
    <cellStyle name="Followed Hyperlink 2442" xfId="4444"/>
    <cellStyle name="Followed Hyperlink 2443" xfId="4445"/>
    <cellStyle name="Followed Hyperlink 2444" xfId="4446"/>
    <cellStyle name="Followed Hyperlink 2445" xfId="4447"/>
    <cellStyle name="Followed Hyperlink 2446" xfId="4448"/>
    <cellStyle name="Followed Hyperlink 2447" xfId="4449"/>
    <cellStyle name="Followed Hyperlink 2448" xfId="4450"/>
    <cellStyle name="Followed Hyperlink 2449" xfId="4451"/>
    <cellStyle name="Followed Hyperlink 245" xfId="4452"/>
    <cellStyle name="Followed Hyperlink 245 2" xfId="4453"/>
    <cellStyle name="Followed Hyperlink 2450" xfId="4454"/>
    <cellStyle name="Followed Hyperlink 2451" xfId="4455"/>
    <cellStyle name="Followed Hyperlink 2452" xfId="4456"/>
    <cellStyle name="Followed Hyperlink 2453" xfId="4457"/>
    <cellStyle name="Followed Hyperlink 2454" xfId="4458"/>
    <cellStyle name="Followed Hyperlink 2455" xfId="4459"/>
    <cellStyle name="Followed Hyperlink 2456" xfId="4460"/>
    <cellStyle name="Followed Hyperlink 2457" xfId="4461"/>
    <cellStyle name="Followed Hyperlink 2458" xfId="4462"/>
    <cellStyle name="Followed Hyperlink 2459" xfId="4463"/>
    <cellStyle name="Followed Hyperlink 246" xfId="4464"/>
    <cellStyle name="Followed Hyperlink 246 2" xfId="4465"/>
    <cellStyle name="Followed Hyperlink 2460" xfId="4466"/>
    <cellStyle name="Followed Hyperlink 2461" xfId="4467"/>
    <cellStyle name="Followed Hyperlink 2462" xfId="4468"/>
    <cellStyle name="Followed Hyperlink 2463" xfId="4469"/>
    <cellStyle name="Followed Hyperlink 2464" xfId="4470"/>
    <cellStyle name="Followed Hyperlink 2465" xfId="4471"/>
    <cellStyle name="Followed Hyperlink 2466" xfId="4472"/>
    <cellStyle name="Followed Hyperlink 2467" xfId="4473"/>
    <cellStyle name="Followed Hyperlink 2468" xfId="4474"/>
    <cellStyle name="Followed Hyperlink 2469" xfId="4475"/>
    <cellStyle name="Followed Hyperlink 247" xfId="4476"/>
    <cellStyle name="Followed Hyperlink 247 2" xfId="4477"/>
    <cellStyle name="Followed Hyperlink 2470" xfId="4478"/>
    <cellStyle name="Followed Hyperlink 2471" xfId="4479"/>
    <cellStyle name="Followed Hyperlink 2472" xfId="4480"/>
    <cellStyle name="Followed Hyperlink 2473" xfId="4481"/>
    <cellStyle name="Followed Hyperlink 2474" xfId="4482"/>
    <cellStyle name="Followed Hyperlink 2475" xfId="4483"/>
    <cellStyle name="Followed Hyperlink 2476" xfId="4484"/>
    <cellStyle name="Followed Hyperlink 2477" xfId="4485"/>
    <cellStyle name="Followed Hyperlink 2478" xfId="4486"/>
    <cellStyle name="Followed Hyperlink 2479" xfId="4487"/>
    <cellStyle name="Followed Hyperlink 248" xfId="4488"/>
    <cellStyle name="Followed Hyperlink 248 2" xfId="4489"/>
    <cellStyle name="Followed Hyperlink 2480" xfId="4490"/>
    <cellStyle name="Followed Hyperlink 2481" xfId="4491"/>
    <cellStyle name="Followed Hyperlink 2482" xfId="4492"/>
    <cellStyle name="Followed Hyperlink 2483" xfId="4493"/>
    <cellStyle name="Followed Hyperlink 2484" xfId="4494"/>
    <cellStyle name="Followed Hyperlink 2485" xfId="4495"/>
    <cellStyle name="Followed Hyperlink 2486" xfId="4496"/>
    <cellStyle name="Followed Hyperlink 2487" xfId="4497"/>
    <cellStyle name="Followed Hyperlink 2488" xfId="4498"/>
    <cellStyle name="Followed Hyperlink 2489" xfId="4499"/>
    <cellStyle name="Followed Hyperlink 249" xfId="4500"/>
    <cellStyle name="Followed Hyperlink 249 2" xfId="4501"/>
    <cellStyle name="Followed Hyperlink 2490" xfId="4502"/>
    <cellStyle name="Followed Hyperlink 2491" xfId="4503"/>
    <cellStyle name="Followed Hyperlink 2492" xfId="4504"/>
    <cellStyle name="Followed Hyperlink 2493" xfId="4505"/>
    <cellStyle name="Followed Hyperlink 2494" xfId="4506"/>
    <cellStyle name="Followed Hyperlink 2495" xfId="4507"/>
    <cellStyle name="Followed Hyperlink 2496" xfId="4508"/>
    <cellStyle name="Followed Hyperlink 2497" xfId="4509"/>
    <cellStyle name="Followed Hyperlink 2498" xfId="4510"/>
    <cellStyle name="Followed Hyperlink 2499" xfId="4511"/>
    <cellStyle name="Followed Hyperlink 25" xfId="4512"/>
    <cellStyle name="Followed Hyperlink 25 2" xfId="4513"/>
    <cellStyle name="Followed Hyperlink 250" xfId="4514"/>
    <cellStyle name="Followed Hyperlink 250 2" xfId="4515"/>
    <cellStyle name="Followed Hyperlink 2500" xfId="4516"/>
    <cellStyle name="Followed Hyperlink 2501" xfId="4517"/>
    <cellStyle name="Followed Hyperlink 2502" xfId="4518"/>
    <cellStyle name="Followed Hyperlink 2503" xfId="4519"/>
    <cellStyle name="Followed Hyperlink 2504" xfId="4520"/>
    <cellStyle name="Followed Hyperlink 2505" xfId="4521"/>
    <cellStyle name="Followed Hyperlink 2506" xfId="4522"/>
    <cellStyle name="Followed Hyperlink 2507" xfId="4523"/>
    <cellStyle name="Followed Hyperlink 2508" xfId="4524"/>
    <cellStyle name="Followed Hyperlink 2509" xfId="4525"/>
    <cellStyle name="Followed Hyperlink 251" xfId="4526"/>
    <cellStyle name="Followed Hyperlink 251 2" xfId="4527"/>
    <cellStyle name="Followed Hyperlink 2510" xfId="4528"/>
    <cellStyle name="Followed Hyperlink 2511" xfId="4529"/>
    <cellStyle name="Followed Hyperlink 2512" xfId="4530"/>
    <cellStyle name="Followed Hyperlink 2513" xfId="4531"/>
    <cellStyle name="Followed Hyperlink 2514" xfId="4532"/>
    <cellStyle name="Followed Hyperlink 2515" xfId="4533"/>
    <cellStyle name="Followed Hyperlink 2516" xfId="4534"/>
    <cellStyle name="Followed Hyperlink 2517" xfId="4535"/>
    <cellStyle name="Followed Hyperlink 2518" xfId="4536"/>
    <cellStyle name="Followed Hyperlink 2519" xfId="4537"/>
    <cellStyle name="Followed Hyperlink 252" xfId="4538"/>
    <cellStyle name="Followed Hyperlink 252 2" xfId="4539"/>
    <cellStyle name="Followed Hyperlink 2520" xfId="4540"/>
    <cellStyle name="Followed Hyperlink 2521" xfId="4541"/>
    <cellStyle name="Followed Hyperlink 2522" xfId="4542"/>
    <cellStyle name="Followed Hyperlink 2523" xfId="4543"/>
    <cellStyle name="Followed Hyperlink 2524" xfId="4544"/>
    <cellStyle name="Followed Hyperlink 2525" xfId="4545"/>
    <cellStyle name="Followed Hyperlink 2526" xfId="4546"/>
    <cellStyle name="Followed Hyperlink 2527" xfId="4547"/>
    <cellStyle name="Followed Hyperlink 2528" xfId="4548"/>
    <cellStyle name="Followed Hyperlink 2529" xfId="4549"/>
    <cellStyle name="Followed Hyperlink 253" xfId="4550"/>
    <cellStyle name="Followed Hyperlink 253 2" xfId="4551"/>
    <cellStyle name="Followed Hyperlink 2530" xfId="4552"/>
    <cellStyle name="Followed Hyperlink 2531" xfId="4553"/>
    <cellStyle name="Followed Hyperlink 2532" xfId="4554"/>
    <cellStyle name="Followed Hyperlink 2533" xfId="4555"/>
    <cellStyle name="Followed Hyperlink 2534" xfId="4556"/>
    <cellStyle name="Followed Hyperlink 2535" xfId="4557"/>
    <cellStyle name="Followed Hyperlink 2536" xfId="4558"/>
    <cellStyle name="Followed Hyperlink 2537" xfId="4559"/>
    <cellStyle name="Followed Hyperlink 2538" xfId="4560"/>
    <cellStyle name="Followed Hyperlink 2539" xfId="4561"/>
    <cellStyle name="Followed Hyperlink 254" xfId="4562"/>
    <cellStyle name="Followed Hyperlink 254 2" xfId="4563"/>
    <cellStyle name="Followed Hyperlink 2540" xfId="4564"/>
    <cellStyle name="Followed Hyperlink 2541" xfId="4565"/>
    <cellStyle name="Followed Hyperlink 2542" xfId="4566"/>
    <cellStyle name="Followed Hyperlink 2543" xfId="4567"/>
    <cellStyle name="Followed Hyperlink 2544" xfId="4568"/>
    <cellStyle name="Followed Hyperlink 2545" xfId="4569"/>
    <cellStyle name="Followed Hyperlink 2546" xfId="4570"/>
    <cellStyle name="Followed Hyperlink 2547" xfId="4571"/>
    <cellStyle name="Followed Hyperlink 2548" xfId="4572"/>
    <cellStyle name="Followed Hyperlink 2549" xfId="4573"/>
    <cellStyle name="Followed Hyperlink 255" xfId="4574"/>
    <cellStyle name="Followed Hyperlink 2550" xfId="4575"/>
    <cellStyle name="Followed Hyperlink 2551" xfId="4576"/>
    <cellStyle name="Followed Hyperlink 2552" xfId="4577"/>
    <cellStyle name="Followed Hyperlink 2553" xfId="4578"/>
    <cellStyle name="Followed Hyperlink 2554" xfId="4579"/>
    <cellStyle name="Followed Hyperlink 2555" xfId="4580"/>
    <cellStyle name="Followed Hyperlink 2556" xfId="4581"/>
    <cellStyle name="Followed Hyperlink 2557" xfId="4582"/>
    <cellStyle name="Followed Hyperlink 2558" xfId="4583"/>
    <cellStyle name="Followed Hyperlink 2559" xfId="4584"/>
    <cellStyle name="Followed Hyperlink 256" xfId="4585"/>
    <cellStyle name="Followed Hyperlink 256 2" xfId="4586"/>
    <cellStyle name="Followed Hyperlink 2560" xfId="4587"/>
    <cellStyle name="Followed Hyperlink 2561" xfId="4588"/>
    <cellStyle name="Followed Hyperlink 2562" xfId="4589"/>
    <cellStyle name="Followed Hyperlink 2563" xfId="4590"/>
    <cellStyle name="Followed Hyperlink 2564" xfId="4591"/>
    <cellStyle name="Followed Hyperlink 2565" xfId="4592"/>
    <cellStyle name="Followed Hyperlink 2566" xfId="4593"/>
    <cellStyle name="Followed Hyperlink 2567" xfId="4594"/>
    <cellStyle name="Followed Hyperlink 2568" xfId="4595"/>
    <cellStyle name="Followed Hyperlink 2569" xfId="4596"/>
    <cellStyle name="Followed Hyperlink 257" xfId="4597"/>
    <cellStyle name="Followed Hyperlink 257 2" xfId="4598"/>
    <cellStyle name="Followed Hyperlink 2570" xfId="4599"/>
    <cellStyle name="Followed Hyperlink 2571" xfId="4600"/>
    <cellStyle name="Followed Hyperlink 2572" xfId="4601"/>
    <cellStyle name="Followed Hyperlink 2573" xfId="4602"/>
    <cellStyle name="Followed Hyperlink 2574" xfId="4603"/>
    <cellStyle name="Followed Hyperlink 2575" xfId="4604"/>
    <cellStyle name="Followed Hyperlink 2576" xfId="4605"/>
    <cellStyle name="Followed Hyperlink 2577" xfId="4606"/>
    <cellStyle name="Followed Hyperlink 2578" xfId="4607"/>
    <cellStyle name="Followed Hyperlink 2579" xfId="4608"/>
    <cellStyle name="Followed Hyperlink 258" xfId="4609"/>
    <cellStyle name="Followed Hyperlink 258 2" xfId="4610"/>
    <cellStyle name="Followed Hyperlink 2580" xfId="4611"/>
    <cellStyle name="Followed Hyperlink 2581" xfId="4612"/>
    <cellStyle name="Followed Hyperlink 2582" xfId="4613"/>
    <cellStyle name="Followed Hyperlink 2583" xfId="4614"/>
    <cellStyle name="Followed Hyperlink 2584" xfId="4615"/>
    <cellStyle name="Followed Hyperlink 2585" xfId="4616"/>
    <cellStyle name="Followed Hyperlink 2586" xfId="4617"/>
    <cellStyle name="Followed Hyperlink 2587" xfId="4618"/>
    <cellStyle name="Followed Hyperlink 2588" xfId="4619"/>
    <cellStyle name="Followed Hyperlink 2589" xfId="4620"/>
    <cellStyle name="Followed Hyperlink 259" xfId="4621"/>
    <cellStyle name="Followed Hyperlink 259 2" xfId="4622"/>
    <cellStyle name="Followed Hyperlink 2590" xfId="4623"/>
    <cellStyle name="Followed Hyperlink 2591" xfId="4624"/>
    <cellStyle name="Followed Hyperlink 2592" xfId="4625"/>
    <cellStyle name="Followed Hyperlink 2593" xfId="4626"/>
    <cellStyle name="Followed Hyperlink 2594" xfId="4627"/>
    <cellStyle name="Followed Hyperlink 2595" xfId="4628"/>
    <cellStyle name="Followed Hyperlink 2596" xfId="4629"/>
    <cellStyle name="Followed Hyperlink 2597" xfId="4630"/>
    <cellStyle name="Followed Hyperlink 2598" xfId="4631"/>
    <cellStyle name="Followed Hyperlink 2599" xfId="4632"/>
    <cellStyle name="Followed Hyperlink 26" xfId="4633"/>
    <cellStyle name="Followed Hyperlink 26 2" xfId="4634"/>
    <cellStyle name="Followed Hyperlink 260" xfId="4635"/>
    <cellStyle name="Followed Hyperlink 260 2" xfId="4636"/>
    <cellStyle name="Followed Hyperlink 2600" xfId="4637"/>
    <cellStyle name="Followed Hyperlink 2601" xfId="4638"/>
    <cellStyle name="Followed Hyperlink 2602" xfId="4639"/>
    <cellStyle name="Followed Hyperlink 2603" xfId="4640"/>
    <cellStyle name="Followed Hyperlink 2604" xfId="4641"/>
    <cellStyle name="Followed Hyperlink 2605" xfId="4642"/>
    <cellStyle name="Followed Hyperlink 2606" xfId="4643"/>
    <cellStyle name="Followed Hyperlink 2607" xfId="4644"/>
    <cellStyle name="Followed Hyperlink 2608" xfId="4645"/>
    <cellStyle name="Followed Hyperlink 2609" xfId="4646"/>
    <cellStyle name="Followed Hyperlink 261" xfId="4647"/>
    <cellStyle name="Followed Hyperlink 261 2" xfId="4648"/>
    <cellStyle name="Followed Hyperlink 2610" xfId="4649"/>
    <cellStyle name="Followed Hyperlink 2611" xfId="4650"/>
    <cellStyle name="Followed Hyperlink 2612" xfId="4651"/>
    <cellStyle name="Followed Hyperlink 2613" xfId="4652"/>
    <cellStyle name="Followed Hyperlink 2614" xfId="4653"/>
    <cellStyle name="Followed Hyperlink 2615" xfId="4654"/>
    <cellStyle name="Followed Hyperlink 2616" xfId="4655"/>
    <cellStyle name="Followed Hyperlink 2617" xfId="4656"/>
    <cellStyle name="Followed Hyperlink 2618" xfId="4657"/>
    <cellStyle name="Followed Hyperlink 2619" xfId="4658"/>
    <cellStyle name="Followed Hyperlink 262" xfId="4659"/>
    <cellStyle name="Followed Hyperlink 262 2" xfId="4660"/>
    <cellStyle name="Followed Hyperlink 2620" xfId="4661"/>
    <cellStyle name="Followed Hyperlink 2621" xfId="4662"/>
    <cellStyle name="Followed Hyperlink 2622" xfId="4663"/>
    <cellStyle name="Followed Hyperlink 2623" xfId="4664"/>
    <cellStyle name="Followed Hyperlink 2624" xfId="4665"/>
    <cellStyle name="Followed Hyperlink 2625" xfId="4666"/>
    <cellStyle name="Followed Hyperlink 2626" xfId="4667"/>
    <cellStyle name="Followed Hyperlink 2627" xfId="4668"/>
    <cellStyle name="Followed Hyperlink 2628" xfId="4669"/>
    <cellStyle name="Followed Hyperlink 2629" xfId="4670"/>
    <cellStyle name="Followed Hyperlink 263" xfId="4671"/>
    <cellStyle name="Followed Hyperlink 263 2" xfId="4672"/>
    <cellStyle name="Followed Hyperlink 2630" xfId="4673"/>
    <cellStyle name="Followed Hyperlink 2631" xfId="4674"/>
    <cellStyle name="Followed Hyperlink 2632" xfId="4675"/>
    <cellStyle name="Followed Hyperlink 2633" xfId="4676"/>
    <cellStyle name="Followed Hyperlink 2634" xfId="4677"/>
    <cellStyle name="Followed Hyperlink 2635" xfId="4678"/>
    <cellStyle name="Followed Hyperlink 2636" xfId="4679"/>
    <cellStyle name="Followed Hyperlink 2637" xfId="4680"/>
    <cellStyle name="Followed Hyperlink 2638" xfId="4681"/>
    <cellStyle name="Followed Hyperlink 2639" xfId="4682"/>
    <cellStyle name="Followed Hyperlink 264" xfId="4683"/>
    <cellStyle name="Followed Hyperlink 264 2" xfId="4684"/>
    <cellStyle name="Followed Hyperlink 2640" xfId="4685"/>
    <cellStyle name="Followed Hyperlink 2641" xfId="4686"/>
    <cellStyle name="Followed Hyperlink 2642" xfId="4687"/>
    <cellStyle name="Followed Hyperlink 2643" xfId="4688"/>
    <cellStyle name="Followed Hyperlink 2644" xfId="4689"/>
    <cellStyle name="Followed Hyperlink 2645" xfId="4690"/>
    <cellStyle name="Followed Hyperlink 2646" xfId="4691"/>
    <cellStyle name="Followed Hyperlink 2647" xfId="4692"/>
    <cellStyle name="Followed Hyperlink 2648" xfId="4693"/>
    <cellStyle name="Followed Hyperlink 2649" xfId="4694"/>
    <cellStyle name="Followed Hyperlink 265" xfId="4695"/>
    <cellStyle name="Followed Hyperlink 265 2" xfId="4696"/>
    <cellStyle name="Followed Hyperlink 2650" xfId="4697"/>
    <cellStyle name="Followed Hyperlink 2651" xfId="4698"/>
    <cellStyle name="Followed Hyperlink 2652" xfId="4699"/>
    <cellStyle name="Followed Hyperlink 2653" xfId="4700"/>
    <cellStyle name="Followed Hyperlink 2654" xfId="4701"/>
    <cellStyle name="Followed Hyperlink 2655" xfId="4702"/>
    <cellStyle name="Followed Hyperlink 2656" xfId="4703"/>
    <cellStyle name="Followed Hyperlink 2657" xfId="4704"/>
    <cellStyle name="Followed Hyperlink 2658" xfId="4705"/>
    <cellStyle name="Followed Hyperlink 2659" xfId="4706"/>
    <cellStyle name="Followed Hyperlink 266" xfId="4707"/>
    <cellStyle name="Followed Hyperlink 2660" xfId="4708"/>
    <cellStyle name="Followed Hyperlink 2661" xfId="4709"/>
    <cellStyle name="Followed Hyperlink 2662" xfId="4710"/>
    <cellStyle name="Followed Hyperlink 2663" xfId="4711"/>
    <cellStyle name="Followed Hyperlink 2664" xfId="4712"/>
    <cellStyle name="Followed Hyperlink 2665" xfId="4713"/>
    <cellStyle name="Followed Hyperlink 2666" xfId="4714"/>
    <cellStyle name="Followed Hyperlink 2667" xfId="4715"/>
    <cellStyle name="Followed Hyperlink 2668" xfId="4716"/>
    <cellStyle name="Followed Hyperlink 2669" xfId="4717"/>
    <cellStyle name="Followed Hyperlink 267" xfId="4718"/>
    <cellStyle name="Followed Hyperlink 267 2" xfId="4719"/>
    <cellStyle name="Followed Hyperlink 2670" xfId="4720"/>
    <cellStyle name="Followed Hyperlink 2671" xfId="4721"/>
    <cellStyle name="Followed Hyperlink 2672" xfId="4722"/>
    <cellStyle name="Followed Hyperlink 2673" xfId="4723"/>
    <cellStyle name="Followed Hyperlink 2674" xfId="4724"/>
    <cellStyle name="Followed Hyperlink 2675" xfId="4725"/>
    <cellStyle name="Followed Hyperlink 2676" xfId="4726"/>
    <cellStyle name="Followed Hyperlink 2677" xfId="4727"/>
    <cellStyle name="Followed Hyperlink 2678" xfId="4728"/>
    <cellStyle name="Followed Hyperlink 2679" xfId="4729"/>
    <cellStyle name="Followed Hyperlink 268" xfId="4730"/>
    <cellStyle name="Followed Hyperlink 268 2" xfId="4731"/>
    <cellStyle name="Followed Hyperlink 2680" xfId="4732"/>
    <cellStyle name="Followed Hyperlink 2681" xfId="4733"/>
    <cellStyle name="Followed Hyperlink 2682" xfId="4734"/>
    <cellStyle name="Followed Hyperlink 2683" xfId="4735"/>
    <cellStyle name="Followed Hyperlink 2684" xfId="4736"/>
    <cellStyle name="Followed Hyperlink 2685" xfId="4737"/>
    <cellStyle name="Followed Hyperlink 2686" xfId="4738"/>
    <cellStyle name="Followed Hyperlink 2687" xfId="4739"/>
    <cellStyle name="Followed Hyperlink 2688" xfId="4740"/>
    <cellStyle name="Followed Hyperlink 2689" xfId="4741"/>
    <cellStyle name="Followed Hyperlink 269" xfId="4742"/>
    <cellStyle name="Followed Hyperlink 269 2" xfId="4743"/>
    <cellStyle name="Followed Hyperlink 2690" xfId="4744"/>
    <cellStyle name="Followed Hyperlink 2691" xfId="4745"/>
    <cellStyle name="Followed Hyperlink 2692" xfId="4746"/>
    <cellStyle name="Followed Hyperlink 2693" xfId="4747"/>
    <cellStyle name="Followed Hyperlink 2694" xfId="4748"/>
    <cellStyle name="Followed Hyperlink 2695" xfId="4749"/>
    <cellStyle name="Followed Hyperlink 2696" xfId="4750"/>
    <cellStyle name="Followed Hyperlink 2697" xfId="4751"/>
    <cellStyle name="Followed Hyperlink 2698" xfId="4752"/>
    <cellStyle name="Followed Hyperlink 2699" xfId="4753"/>
    <cellStyle name="Followed Hyperlink 27" xfId="4754"/>
    <cellStyle name="Followed Hyperlink 27 2" xfId="4755"/>
    <cellStyle name="Followed Hyperlink 270" xfId="4756"/>
    <cellStyle name="Followed Hyperlink 270 2" xfId="4757"/>
    <cellStyle name="Followed Hyperlink 2700" xfId="4758"/>
    <cellStyle name="Followed Hyperlink 2701" xfId="4759"/>
    <cellStyle name="Followed Hyperlink 2702" xfId="4760"/>
    <cellStyle name="Followed Hyperlink 2703" xfId="4761"/>
    <cellStyle name="Followed Hyperlink 2704" xfId="4762"/>
    <cellStyle name="Followed Hyperlink 2705" xfId="4763"/>
    <cellStyle name="Followed Hyperlink 2706" xfId="4764"/>
    <cellStyle name="Followed Hyperlink 2707" xfId="4765"/>
    <cellStyle name="Followed Hyperlink 2708" xfId="4766"/>
    <cellStyle name="Followed Hyperlink 2709" xfId="4767"/>
    <cellStyle name="Followed Hyperlink 271" xfId="4768"/>
    <cellStyle name="Followed Hyperlink 271 2" xfId="4769"/>
    <cellStyle name="Followed Hyperlink 2710" xfId="4770"/>
    <cellStyle name="Followed Hyperlink 2711" xfId="4771"/>
    <cellStyle name="Followed Hyperlink 2712" xfId="4772"/>
    <cellStyle name="Followed Hyperlink 2713" xfId="4773"/>
    <cellStyle name="Followed Hyperlink 2714" xfId="4774"/>
    <cellStyle name="Followed Hyperlink 2715" xfId="4775"/>
    <cellStyle name="Followed Hyperlink 2716" xfId="4776"/>
    <cellStyle name="Followed Hyperlink 2717" xfId="4777"/>
    <cellStyle name="Followed Hyperlink 2718" xfId="4778"/>
    <cellStyle name="Followed Hyperlink 2719" xfId="4779"/>
    <cellStyle name="Followed Hyperlink 272" xfId="4780"/>
    <cellStyle name="Followed Hyperlink 272 2" xfId="4781"/>
    <cellStyle name="Followed Hyperlink 2720" xfId="4782"/>
    <cellStyle name="Followed Hyperlink 2721" xfId="4783"/>
    <cellStyle name="Followed Hyperlink 2722" xfId="4784"/>
    <cellStyle name="Followed Hyperlink 2723" xfId="4785"/>
    <cellStyle name="Followed Hyperlink 2724" xfId="4786"/>
    <cellStyle name="Followed Hyperlink 2725" xfId="4787"/>
    <cellStyle name="Followed Hyperlink 2726" xfId="4788"/>
    <cellStyle name="Followed Hyperlink 2727" xfId="4789"/>
    <cellStyle name="Followed Hyperlink 2728" xfId="4790"/>
    <cellStyle name="Followed Hyperlink 2729" xfId="4791"/>
    <cellStyle name="Followed Hyperlink 273" xfId="4792"/>
    <cellStyle name="Followed Hyperlink 273 2" xfId="4793"/>
    <cellStyle name="Followed Hyperlink 2730" xfId="4794"/>
    <cellStyle name="Followed Hyperlink 2731" xfId="4795"/>
    <cellStyle name="Followed Hyperlink 2732" xfId="4796"/>
    <cellStyle name="Followed Hyperlink 2733" xfId="4797"/>
    <cellStyle name="Followed Hyperlink 2734" xfId="4798"/>
    <cellStyle name="Followed Hyperlink 2735" xfId="4799"/>
    <cellStyle name="Followed Hyperlink 2736" xfId="4800"/>
    <cellStyle name="Followed Hyperlink 2737" xfId="4801"/>
    <cellStyle name="Followed Hyperlink 2738" xfId="4802"/>
    <cellStyle name="Followed Hyperlink 2739" xfId="4803"/>
    <cellStyle name="Followed Hyperlink 274" xfId="4804"/>
    <cellStyle name="Followed Hyperlink 274 2" xfId="4805"/>
    <cellStyle name="Followed Hyperlink 2740" xfId="4806"/>
    <cellStyle name="Followed Hyperlink 2741" xfId="4807"/>
    <cellStyle name="Followed Hyperlink 2742" xfId="4808"/>
    <cellStyle name="Followed Hyperlink 2743" xfId="4809"/>
    <cellStyle name="Followed Hyperlink 2744" xfId="4810"/>
    <cellStyle name="Followed Hyperlink 2745" xfId="4811"/>
    <cellStyle name="Followed Hyperlink 2746" xfId="4812"/>
    <cellStyle name="Followed Hyperlink 2747" xfId="4813"/>
    <cellStyle name="Followed Hyperlink 2748" xfId="4814"/>
    <cellStyle name="Followed Hyperlink 2749" xfId="4815"/>
    <cellStyle name="Followed Hyperlink 275" xfId="4816"/>
    <cellStyle name="Followed Hyperlink 275 2" xfId="4817"/>
    <cellStyle name="Followed Hyperlink 2750" xfId="4818"/>
    <cellStyle name="Followed Hyperlink 2751" xfId="4819"/>
    <cellStyle name="Followed Hyperlink 2752" xfId="4820"/>
    <cellStyle name="Followed Hyperlink 2753" xfId="4821"/>
    <cellStyle name="Followed Hyperlink 2754" xfId="4822"/>
    <cellStyle name="Followed Hyperlink 2755" xfId="4823"/>
    <cellStyle name="Followed Hyperlink 2756" xfId="4824"/>
    <cellStyle name="Followed Hyperlink 2757" xfId="4825"/>
    <cellStyle name="Followed Hyperlink 2758" xfId="4826"/>
    <cellStyle name="Followed Hyperlink 2759" xfId="4827"/>
    <cellStyle name="Followed Hyperlink 276" xfId="4828"/>
    <cellStyle name="Followed Hyperlink 276 2" xfId="4829"/>
    <cellStyle name="Followed Hyperlink 2760" xfId="4830"/>
    <cellStyle name="Followed Hyperlink 2761" xfId="4831"/>
    <cellStyle name="Followed Hyperlink 2762" xfId="4832"/>
    <cellStyle name="Followed Hyperlink 2763" xfId="4833"/>
    <cellStyle name="Followed Hyperlink 2764" xfId="4834"/>
    <cellStyle name="Followed Hyperlink 2765" xfId="4835"/>
    <cellStyle name="Followed Hyperlink 2766" xfId="4836"/>
    <cellStyle name="Followed Hyperlink 2767" xfId="4837"/>
    <cellStyle name="Followed Hyperlink 2768" xfId="4838"/>
    <cellStyle name="Followed Hyperlink 2769" xfId="4839"/>
    <cellStyle name="Followed Hyperlink 277" xfId="4840"/>
    <cellStyle name="Followed Hyperlink 2770" xfId="4841"/>
    <cellStyle name="Followed Hyperlink 2771" xfId="4842"/>
    <cellStyle name="Followed Hyperlink 2772" xfId="4843"/>
    <cellStyle name="Followed Hyperlink 2773" xfId="4844"/>
    <cellStyle name="Followed Hyperlink 2774" xfId="4845"/>
    <cellStyle name="Followed Hyperlink 2775" xfId="4846"/>
    <cellStyle name="Followed Hyperlink 2776" xfId="4847"/>
    <cellStyle name="Followed Hyperlink 2777" xfId="4848"/>
    <cellStyle name="Followed Hyperlink 2778" xfId="4849"/>
    <cellStyle name="Followed Hyperlink 2779" xfId="4850"/>
    <cellStyle name="Followed Hyperlink 278" xfId="4851"/>
    <cellStyle name="Followed Hyperlink 278 2" xfId="4852"/>
    <cellStyle name="Followed Hyperlink 2780" xfId="4853"/>
    <cellStyle name="Followed Hyperlink 2781" xfId="4854"/>
    <cellStyle name="Followed Hyperlink 2782" xfId="4855"/>
    <cellStyle name="Followed Hyperlink 2783" xfId="4856"/>
    <cellStyle name="Followed Hyperlink 2784" xfId="4857"/>
    <cellStyle name="Followed Hyperlink 2785" xfId="4858"/>
    <cellStyle name="Followed Hyperlink 2786" xfId="4859"/>
    <cellStyle name="Followed Hyperlink 2787" xfId="4860"/>
    <cellStyle name="Followed Hyperlink 2788" xfId="4861"/>
    <cellStyle name="Followed Hyperlink 2789" xfId="4862"/>
    <cellStyle name="Followed Hyperlink 279" xfId="4863"/>
    <cellStyle name="Followed Hyperlink 279 2" xfId="4864"/>
    <cellStyle name="Followed Hyperlink 2790" xfId="4865"/>
    <cellStyle name="Followed Hyperlink 2791" xfId="4866"/>
    <cellStyle name="Followed Hyperlink 2792" xfId="4867"/>
    <cellStyle name="Followed Hyperlink 2793" xfId="4868"/>
    <cellStyle name="Followed Hyperlink 2794" xfId="4869"/>
    <cellStyle name="Followed Hyperlink 2795" xfId="4870"/>
    <cellStyle name="Followed Hyperlink 2796" xfId="4871"/>
    <cellStyle name="Followed Hyperlink 2797" xfId="4872"/>
    <cellStyle name="Followed Hyperlink 2798" xfId="4873"/>
    <cellStyle name="Followed Hyperlink 2799" xfId="4874"/>
    <cellStyle name="Followed Hyperlink 28" xfId="4875"/>
    <cellStyle name="Followed Hyperlink 28 2" xfId="4876"/>
    <cellStyle name="Followed Hyperlink 280" xfId="4877"/>
    <cellStyle name="Followed Hyperlink 280 2" xfId="4878"/>
    <cellStyle name="Followed Hyperlink 2800" xfId="4879"/>
    <cellStyle name="Followed Hyperlink 2801" xfId="4880"/>
    <cellStyle name="Followed Hyperlink 2802" xfId="4881"/>
    <cellStyle name="Followed Hyperlink 2803" xfId="4882"/>
    <cellStyle name="Followed Hyperlink 2804" xfId="4883"/>
    <cellStyle name="Followed Hyperlink 2805" xfId="4884"/>
    <cellStyle name="Followed Hyperlink 2806" xfId="4885"/>
    <cellStyle name="Followed Hyperlink 2807" xfId="4886"/>
    <cellStyle name="Followed Hyperlink 2808" xfId="4887"/>
    <cellStyle name="Followed Hyperlink 2809" xfId="4888"/>
    <cellStyle name="Followed Hyperlink 281" xfId="4889"/>
    <cellStyle name="Followed Hyperlink 281 2" xfId="4890"/>
    <cellStyle name="Followed Hyperlink 2810" xfId="4891"/>
    <cellStyle name="Followed Hyperlink 2811" xfId="4892"/>
    <cellStyle name="Followed Hyperlink 2812" xfId="4893"/>
    <cellStyle name="Followed Hyperlink 2813" xfId="4894"/>
    <cellStyle name="Followed Hyperlink 2814" xfId="4895"/>
    <cellStyle name="Followed Hyperlink 2815" xfId="4896"/>
    <cellStyle name="Followed Hyperlink 2816" xfId="4897"/>
    <cellStyle name="Followed Hyperlink 2817" xfId="4898"/>
    <cellStyle name="Followed Hyperlink 2818" xfId="4899"/>
    <cellStyle name="Followed Hyperlink 2819" xfId="4900"/>
    <cellStyle name="Followed Hyperlink 282" xfId="4901"/>
    <cellStyle name="Followed Hyperlink 282 2" xfId="4902"/>
    <cellStyle name="Followed Hyperlink 2820" xfId="4903"/>
    <cellStyle name="Followed Hyperlink 2821" xfId="4904"/>
    <cellStyle name="Followed Hyperlink 2822" xfId="4905"/>
    <cellStyle name="Followed Hyperlink 2823" xfId="4906"/>
    <cellStyle name="Followed Hyperlink 2824" xfId="4907"/>
    <cellStyle name="Followed Hyperlink 2825" xfId="4908"/>
    <cellStyle name="Followed Hyperlink 2826" xfId="4909"/>
    <cellStyle name="Followed Hyperlink 2827" xfId="4910"/>
    <cellStyle name="Followed Hyperlink 2828" xfId="4911"/>
    <cellStyle name="Followed Hyperlink 2829" xfId="4912"/>
    <cellStyle name="Followed Hyperlink 283" xfId="4913"/>
    <cellStyle name="Followed Hyperlink 283 2" xfId="4914"/>
    <cellStyle name="Followed Hyperlink 2830" xfId="4915"/>
    <cellStyle name="Followed Hyperlink 2831" xfId="4916"/>
    <cellStyle name="Followed Hyperlink 2832" xfId="4917"/>
    <cellStyle name="Followed Hyperlink 2833" xfId="4918"/>
    <cellStyle name="Followed Hyperlink 2834" xfId="4919"/>
    <cellStyle name="Followed Hyperlink 2835" xfId="4920"/>
    <cellStyle name="Followed Hyperlink 2836" xfId="4921"/>
    <cellStyle name="Followed Hyperlink 2837" xfId="4922"/>
    <cellStyle name="Followed Hyperlink 2838" xfId="4923"/>
    <cellStyle name="Followed Hyperlink 2839" xfId="4924"/>
    <cellStyle name="Followed Hyperlink 284" xfId="4925"/>
    <cellStyle name="Followed Hyperlink 284 2" xfId="4926"/>
    <cellStyle name="Followed Hyperlink 2840" xfId="4927"/>
    <cellStyle name="Followed Hyperlink 2841" xfId="4928"/>
    <cellStyle name="Followed Hyperlink 2842" xfId="4929"/>
    <cellStyle name="Followed Hyperlink 2843" xfId="4930"/>
    <cellStyle name="Followed Hyperlink 2844" xfId="4931"/>
    <cellStyle name="Followed Hyperlink 2845" xfId="4932"/>
    <cellStyle name="Followed Hyperlink 2846" xfId="4933"/>
    <cellStyle name="Followed Hyperlink 2847" xfId="4934"/>
    <cellStyle name="Followed Hyperlink 2848" xfId="4935"/>
    <cellStyle name="Followed Hyperlink 2849" xfId="4936"/>
    <cellStyle name="Followed Hyperlink 285" xfId="4937"/>
    <cellStyle name="Followed Hyperlink 285 2" xfId="4938"/>
    <cellStyle name="Followed Hyperlink 2850" xfId="4939"/>
    <cellStyle name="Followed Hyperlink 2851" xfId="4940"/>
    <cellStyle name="Followed Hyperlink 2852" xfId="4941"/>
    <cellStyle name="Followed Hyperlink 2853" xfId="4942"/>
    <cellStyle name="Followed Hyperlink 2854" xfId="4943"/>
    <cellStyle name="Followed Hyperlink 2855" xfId="4944"/>
    <cellStyle name="Followed Hyperlink 2856" xfId="4945"/>
    <cellStyle name="Followed Hyperlink 2857" xfId="4946"/>
    <cellStyle name="Followed Hyperlink 2858" xfId="4947"/>
    <cellStyle name="Followed Hyperlink 2859" xfId="4948"/>
    <cellStyle name="Followed Hyperlink 286" xfId="4949"/>
    <cellStyle name="Followed Hyperlink 286 2" xfId="4950"/>
    <cellStyle name="Followed Hyperlink 2860" xfId="4951"/>
    <cellStyle name="Followed Hyperlink 2861" xfId="4952"/>
    <cellStyle name="Followed Hyperlink 2862" xfId="4953"/>
    <cellStyle name="Followed Hyperlink 2863" xfId="4954"/>
    <cellStyle name="Followed Hyperlink 2864" xfId="4955"/>
    <cellStyle name="Followed Hyperlink 2865" xfId="4956"/>
    <cellStyle name="Followed Hyperlink 2866" xfId="4957"/>
    <cellStyle name="Followed Hyperlink 2867" xfId="4958"/>
    <cellStyle name="Followed Hyperlink 2868" xfId="4959"/>
    <cellStyle name="Followed Hyperlink 2869" xfId="4960"/>
    <cellStyle name="Followed Hyperlink 287" xfId="4961"/>
    <cellStyle name="Followed Hyperlink 287 2" xfId="4962"/>
    <cellStyle name="Followed Hyperlink 2870" xfId="4963"/>
    <cellStyle name="Followed Hyperlink 2871" xfId="4964"/>
    <cellStyle name="Followed Hyperlink 2872" xfId="4965"/>
    <cellStyle name="Followed Hyperlink 2873" xfId="4966"/>
    <cellStyle name="Followed Hyperlink 2874" xfId="4967"/>
    <cellStyle name="Followed Hyperlink 2875" xfId="4968"/>
    <cellStyle name="Followed Hyperlink 2876" xfId="4969"/>
    <cellStyle name="Followed Hyperlink 2877" xfId="4970"/>
    <cellStyle name="Followed Hyperlink 2878" xfId="4971"/>
    <cellStyle name="Followed Hyperlink 2879" xfId="4972"/>
    <cellStyle name="Followed Hyperlink 288" xfId="4973"/>
    <cellStyle name="Followed Hyperlink 2880" xfId="4974"/>
    <cellStyle name="Followed Hyperlink 2881" xfId="4975"/>
    <cellStyle name="Followed Hyperlink 2882" xfId="4976"/>
    <cellStyle name="Followed Hyperlink 2883" xfId="4977"/>
    <cellStyle name="Followed Hyperlink 2884" xfId="4978"/>
    <cellStyle name="Followed Hyperlink 2885" xfId="4979"/>
    <cellStyle name="Followed Hyperlink 2886" xfId="4980"/>
    <cellStyle name="Followed Hyperlink 2887" xfId="4981"/>
    <cellStyle name="Followed Hyperlink 2888" xfId="4982"/>
    <cellStyle name="Followed Hyperlink 2889" xfId="4983"/>
    <cellStyle name="Followed Hyperlink 289" xfId="4984"/>
    <cellStyle name="Followed Hyperlink 289 2" xfId="4985"/>
    <cellStyle name="Followed Hyperlink 2890" xfId="4986"/>
    <cellStyle name="Followed Hyperlink 2891" xfId="4987"/>
    <cellStyle name="Followed Hyperlink 2892" xfId="4988"/>
    <cellStyle name="Followed Hyperlink 2893" xfId="4989"/>
    <cellStyle name="Followed Hyperlink 2894" xfId="4990"/>
    <cellStyle name="Followed Hyperlink 2895" xfId="4991"/>
    <cellStyle name="Followed Hyperlink 2896" xfId="4992"/>
    <cellStyle name="Followed Hyperlink 2897" xfId="4993"/>
    <cellStyle name="Followed Hyperlink 2898" xfId="4994"/>
    <cellStyle name="Followed Hyperlink 2899" xfId="4995"/>
    <cellStyle name="Followed Hyperlink 29" xfId="4996"/>
    <cellStyle name="Followed Hyperlink 29 2" xfId="4997"/>
    <cellStyle name="Followed Hyperlink 290" xfId="4998"/>
    <cellStyle name="Followed Hyperlink 290 2" xfId="4999"/>
    <cellStyle name="Followed Hyperlink 2900" xfId="5000"/>
    <cellStyle name="Followed Hyperlink 2901" xfId="5001"/>
    <cellStyle name="Followed Hyperlink 2902" xfId="5002"/>
    <cellStyle name="Followed Hyperlink 2903" xfId="5003"/>
    <cellStyle name="Followed Hyperlink 2904" xfId="5004"/>
    <cellStyle name="Followed Hyperlink 2905" xfId="5005"/>
    <cellStyle name="Followed Hyperlink 2906" xfId="5006"/>
    <cellStyle name="Followed Hyperlink 2907" xfId="5007"/>
    <cellStyle name="Followed Hyperlink 2908" xfId="5008"/>
    <cellStyle name="Followed Hyperlink 2909" xfId="5009"/>
    <cellStyle name="Followed Hyperlink 291" xfId="5010"/>
    <cellStyle name="Followed Hyperlink 291 2" xfId="5011"/>
    <cellStyle name="Followed Hyperlink 2910" xfId="5012"/>
    <cellStyle name="Followed Hyperlink 2911" xfId="5013"/>
    <cellStyle name="Followed Hyperlink 2912" xfId="5014"/>
    <cellStyle name="Followed Hyperlink 2913" xfId="5015"/>
    <cellStyle name="Followed Hyperlink 2914" xfId="5016"/>
    <cellStyle name="Followed Hyperlink 2915" xfId="5017"/>
    <cellStyle name="Followed Hyperlink 2916" xfId="5018"/>
    <cellStyle name="Followed Hyperlink 2917" xfId="5019"/>
    <cellStyle name="Followed Hyperlink 2918" xfId="5020"/>
    <cellStyle name="Followed Hyperlink 2919" xfId="5021"/>
    <cellStyle name="Followed Hyperlink 292" xfId="5022"/>
    <cellStyle name="Followed Hyperlink 292 2" xfId="5023"/>
    <cellStyle name="Followed Hyperlink 2920" xfId="5024"/>
    <cellStyle name="Followed Hyperlink 2921" xfId="5025"/>
    <cellStyle name="Followed Hyperlink 2922" xfId="5026"/>
    <cellStyle name="Followed Hyperlink 2923" xfId="5027"/>
    <cellStyle name="Followed Hyperlink 2924" xfId="5028"/>
    <cellStyle name="Followed Hyperlink 2925" xfId="5029"/>
    <cellStyle name="Followed Hyperlink 2926" xfId="5030"/>
    <cellStyle name="Followed Hyperlink 2927" xfId="5031"/>
    <cellStyle name="Followed Hyperlink 2928" xfId="5032"/>
    <cellStyle name="Followed Hyperlink 2929" xfId="5033"/>
    <cellStyle name="Followed Hyperlink 293" xfId="5034"/>
    <cellStyle name="Followed Hyperlink 293 2" xfId="5035"/>
    <cellStyle name="Followed Hyperlink 2930" xfId="5036"/>
    <cellStyle name="Followed Hyperlink 2931" xfId="5037"/>
    <cellStyle name="Followed Hyperlink 2932" xfId="5038"/>
    <cellStyle name="Followed Hyperlink 2933" xfId="5039"/>
    <cellStyle name="Followed Hyperlink 2934" xfId="5040"/>
    <cellStyle name="Followed Hyperlink 2935" xfId="5041"/>
    <cellStyle name="Followed Hyperlink 2936" xfId="5042"/>
    <cellStyle name="Followed Hyperlink 2937" xfId="5043"/>
    <cellStyle name="Followed Hyperlink 2938" xfId="5044"/>
    <cellStyle name="Followed Hyperlink 2939" xfId="5045"/>
    <cellStyle name="Followed Hyperlink 294" xfId="5046"/>
    <cellStyle name="Followed Hyperlink 294 2" xfId="5047"/>
    <cellStyle name="Followed Hyperlink 2940" xfId="5048"/>
    <cellStyle name="Followed Hyperlink 2941" xfId="5049"/>
    <cellStyle name="Followed Hyperlink 2942" xfId="5050"/>
    <cellStyle name="Followed Hyperlink 2943" xfId="5051"/>
    <cellStyle name="Followed Hyperlink 2944" xfId="5052"/>
    <cellStyle name="Followed Hyperlink 2945" xfId="5053"/>
    <cellStyle name="Followed Hyperlink 2946" xfId="5054"/>
    <cellStyle name="Followed Hyperlink 2947" xfId="5055"/>
    <cellStyle name="Followed Hyperlink 2948" xfId="5056"/>
    <cellStyle name="Followed Hyperlink 2949" xfId="5057"/>
    <cellStyle name="Followed Hyperlink 295" xfId="5058"/>
    <cellStyle name="Followed Hyperlink 295 2" xfId="5059"/>
    <cellStyle name="Followed Hyperlink 2950" xfId="5060"/>
    <cellStyle name="Followed Hyperlink 2951" xfId="5061"/>
    <cellStyle name="Followed Hyperlink 2952" xfId="5062"/>
    <cellStyle name="Followed Hyperlink 2953" xfId="5063"/>
    <cellStyle name="Followed Hyperlink 2954" xfId="5064"/>
    <cellStyle name="Followed Hyperlink 2955" xfId="5065"/>
    <cellStyle name="Followed Hyperlink 2956" xfId="5066"/>
    <cellStyle name="Followed Hyperlink 2957" xfId="5067"/>
    <cellStyle name="Followed Hyperlink 2958" xfId="5068"/>
    <cellStyle name="Followed Hyperlink 2959" xfId="5069"/>
    <cellStyle name="Followed Hyperlink 296" xfId="5070"/>
    <cellStyle name="Followed Hyperlink 296 2" xfId="5071"/>
    <cellStyle name="Followed Hyperlink 2960" xfId="5072"/>
    <cellStyle name="Followed Hyperlink 2961" xfId="5073"/>
    <cellStyle name="Followed Hyperlink 2962" xfId="5074"/>
    <cellStyle name="Followed Hyperlink 2963" xfId="5075"/>
    <cellStyle name="Followed Hyperlink 2964" xfId="5076"/>
    <cellStyle name="Followed Hyperlink 2965" xfId="5077"/>
    <cellStyle name="Followed Hyperlink 2966" xfId="5078"/>
    <cellStyle name="Followed Hyperlink 2967" xfId="5079"/>
    <cellStyle name="Followed Hyperlink 2968" xfId="5080"/>
    <cellStyle name="Followed Hyperlink 2969" xfId="5081"/>
    <cellStyle name="Followed Hyperlink 297" xfId="5082"/>
    <cellStyle name="Followed Hyperlink 297 2" xfId="5083"/>
    <cellStyle name="Followed Hyperlink 2970" xfId="5084"/>
    <cellStyle name="Followed Hyperlink 2971" xfId="5085"/>
    <cellStyle name="Followed Hyperlink 2972" xfId="5086"/>
    <cellStyle name="Followed Hyperlink 2973" xfId="5087"/>
    <cellStyle name="Followed Hyperlink 2974" xfId="5088"/>
    <cellStyle name="Followed Hyperlink 2975" xfId="5089"/>
    <cellStyle name="Followed Hyperlink 2976" xfId="5090"/>
    <cellStyle name="Followed Hyperlink 2977" xfId="5091"/>
    <cellStyle name="Followed Hyperlink 2978" xfId="5092"/>
    <cellStyle name="Followed Hyperlink 2979" xfId="5093"/>
    <cellStyle name="Followed Hyperlink 298" xfId="5094"/>
    <cellStyle name="Followed Hyperlink 298 2" xfId="5095"/>
    <cellStyle name="Followed Hyperlink 2980" xfId="5096"/>
    <cellStyle name="Followed Hyperlink 2981" xfId="5097"/>
    <cellStyle name="Followed Hyperlink 2982" xfId="5098"/>
    <cellStyle name="Followed Hyperlink 2983" xfId="5099"/>
    <cellStyle name="Followed Hyperlink 2984" xfId="5100"/>
    <cellStyle name="Followed Hyperlink 2985" xfId="5101"/>
    <cellStyle name="Followed Hyperlink 2986" xfId="5102"/>
    <cellStyle name="Followed Hyperlink 2987" xfId="5103"/>
    <cellStyle name="Followed Hyperlink 2988" xfId="5104"/>
    <cellStyle name="Followed Hyperlink 2989" xfId="5105"/>
    <cellStyle name="Followed Hyperlink 299" xfId="5106"/>
    <cellStyle name="Followed Hyperlink 2990" xfId="5107"/>
    <cellStyle name="Followed Hyperlink 2991" xfId="5108"/>
    <cellStyle name="Followed Hyperlink 2992" xfId="5109"/>
    <cellStyle name="Followed Hyperlink 2993" xfId="5110"/>
    <cellStyle name="Followed Hyperlink 2994" xfId="5111"/>
    <cellStyle name="Followed Hyperlink 2995" xfId="5112"/>
    <cellStyle name="Followed Hyperlink 2996" xfId="5113"/>
    <cellStyle name="Followed Hyperlink 2997" xfId="5114"/>
    <cellStyle name="Followed Hyperlink 2998" xfId="5115"/>
    <cellStyle name="Followed Hyperlink 2999" xfId="5116"/>
    <cellStyle name="Followed Hyperlink 3" xfId="5117"/>
    <cellStyle name="Followed Hyperlink 3 2" xfId="5118"/>
    <cellStyle name="Followed Hyperlink 30" xfId="5119"/>
    <cellStyle name="Followed Hyperlink 30 2" xfId="5120"/>
    <cellStyle name="Followed Hyperlink 300" xfId="5121"/>
    <cellStyle name="Followed Hyperlink 300 2" xfId="5122"/>
    <cellStyle name="Followed Hyperlink 3000" xfId="5123"/>
    <cellStyle name="Followed Hyperlink 3001" xfId="5124"/>
    <cellStyle name="Followed Hyperlink 3002" xfId="5125"/>
    <cellStyle name="Followed Hyperlink 3003" xfId="5126"/>
    <cellStyle name="Followed Hyperlink 3004" xfId="5127"/>
    <cellStyle name="Followed Hyperlink 3005" xfId="5128"/>
    <cellStyle name="Followed Hyperlink 3006" xfId="5129"/>
    <cellStyle name="Followed Hyperlink 3007" xfId="5130"/>
    <cellStyle name="Followed Hyperlink 3008" xfId="5131"/>
    <cellStyle name="Followed Hyperlink 3009" xfId="5132"/>
    <cellStyle name="Followed Hyperlink 301" xfId="5133"/>
    <cellStyle name="Followed Hyperlink 301 2" xfId="5134"/>
    <cellStyle name="Followed Hyperlink 3010" xfId="5135"/>
    <cellStyle name="Followed Hyperlink 3011" xfId="5136"/>
    <cellStyle name="Followed Hyperlink 3012" xfId="5137"/>
    <cellStyle name="Followed Hyperlink 3013" xfId="5138"/>
    <cellStyle name="Followed Hyperlink 3014" xfId="5139"/>
    <cellStyle name="Followed Hyperlink 3015" xfId="5140"/>
    <cellStyle name="Followed Hyperlink 3016" xfId="5141"/>
    <cellStyle name="Followed Hyperlink 3017" xfId="5142"/>
    <cellStyle name="Followed Hyperlink 3018" xfId="5143"/>
    <cellStyle name="Followed Hyperlink 3019" xfId="5144"/>
    <cellStyle name="Followed Hyperlink 302" xfId="5145"/>
    <cellStyle name="Followed Hyperlink 302 2" xfId="5146"/>
    <cellStyle name="Followed Hyperlink 3020" xfId="5147"/>
    <cellStyle name="Followed Hyperlink 3021" xfId="5148"/>
    <cellStyle name="Followed Hyperlink 3022" xfId="5149"/>
    <cellStyle name="Followed Hyperlink 3023" xfId="5150"/>
    <cellStyle name="Followed Hyperlink 3024" xfId="5151"/>
    <cellStyle name="Followed Hyperlink 3025" xfId="5152"/>
    <cellStyle name="Followed Hyperlink 3026" xfId="5153"/>
    <cellStyle name="Followed Hyperlink 3027" xfId="5154"/>
    <cellStyle name="Followed Hyperlink 3028" xfId="5155"/>
    <cellStyle name="Followed Hyperlink 3029" xfId="5156"/>
    <cellStyle name="Followed Hyperlink 303" xfId="5157"/>
    <cellStyle name="Followed Hyperlink 303 2" xfId="5158"/>
    <cellStyle name="Followed Hyperlink 3030" xfId="5159"/>
    <cellStyle name="Followed Hyperlink 3031" xfId="5160"/>
    <cellStyle name="Followed Hyperlink 3032" xfId="5161"/>
    <cellStyle name="Followed Hyperlink 3033" xfId="5162"/>
    <cellStyle name="Followed Hyperlink 3034" xfId="5163"/>
    <cellStyle name="Followed Hyperlink 3035" xfId="5164"/>
    <cellStyle name="Followed Hyperlink 3036" xfId="5165"/>
    <cellStyle name="Followed Hyperlink 3037" xfId="5166"/>
    <cellStyle name="Followed Hyperlink 3038" xfId="5167"/>
    <cellStyle name="Followed Hyperlink 3039" xfId="5168"/>
    <cellStyle name="Followed Hyperlink 304" xfId="5169"/>
    <cellStyle name="Followed Hyperlink 304 2" xfId="5170"/>
    <cellStyle name="Followed Hyperlink 3040" xfId="5171"/>
    <cellStyle name="Followed Hyperlink 3041" xfId="5172"/>
    <cellStyle name="Followed Hyperlink 3042" xfId="5173"/>
    <cellStyle name="Followed Hyperlink 3043" xfId="5174"/>
    <cellStyle name="Followed Hyperlink 3044" xfId="5175"/>
    <cellStyle name="Followed Hyperlink 3045" xfId="5176"/>
    <cellStyle name="Followed Hyperlink 3046" xfId="5177"/>
    <cellStyle name="Followed Hyperlink 3047" xfId="5178"/>
    <cellStyle name="Followed Hyperlink 3048" xfId="5179"/>
    <cellStyle name="Followed Hyperlink 3049" xfId="5180"/>
    <cellStyle name="Followed Hyperlink 305" xfId="5181"/>
    <cellStyle name="Followed Hyperlink 305 2" xfId="5182"/>
    <cellStyle name="Followed Hyperlink 3050" xfId="5183"/>
    <cellStyle name="Followed Hyperlink 3051" xfId="5184"/>
    <cellStyle name="Followed Hyperlink 3052" xfId="5185"/>
    <cellStyle name="Followed Hyperlink 3053" xfId="5186"/>
    <cellStyle name="Followed Hyperlink 3054" xfId="5187"/>
    <cellStyle name="Followed Hyperlink 3055" xfId="5188"/>
    <cellStyle name="Followed Hyperlink 3056" xfId="5189"/>
    <cellStyle name="Followed Hyperlink 3057" xfId="5190"/>
    <cellStyle name="Followed Hyperlink 3058" xfId="5191"/>
    <cellStyle name="Followed Hyperlink 3059" xfId="5192"/>
    <cellStyle name="Followed Hyperlink 306" xfId="5193"/>
    <cellStyle name="Followed Hyperlink 306 2" xfId="5194"/>
    <cellStyle name="Followed Hyperlink 3060" xfId="5195"/>
    <cellStyle name="Followed Hyperlink 3061" xfId="5196"/>
    <cellStyle name="Followed Hyperlink 3062" xfId="5197"/>
    <cellStyle name="Followed Hyperlink 3063" xfId="5198"/>
    <cellStyle name="Followed Hyperlink 3064" xfId="5199"/>
    <cellStyle name="Followed Hyperlink 3065" xfId="5200"/>
    <cellStyle name="Followed Hyperlink 3066" xfId="5201"/>
    <cellStyle name="Followed Hyperlink 3067" xfId="5202"/>
    <cellStyle name="Followed Hyperlink 3068" xfId="5203"/>
    <cellStyle name="Followed Hyperlink 3069" xfId="5204"/>
    <cellStyle name="Followed Hyperlink 307" xfId="5205"/>
    <cellStyle name="Followed Hyperlink 307 2" xfId="5206"/>
    <cellStyle name="Followed Hyperlink 3070" xfId="5207"/>
    <cellStyle name="Followed Hyperlink 3071" xfId="5208"/>
    <cellStyle name="Followed Hyperlink 3072" xfId="5209"/>
    <cellStyle name="Followed Hyperlink 3073" xfId="5210"/>
    <cellStyle name="Followed Hyperlink 3074" xfId="5211"/>
    <cellStyle name="Followed Hyperlink 3075" xfId="5212"/>
    <cellStyle name="Followed Hyperlink 3076" xfId="5213"/>
    <cellStyle name="Followed Hyperlink 3077" xfId="5214"/>
    <cellStyle name="Followed Hyperlink 3078" xfId="5215"/>
    <cellStyle name="Followed Hyperlink 3079" xfId="5216"/>
    <cellStyle name="Followed Hyperlink 308" xfId="5217"/>
    <cellStyle name="Followed Hyperlink 308 2" xfId="5218"/>
    <cellStyle name="Followed Hyperlink 3080" xfId="5219"/>
    <cellStyle name="Followed Hyperlink 3081" xfId="5220"/>
    <cellStyle name="Followed Hyperlink 3082" xfId="5221"/>
    <cellStyle name="Followed Hyperlink 3083" xfId="5222"/>
    <cellStyle name="Followed Hyperlink 3084" xfId="5223"/>
    <cellStyle name="Followed Hyperlink 3085" xfId="5224"/>
    <cellStyle name="Followed Hyperlink 3086" xfId="5225"/>
    <cellStyle name="Followed Hyperlink 3087" xfId="5226"/>
    <cellStyle name="Followed Hyperlink 3088" xfId="5227"/>
    <cellStyle name="Followed Hyperlink 3089" xfId="5228"/>
    <cellStyle name="Followed Hyperlink 309" xfId="5229"/>
    <cellStyle name="Followed Hyperlink 309 2" xfId="5230"/>
    <cellStyle name="Followed Hyperlink 3090" xfId="5231"/>
    <cellStyle name="Followed Hyperlink 3091" xfId="5232"/>
    <cellStyle name="Followed Hyperlink 3092" xfId="5233"/>
    <cellStyle name="Followed Hyperlink 3093" xfId="5234"/>
    <cellStyle name="Followed Hyperlink 3094" xfId="5235"/>
    <cellStyle name="Followed Hyperlink 3095" xfId="5236"/>
    <cellStyle name="Followed Hyperlink 3096" xfId="5237"/>
    <cellStyle name="Followed Hyperlink 3097" xfId="5238"/>
    <cellStyle name="Followed Hyperlink 3098" xfId="5239"/>
    <cellStyle name="Followed Hyperlink 3099" xfId="5240"/>
    <cellStyle name="Followed Hyperlink 31" xfId="5241"/>
    <cellStyle name="Followed Hyperlink 31 2" xfId="5242"/>
    <cellStyle name="Followed Hyperlink 310" xfId="5243"/>
    <cellStyle name="Followed Hyperlink 3100" xfId="5244"/>
    <cellStyle name="Followed Hyperlink 3101" xfId="5245"/>
    <cellStyle name="Followed Hyperlink 3102" xfId="5246"/>
    <cellStyle name="Followed Hyperlink 3103" xfId="5247"/>
    <cellStyle name="Followed Hyperlink 3104" xfId="5248"/>
    <cellStyle name="Followed Hyperlink 3105" xfId="5249"/>
    <cellStyle name="Followed Hyperlink 3106" xfId="5250"/>
    <cellStyle name="Followed Hyperlink 3107" xfId="5251"/>
    <cellStyle name="Followed Hyperlink 3108" xfId="5252"/>
    <cellStyle name="Followed Hyperlink 3109" xfId="5253"/>
    <cellStyle name="Followed Hyperlink 311" xfId="5254"/>
    <cellStyle name="Followed Hyperlink 311 2" xfId="5255"/>
    <cellStyle name="Followed Hyperlink 3110" xfId="5256"/>
    <cellStyle name="Followed Hyperlink 3111" xfId="5257"/>
    <cellStyle name="Followed Hyperlink 3112" xfId="5258"/>
    <cellStyle name="Followed Hyperlink 3113" xfId="5259"/>
    <cellStyle name="Followed Hyperlink 3114" xfId="5260"/>
    <cellStyle name="Followed Hyperlink 3115" xfId="5261"/>
    <cellStyle name="Followed Hyperlink 3116" xfId="5262"/>
    <cellStyle name="Followed Hyperlink 3117" xfId="5263"/>
    <cellStyle name="Followed Hyperlink 3118" xfId="5264"/>
    <cellStyle name="Followed Hyperlink 3119" xfId="5265"/>
    <cellStyle name="Followed Hyperlink 312" xfId="5266"/>
    <cellStyle name="Followed Hyperlink 312 2" xfId="5267"/>
    <cellStyle name="Followed Hyperlink 3120" xfId="5268"/>
    <cellStyle name="Followed Hyperlink 3121" xfId="5269"/>
    <cellStyle name="Followed Hyperlink 3122" xfId="5270"/>
    <cellStyle name="Followed Hyperlink 3123" xfId="5271"/>
    <cellStyle name="Followed Hyperlink 3124" xfId="5272"/>
    <cellStyle name="Followed Hyperlink 3125" xfId="5273"/>
    <cellStyle name="Followed Hyperlink 3126" xfId="5274"/>
    <cellStyle name="Followed Hyperlink 3127" xfId="5275"/>
    <cellStyle name="Followed Hyperlink 3128" xfId="5276"/>
    <cellStyle name="Followed Hyperlink 3129" xfId="5277"/>
    <cellStyle name="Followed Hyperlink 313" xfId="5278"/>
    <cellStyle name="Followed Hyperlink 313 2" xfId="5279"/>
    <cellStyle name="Followed Hyperlink 3130" xfId="5280"/>
    <cellStyle name="Followed Hyperlink 3131" xfId="5281"/>
    <cellStyle name="Followed Hyperlink 3132" xfId="5282"/>
    <cellStyle name="Followed Hyperlink 3133" xfId="5283"/>
    <cellStyle name="Followed Hyperlink 3134" xfId="5284"/>
    <cellStyle name="Followed Hyperlink 3135" xfId="5285"/>
    <cellStyle name="Followed Hyperlink 3136" xfId="5286"/>
    <cellStyle name="Followed Hyperlink 3137" xfId="5287"/>
    <cellStyle name="Followed Hyperlink 3138" xfId="5288"/>
    <cellStyle name="Followed Hyperlink 3139" xfId="5289"/>
    <cellStyle name="Followed Hyperlink 314" xfId="5290"/>
    <cellStyle name="Followed Hyperlink 314 2" xfId="5291"/>
    <cellStyle name="Followed Hyperlink 3140" xfId="5292"/>
    <cellStyle name="Followed Hyperlink 3141" xfId="5293"/>
    <cellStyle name="Followed Hyperlink 3142" xfId="5294"/>
    <cellStyle name="Followed Hyperlink 3143" xfId="5295"/>
    <cellStyle name="Followed Hyperlink 3144" xfId="5296"/>
    <cellStyle name="Followed Hyperlink 3145" xfId="5297"/>
    <cellStyle name="Followed Hyperlink 3146" xfId="5298"/>
    <cellStyle name="Followed Hyperlink 3147" xfId="5299"/>
    <cellStyle name="Followed Hyperlink 3148" xfId="5300"/>
    <cellStyle name="Followed Hyperlink 3149" xfId="5301"/>
    <cellStyle name="Followed Hyperlink 315" xfId="5302"/>
    <cellStyle name="Followed Hyperlink 315 2" xfId="5303"/>
    <cellStyle name="Followed Hyperlink 3150" xfId="5304"/>
    <cellStyle name="Followed Hyperlink 3151" xfId="5305"/>
    <cellStyle name="Followed Hyperlink 3152" xfId="5306"/>
    <cellStyle name="Followed Hyperlink 3153" xfId="5307"/>
    <cellStyle name="Followed Hyperlink 3154" xfId="5308"/>
    <cellStyle name="Followed Hyperlink 3155" xfId="5309"/>
    <cellStyle name="Followed Hyperlink 3156" xfId="5310"/>
    <cellStyle name="Followed Hyperlink 3157" xfId="5311"/>
    <cellStyle name="Followed Hyperlink 3158" xfId="5312"/>
    <cellStyle name="Followed Hyperlink 3159" xfId="5313"/>
    <cellStyle name="Followed Hyperlink 316" xfId="5314"/>
    <cellStyle name="Followed Hyperlink 316 2" xfId="5315"/>
    <cellStyle name="Followed Hyperlink 3160" xfId="5316"/>
    <cellStyle name="Followed Hyperlink 3161" xfId="5317"/>
    <cellStyle name="Followed Hyperlink 3162" xfId="5318"/>
    <cellStyle name="Followed Hyperlink 3163" xfId="5319"/>
    <cellStyle name="Followed Hyperlink 3164" xfId="5320"/>
    <cellStyle name="Followed Hyperlink 3165" xfId="5321"/>
    <cellStyle name="Followed Hyperlink 3166" xfId="5322"/>
    <cellStyle name="Followed Hyperlink 3167" xfId="5323"/>
    <cellStyle name="Followed Hyperlink 3168" xfId="5324"/>
    <cellStyle name="Followed Hyperlink 3169" xfId="5325"/>
    <cellStyle name="Followed Hyperlink 317" xfId="5326"/>
    <cellStyle name="Followed Hyperlink 317 2" xfId="5327"/>
    <cellStyle name="Followed Hyperlink 3170" xfId="5328"/>
    <cellStyle name="Followed Hyperlink 3171" xfId="5329"/>
    <cellStyle name="Followed Hyperlink 3172" xfId="5330"/>
    <cellStyle name="Followed Hyperlink 3173" xfId="5331"/>
    <cellStyle name="Followed Hyperlink 3174" xfId="5332"/>
    <cellStyle name="Followed Hyperlink 3175" xfId="5333"/>
    <cellStyle name="Followed Hyperlink 3176" xfId="5334"/>
    <cellStyle name="Followed Hyperlink 3177" xfId="5335"/>
    <cellStyle name="Followed Hyperlink 3178" xfId="5336"/>
    <cellStyle name="Followed Hyperlink 3179" xfId="5337"/>
    <cellStyle name="Followed Hyperlink 318" xfId="5338"/>
    <cellStyle name="Followed Hyperlink 318 2" xfId="5339"/>
    <cellStyle name="Followed Hyperlink 3180" xfId="5340"/>
    <cellStyle name="Followed Hyperlink 3181" xfId="5341"/>
    <cellStyle name="Followed Hyperlink 3182" xfId="5342"/>
    <cellStyle name="Followed Hyperlink 3183" xfId="5343"/>
    <cellStyle name="Followed Hyperlink 3184" xfId="5344"/>
    <cellStyle name="Followed Hyperlink 3185" xfId="5345"/>
    <cellStyle name="Followed Hyperlink 3186" xfId="5346"/>
    <cellStyle name="Followed Hyperlink 3187" xfId="5347"/>
    <cellStyle name="Followed Hyperlink 3188" xfId="5348"/>
    <cellStyle name="Followed Hyperlink 3189" xfId="5349"/>
    <cellStyle name="Followed Hyperlink 319" xfId="5350"/>
    <cellStyle name="Followed Hyperlink 319 2" xfId="5351"/>
    <cellStyle name="Followed Hyperlink 3190" xfId="5352"/>
    <cellStyle name="Followed Hyperlink 3191" xfId="5353"/>
    <cellStyle name="Followed Hyperlink 3192" xfId="5354"/>
    <cellStyle name="Followed Hyperlink 3193" xfId="5355"/>
    <cellStyle name="Followed Hyperlink 3194" xfId="5356"/>
    <cellStyle name="Followed Hyperlink 3195" xfId="5357"/>
    <cellStyle name="Followed Hyperlink 3196" xfId="5358"/>
    <cellStyle name="Followed Hyperlink 3197" xfId="5359"/>
    <cellStyle name="Followed Hyperlink 3198" xfId="5360"/>
    <cellStyle name="Followed Hyperlink 3199" xfId="5361"/>
    <cellStyle name="Followed Hyperlink 32" xfId="5362"/>
    <cellStyle name="Followed Hyperlink 32 2" xfId="5363"/>
    <cellStyle name="Followed Hyperlink 320" xfId="5364"/>
    <cellStyle name="Followed Hyperlink 320 2" xfId="5365"/>
    <cellStyle name="Followed Hyperlink 3200" xfId="5366"/>
    <cellStyle name="Followed Hyperlink 3201" xfId="5367"/>
    <cellStyle name="Followed Hyperlink 3202" xfId="5368"/>
    <cellStyle name="Followed Hyperlink 3203" xfId="5369"/>
    <cellStyle name="Followed Hyperlink 3204" xfId="5370"/>
    <cellStyle name="Followed Hyperlink 3205" xfId="5371"/>
    <cellStyle name="Followed Hyperlink 3206" xfId="5372"/>
    <cellStyle name="Followed Hyperlink 3207" xfId="5373"/>
    <cellStyle name="Followed Hyperlink 3208" xfId="5374"/>
    <cellStyle name="Followed Hyperlink 3209" xfId="5375"/>
    <cellStyle name="Followed Hyperlink 321" xfId="5376"/>
    <cellStyle name="Followed Hyperlink 3210" xfId="5377"/>
    <cellStyle name="Followed Hyperlink 3211" xfId="5378"/>
    <cellStyle name="Followed Hyperlink 3212" xfId="5379"/>
    <cellStyle name="Followed Hyperlink 3213" xfId="5380"/>
    <cellStyle name="Followed Hyperlink 3214" xfId="5381"/>
    <cellStyle name="Followed Hyperlink 3215" xfId="5382"/>
    <cellStyle name="Followed Hyperlink 3216" xfId="5383"/>
    <cellStyle name="Followed Hyperlink 3217" xfId="5384"/>
    <cellStyle name="Followed Hyperlink 3218" xfId="5385"/>
    <cellStyle name="Followed Hyperlink 3219" xfId="5386"/>
    <cellStyle name="Followed Hyperlink 322" xfId="5387"/>
    <cellStyle name="Followed Hyperlink 322 2" xfId="5388"/>
    <cellStyle name="Followed Hyperlink 3220" xfId="5389"/>
    <cellStyle name="Followed Hyperlink 3221" xfId="5390"/>
    <cellStyle name="Followed Hyperlink 3222" xfId="5391"/>
    <cellStyle name="Followed Hyperlink 3223" xfId="5392"/>
    <cellStyle name="Followed Hyperlink 3224" xfId="5393"/>
    <cellStyle name="Followed Hyperlink 3225" xfId="5394"/>
    <cellStyle name="Followed Hyperlink 3226" xfId="5395"/>
    <cellStyle name="Followed Hyperlink 3227" xfId="5396"/>
    <cellStyle name="Followed Hyperlink 3228" xfId="5397"/>
    <cellStyle name="Followed Hyperlink 3229" xfId="5398"/>
    <cellStyle name="Followed Hyperlink 323" xfId="5399"/>
    <cellStyle name="Followed Hyperlink 323 2" xfId="5400"/>
    <cellStyle name="Followed Hyperlink 3230" xfId="5401"/>
    <cellStyle name="Followed Hyperlink 3231" xfId="5402"/>
    <cellStyle name="Followed Hyperlink 3232" xfId="5403"/>
    <cellStyle name="Followed Hyperlink 3233" xfId="5404"/>
    <cellStyle name="Followed Hyperlink 3234" xfId="5405"/>
    <cellStyle name="Followed Hyperlink 3235" xfId="5406"/>
    <cellStyle name="Followed Hyperlink 3236" xfId="5407"/>
    <cellStyle name="Followed Hyperlink 3237" xfId="5408"/>
    <cellStyle name="Followed Hyperlink 3238" xfId="5409"/>
    <cellStyle name="Followed Hyperlink 3239" xfId="5410"/>
    <cellStyle name="Followed Hyperlink 324" xfId="5411"/>
    <cellStyle name="Followed Hyperlink 324 2" xfId="5412"/>
    <cellStyle name="Followed Hyperlink 3240" xfId="5413"/>
    <cellStyle name="Followed Hyperlink 3241" xfId="5414"/>
    <cellStyle name="Followed Hyperlink 3242" xfId="5415"/>
    <cellStyle name="Followed Hyperlink 3243" xfId="5416"/>
    <cellStyle name="Followed Hyperlink 3244" xfId="5417"/>
    <cellStyle name="Followed Hyperlink 3245" xfId="5418"/>
    <cellStyle name="Followed Hyperlink 3246" xfId="5419"/>
    <cellStyle name="Followed Hyperlink 3247" xfId="5420"/>
    <cellStyle name="Followed Hyperlink 3248" xfId="5421"/>
    <cellStyle name="Followed Hyperlink 3249" xfId="5422"/>
    <cellStyle name="Followed Hyperlink 325" xfId="5423"/>
    <cellStyle name="Followed Hyperlink 325 2" xfId="5424"/>
    <cellStyle name="Followed Hyperlink 3250" xfId="5425"/>
    <cellStyle name="Followed Hyperlink 3251" xfId="5426"/>
    <cellStyle name="Followed Hyperlink 3252" xfId="5427"/>
    <cellStyle name="Followed Hyperlink 3253" xfId="5428"/>
    <cellStyle name="Followed Hyperlink 3254" xfId="5429"/>
    <cellStyle name="Followed Hyperlink 3255" xfId="5430"/>
    <cellStyle name="Followed Hyperlink 3256" xfId="5431"/>
    <cellStyle name="Followed Hyperlink 3257" xfId="5432"/>
    <cellStyle name="Followed Hyperlink 3258" xfId="5433"/>
    <cellStyle name="Followed Hyperlink 3259" xfId="5434"/>
    <cellStyle name="Followed Hyperlink 326" xfId="5435"/>
    <cellStyle name="Followed Hyperlink 326 2" xfId="5436"/>
    <cellStyle name="Followed Hyperlink 3260" xfId="5437"/>
    <cellStyle name="Followed Hyperlink 3261" xfId="5438"/>
    <cellStyle name="Followed Hyperlink 3262" xfId="5439"/>
    <cellStyle name="Followed Hyperlink 3263" xfId="5440"/>
    <cellStyle name="Followed Hyperlink 3264" xfId="5441"/>
    <cellStyle name="Followed Hyperlink 3265" xfId="5442"/>
    <cellStyle name="Followed Hyperlink 3266" xfId="5443"/>
    <cellStyle name="Followed Hyperlink 3267" xfId="5444"/>
    <cellStyle name="Followed Hyperlink 3268" xfId="5445"/>
    <cellStyle name="Followed Hyperlink 3269" xfId="5446"/>
    <cellStyle name="Followed Hyperlink 327" xfId="5447"/>
    <cellStyle name="Followed Hyperlink 327 2" xfId="5448"/>
    <cellStyle name="Followed Hyperlink 3270" xfId="5449"/>
    <cellStyle name="Followed Hyperlink 3271" xfId="5450"/>
    <cellStyle name="Followed Hyperlink 3272" xfId="5451"/>
    <cellStyle name="Followed Hyperlink 3273" xfId="5452"/>
    <cellStyle name="Followed Hyperlink 3274" xfId="5453"/>
    <cellStyle name="Followed Hyperlink 3275" xfId="5454"/>
    <cellStyle name="Followed Hyperlink 3276" xfId="5455"/>
    <cellStyle name="Followed Hyperlink 3277" xfId="5456"/>
    <cellStyle name="Followed Hyperlink 3278" xfId="5457"/>
    <cellStyle name="Followed Hyperlink 3279" xfId="5458"/>
    <cellStyle name="Followed Hyperlink 328" xfId="5459"/>
    <cellStyle name="Followed Hyperlink 328 2" xfId="5460"/>
    <cellStyle name="Followed Hyperlink 3280" xfId="5461"/>
    <cellStyle name="Followed Hyperlink 3281" xfId="5462"/>
    <cellStyle name="Followed Hyperlink 3282" xfId="5463"/>
    <cellStyle name="Followed Hyperlink 3283" xfId="5464"/>
    <cellStyle name="Followed Hyperlink 3284" xfId="5465"/>
    <cellStyle name="Followed Hyperlink 3285" xfId="5466"/>
    <cellStyle name="Followed Hyperlink 3286" xfId="5467"/>
    <cellStyle name="Followed Hyperlink 3287" xfId="5468"/>
    <cellStyle name="Followed Hyperlink 3288" xfId="5469"/>
    <cellStyle name="Followed Hyperlink 3289" xfId="5470"/>
    <cellStyle name="Followed Hyperlink 329" xfId="5471"/>
    <cellStyle name="Followed Hyperlink 329 2" xfId="5472"/>
    <cellStyle name="Followed Hyperlink 3290" xfId="5473"/>
    <cellStyle name="Followed Hyperlink 3291" xfId="5474"/>
    <cellStyle name="Followed Hyperlink 3292" xfId="5475"/>
    <cellStyle name="Followed Hyperlink 3293" xfId="5476"/>
    <cellStyle name="Followed Hyperlink 3294" xfId="5477"/>
    <cellStyle name="Followed Hyperlink 3295" xfId="5478"/>
    <cellStyle name="Followed Hyperlink 3296" xfId="5479"/>
    <cellStyle name="Followed Hyperlink 3297" xfId="5480"/>
    <cellStyle name="Followed Hyperlink 3298" xfId="5481"/>
    <cellStyle name="Followed Hyperlink 3299" xfId="5482"/>
    <cellStyle name="Followed Hyperlink 33" xfId="5483"/>
    <cellStyle name="Followed Hyperlink 33 2" xfId="5484"/>
    <cellStyle name="Followed Hyperlink 330" xfId="5485"/>
    <cellStyle name="Followed Hyperlink 330 2" xfId="5486"/>
    <cellStyle name="Followed Hyperlink 3300" xfId="5487"/>
    <cellStyle name="Followed Hyperlink 3301" xfId="5488"/>
    <cellStyle name="Followed Hyperlink 3302" xfId="5489"/>
    <cellStyle name="Followed Hyperlink 3303" xfId="5490"/>
    <cellStyle name="Followed Hyperlink 3304" xfId="5491"/>
    <cellStyle name="Followed Hyperlink 3305" xfId="5492"/>
    <cellStyle name="Followed Hyperlink 3306" xfId="5493"/>
    <cellStyle name="Followed Hyperlink 3307" xfId="5494"/>
    <cellStyle name="Followed Hyperlink 3308" xfId="5495"/>
    <cellStyle name="Followed Hyperlink 3309" xfId="5496"/>
    <cellStyle name="Followed Hyperlink 331" xfId="5497"/>
    <cellStyle name="Followed Hyperlink 331 2" xfId="5498"/>
    <cellStyle name="Followed Hyperlink 3310" xfId="5499"/>
    <cellStyle name="Followed Hyperlink 3311" xfId="5500"/>
    <cellStyle name="Followed Hyperlink 3312" xfId="5501"/>
    <cellStyle name="Followed Hyperlink 3313" xfId="5502"/>
    <cellStyle name="Followed Hyperlink 3314" xfId="5503"/>
    <cellStyle name="Followed Hyperlink 3315" xfId="5504"/>
    <cellStyle name="Followed Hyperlink 3316" xfId="5505"/>
    <cellStyle name="Followed Hyperlink 3317" xfId="5506"/>
    <cellStyle name="Followed Hyperlink 3318" xfId="5507"/>
    <cellStyle name="Followed Hyperlink 3319" xfId="5508"/>
    <cellStyle name="Followed Hyperlink 332" xfId="5509"/>
    <cellStyle name="Followed Hyperlink 3320" xfId="5510"/>
    <cellStyle name="Followed Hyperlink 3321" xfId="5511"/>
    <cellStyle name="Followed Hyperlink 3322" xfId="5512"/>
    <cellStyle name="Followed Hyperlink 3323" xfId="5513"/>
    <cellStyle name="Followed Hyperlink 3324" xfId="5514"/>
    <cellStyle name="Followed Hyperlink 3325" xfId="5515"/>
    <cellStyle name="Followed Hyperlink 3326" xfId="5516"/>
    <cellStyle name="Followed Hyperlink 3327" xfId="5517"/>
    <cellStyle name="Followed Hyperlink 3328" xfId="5518"/>
    <cellStyle name="Followed Hyperlink 3329" xfId="5519"/>
    <cellStyle name="Followed Hyperlink 333" xfId="5520"/>
    <cellStyle name="Followed Hyperlink 333 2" xfId="5521"/>
    <cellStyle name="Followed Hyperlink 3330" xfId="5522"/>
    <cellStyle name="Followed Hyperlink 3331" xfId="5523"/>
    <cellStyle name="Followed Hyperlink 3332" xfId="5524"/>
    <cellStyle name="Followed Hyperlink 3333" xfId="5525"/>
    <cellStyle name="Followed Hyperlink 3334" xfId="5526"/>
    <cellStyle name="Followed Hyperlink 3335" xfId="5527"/>
    <cellStyle name="Followed Hyperlink 3336" xfId="5528"/>
    <cellStyle name="Followed Hyperlink 3337" xfId="5529"/>
    <cellStyle name="Followed Hyperlink 3338" xfId="5530"/>
    <cellStyle name="Followed Hyperlink 3339" xfId="5531"/>
    <cellStyle name="Followed Hyperlink 334" xfId="5532"/>
    <cellStyle name="Followed Hyperlink 334 2" xfId="5533"/>
    <cellStyle name="Followed Hyperlink 3340" xfId="5534"/>
    <cellStyle name="Followed Hyperlink 3341" xfId="5535"/>
    <cellStyle name="Followed Hyperlink 3342" xfId="5536"/>
    <cellStyle name="Followed Hyperlink 3343" xfId="5537"/>
    <cellStyle name="Followed Hyperlink 3344" xfId="5538"/>
    <cellStyle name="Followed Hyperlink 3345" xfId="5539"/>
    <cellStyle name="Followed Hyperlink 3346" xfId="5540"/>
    <cellStyle name="Followed Hyperlink 3347" xfId="5541"/>
    <cellStyle name="Followed Hyperlink 3348" xfId="5542"/>
    <cellStyle name="Followed Hyperlink 3349" xfId="5543"/>
    <cellStyle name="Followed Hyperlink 335" xfId="5544"/>
    <cellStyle name="Followed Hyperlink 335 2" xfId="5545"/>
    <cellStyle name="Followed Hyperlink 3350" xfId="5546"/>
    <cellStyle name="Followed Hyperlink 3351" xfId="5547"/>
    <cellStyle name="Followed Hyperlink 3352" xfId="5548"/>
    <cellStyle name="Followed Hyperlink 3353" xfId="5549"/>
    <cellStyle name="Followed Hyperlink 3354" xfId="5550"/>
    <cellStyle name="Followed Hyperlink 3355" xfId="5551"/>
    <cellStyle name="Followed Hyperlink 3356" xfId="5552"/>
    <cellStyle name="Followed Hyperlink 3357" xfId="5553"/>
    <cellStyle name="Followed Hyperlink 3358" xfId="5554"/>
    <cellStyle name="Followed Hyperlink 3359" xfId="5555"/>
    <cellStyle name="Followed Hyperlink 336" xfId="5556"/>
    <cellStyle name="Followed Hyperlink 336 2" xfId="5557"/>
    <cellStyle name="Followed Hyperlink 3360" xfId="5558"/>
    <cellStyle name="Followed Hyperlink 3361" xfId="5559"/>
    <cellStyle name="Followed Hyperlink 3362" xfId="5560"/>
    <cellStyle name="Followed Hyperlink 3363" xfId="5561"/>
    <cellStyle name="Followed Hyperlink 3364" xfId="5562"/>
    <cellStyle name="Followed Hyperlink 3365" xfId="5563"/>
    <cellStyle name="Followed Hyperlink 3366" xfId="5564"/>
    <cellStyle name="Followed Hyperlink 3367" xfId="5565"/>
    <cellStyle name="Followed Hyperlink 3368" xfId="5566"/>
    <cellStyle name="Followed Hyperlink 3369" xfId="5567"/>
    <cellStyle name="Followed Hyperlink 337" xfId="5568"/>
    <cellStyle name="Followed Hyperlink 337 2" xfId="5569"/>
    <cellStyle name="Followed Hyperlink 3370" xfId="5570"/>
    <cellStyle name="Followed Hyperlink 3371" xfId="5571"/>
    <cellStyle name="Followed Hyperlink 3372" xfId="5572"/>
    <cellStyle name="Followed Hyperlink 3373" xfId="5573"/>
    <cellStyle name="Followed Hyperlink 3374" xfId="5574"/>
    <cellStyle name="Followed Hyperlink 3375" xfId="5575"/>
    <cellStyle name="Followed Hyperlink 3376" xfId="5576"/>
    <cellStyle name="Followed Hyperlink 3377" xfId="5577"/>
    <cellStyle name="Followed Hyperlink 3378" xfId="5578"/>
    <cellStyle name="Followed Hyperlink 3379" xfId="5579"/>
    <cellStyle name="Followed Hyperlink 338" xfId="5580"/>
    <cellStyle name="Followed Hyperlink 338 2" xfId="5581"/>
    <cellStyle name="Followed Hyperlink 3380" xfId="5582"/>
    <cellStyle name="Followed Hyperlink 3381" xfId="5583"/>
    <cellStyle name="Followed Hyperlink 3382" xfId="5584"/>
    <cellStyle name="Followed Hyperlink 3383" xfId="5585"/>
    <cellStyle name="Followed Hyperlink 3384" xfId="5586"/>
    <cellStyle name="Followed Hyperlink 3385" xfId="5587"/>
    <cellStyle name="Followed Hyperlink 3386" xfId="5588"/>
    <cellStyle name="Followed Hyperlink 3387" xfId="5589"/>
    <cellStyle name="Followed Hyperlink 3388" xfId="5590"/>
    <cellStyle name="Followed Hyperlink 3389" xfId="5591"/>
    <cellStyle name="Followed Hyperlink 339" xfId="5592"/>
    <cellStyle name="Followed Hyperlink 339 2" xfId="5593"/>
    <cellStyle name="Followed Hyperlink 3390" xfId="5594"/>
    <cellStyle name="Followed Hyperlink 3391" xfId="5595"/>
    <cellStyle name="Followed Hyperlink 3392" xfId="5596"/>
    <cellStyle name="Followed Hyperlink 3393" xfId="5597"/>
    <cellStyle name="Followed Hyperlink 3394" xfId="5598"/>
    <cellStyle name="Followed Hyperlink 3395" xfId="5599"/>
    <cellStyle name="Followed Hyperlink 3396" xfId="5600"/>
    <cellStyle name="Followed Hyperlink 3397" xfId="5601"/>
    <cellStyle name="Followed Hyperlink 3398" xfId="5602"/>
    <cellStyle name="Followed Hyperlink 3399" xfId="5603"/>
    <cellStyle name="Followed Hyperlink 34" xfId="5604"/>
    <cellStyle name="Followed Hyperlink 34 2" xfId="5605"/>
    <cellStyle name="Followed Hyperlink 340" xfId="5606"/>
    <cellStyle name="Followed Hyperlink 340 2" xfId="5607"/>
    <cellStyle name="Followed Hyperlink 3400" xfId="5608"/>
    <cellStyle name="Followed Hyperlink 3401" xfId="5609"/>
    <cellStyle name="Followed Hyperlink 3402" xfId="5610"/>
    <cellStyle name="Followed Hyperlink 3403" xfId="5611"/>
    <cellStyle name="Followed Hyperlink 3404" xfId="5612"/>
    <cellStyle name="Followed Hyperlink 3405" xfId="5613"/>
    <cellStyle name="Followed Hyperlink 3406" xfId="5614"/>
    <cellStyle name="Followed Hyperlink 3407" xfId="5615"/>
    <cellStyle name="Followed Hyperlink 3408" xfId="5616"/>
    <cellStyle name="Followed Hyperlink 3409" xfId="5617"/>
    <cellStyle name="Followed Hyperlink 341" xfId="5618"/>
    <cellStyle name="Followed Hyperlink 341 2" xfId="5619"/>
    <cellStyle name="Followed Hyperlink 3410" xfId="5620"/>
    <cellStyle name="Followed Hyperlink 3411" xfId="5621"/>
    <cellStyle name="Followed Hyperlink 3412" xfId="5622"/>
    <cellStyle name="Followed Hyperlink 3413" xfId="5623"/>
    <cellStyle name="Followed Hyperlink 3414" xfId="5624"/>
    <cellStyle name="Followed Hyperlink 3415" xfId="5625"/>
    <cellStyle name="Followed Hyperlink 3416" xfId="5626"/>
    <cellStyle name="Followed Hyperlink 3417" xfId="5627"/>
    <cellStyle name="Followed Hyperlink 3418" xfId="5628"/>
    <cellStyle name="Followed Hyperlink 3419" xfId="5629"/>
    <cellStyle name="Followed Hyperlink 342" xfId="5630"/>
    <cellStyle name="Followed Hyperlink 342 2" xfId="5631"/>
    <cellStyle name="Followed Hyperlink 3420" xfId="5632"/>
    <cellStyle name="Followed Hyperlink 3421" xfId="5633"/>
    <cellStyle name="Followed Hyperlink 3422" xfId="5634"/>
    <cellStyle name="Followed Hyperlink 3423" xfId="5635"/>
    <cellStyle name="Followed Hyperlink 3424" xfId="5636"/>
    <cellStyle name="Followed Hyperlink 3425" xfId="5637"/>
    <cellStyle name="Followed Hyperlink 3426" xfId="5638"/>
    <cellStyle name="Followed Hyperlink 3427" xfId="5639"/>
    <cellStyle name="Followed Hyperlink 3428" xfId="5640"/>
    <cellStyle name="Followed Hyperlink 3429" xfId="5641"/>
    <cellStyle name="Followed Hyperlink 343" xfId="5642"/>
    <cellStyle name="Followed Hyperlink 3430" xfId="5643"/>
    <cellStyle name="Followed Hyperlink 3431" xfId="5644"/>
    <cellStyle name="Followed Hyperlink 3432" xfId="5645"/>
    <cellStyle name="Followed Hyperlink 3433" xfId="5646"/>
    <cellStyle name="Followed Hyperlink 3434" xfId="5647"/>
    <cellStyle name="Followed Hyperlink 3435" xfId="5648"/>
    <cellStyle name="Followed Hyperlink 3436" xfId="5649"/>
    <cellStyle name="Followed Hyperlink 3437" xfId="5650"/>
    <cellStyle name="Followed Hyperlink 3438" xfId="5651"/>
    <cellStyle name="Followed Hyperlink 3439" xfId="5652"/>
    <cellStyle name="Followed Hyperlink 344" xfId="5653"/>
    <cellStyle name="Followed Hyperlink 344 2" xfId="5654"/>
    <cellStyle name="Followed Hyperlink 3440" xfId="5655"/>
    <cellStyle name="Followed Hyperlink 3441" xfId="5656"/>
    <cellStyle name="Followed Hyperlink 3442" xfId="5657"/>
    <cellStyle name="Followed Hyperlink 3443" xfId="5658"/>
    <cellStyle name="Followed Hyperlink 3444" xfId="5659"/>
    <cellStyle name="Followed Hyperlink 3445" xfId="5660"/>
    <cellStyle name="Followed Hyperlink 3446" xfId="5661"/>
    <cellStyle name="Followed Hyperlink 3447" xfId="5662"/>
    <cellStyle name="Followed Hyperlink 3448" xfId="5663"/>
    <cellStyle name="Followed Hyperlink 3449" xfId="5664"/>
    <cellStyle name="Followed Hyperlink 345" xfId="5665"/>
    <cellStyle name="Followed Hyperlink 345 2" xfId="5666"/>
    <cellStyle name="Followed Hyperlink 3450" xfId="5667"/>
    <cellStyle name="Followed Hyperlink 3451" xfId="5668"/>
    <cellStyle name="Followed Hyperlink 3452" xfId="5669"/>
    <cellStyle name="Followed Hyperlink 3453" xfId="5670"/>
    <cellStyle name="Followed Hyperlink 3454" xfId="5671"/>
    <cellStyle name="Followed Hyperlink 3455" xfId="5672"/>
    <cellStyle name="Followed Hyperlink 3456" xfId="5673"/>
    <cellStyle name="Followed Hyperlink 3457" xfId="5674"/>
    <cellStyle name="Followed Hyperlink 3458" xfId="5675"/>
    <cellStyle name="Followed Hyperlink 3459" xfId="5676"/>
    <cellStyle name="Followed Hyperlink 346" xfId="5677"/>
    <cellStyle name="Followed Hyperlink 346 2" xfId="5678"/>
    <cellStyle name="Followed Hyperlink 3460" xfId="5679"/>
    <cellStyle name="Followed Hyperlink 3461" xfId="5680"/>
    <cellStyle name="Followed Hyperlink 3462" xfId="5681"/>
    <cellStyle name="Followed Hyperlink 3463" xfId="5682"/>
    <cellStyle name="Followed Hyperlink 3464" xfId="5683"/>
    <cellStyle name="Followed Hyperlink 3465" xfId="5684"/>
    <cellStyle name="Followed Hyperlink 3466" xfId="5685"/>
    <cellStyle name="Followed Hyperlink 3467" xfId="5686"/>
    <cellStyle name="Followed Hyperlink 3468" xfId="5687"/>
    <cellStyle name="Followed Hyperlink 3469" xfId="5688"/>
    <cellStyle name="Followed Hyperlink 347" xfId="5689"/>
    <cellStyle name="Followed Hyperlink 347 2" xfId="5690"/>
    <cellStyle name="Followed Hyperlink 3470" xfId="5691"/>
    <cellStyle name="Followed Hyperlink 3471" xfId="5692"/>
    <cellStyle name="Followed Hyperlink 3472" xfId="5693"/>
    <cellStyle name="Followed Hyperlink 3473" xfId="5694"/>
    <cellStyle name="Followed Hyperlink 3474" xfId="5695"/>
    <cellStyle name="Followed Hyperlink 3475" xfId="5696"/>
    <cellStyle name="Followed Hyperlink 3476" xfId="5697"/>
    <cellStyle name="Followed Hyperlink 3477" xfId="5698"/>
    <cellStyle name="Followed Hyperlink 3478" xfId="5699"/>
    <cellStyle name="Followed Hyperlink 3479" xfId="5700"/>
    <cellStyle name="Followed Hyperlink 348" xfId="5701"/>
    <cellStyle name="Followed Hyperlink 348 2" xfId="5702"/>
    <cellStyle name="Followed Hyperlink 3480" xfId="5703"/>
    <cellStyle name="Followed Hyperlink 3481" xfId="5704"/>
    <cellStyle name="Followed Hyperlink 3482" xfId="5705"/>
    <cellStyle name="Followed Hyperlink 3483" xfId="5706"/>
    <cellStyle name="Followed Hyperlink 3484" xfId="5707"/>
    <cellStyle name="Followed Hyperlink 3485" xfId="5708"/>
    <cellStyle name="Followed Hyperlink 3486" xfId="5709"/>
    <cellStyle name="Followed Hyperlink 3487" xfId="5710"/>
    <cellStyle name="Followed Hyperlink 3488" xfId="5711"/>
    <cellStyle name="Followed Hyperlink 3489" xfId="5712"/>
    <cellStyle name="Followed Hyperlink 349" xfId="5713"/>
    <cellStyle name="Followed Hyperlink 349 2" xfId="5714"/>
    <cellStyle name="Followed Hyperlink 3490" xfId="5715"/>
    <cellStyle name="Followed Hyperlink 3491" xfId="5716"/>
    <cellStyle name="Followed Hyperlink 3492" xfId="5717"/>
    <cellStyle name="Followed Hyperlink 3493" xfId="5718"/>
    <cellStyle name="Followed Hyperlink 3494" xfId="5719"/>
    <cellStyle name="Followed Hyperlink 3495" xfId="5720"/>
    <cellStyle name="Followed Hyperlink 3496" xfId="5721"/>
    <cellStyle name="Followed Hyperlink 3497" xfId="5722"/>
    <cellStyle name="Followed Hyperlink 3498" xfId="5723"/>
    <cellStyle name="Followed Hyperlink 3499" xfId="5724"/>
    <cellStyle name="Followed Hyperlink 35" xfId="5725"/>
    <cellStyle name="Followed Hyperlink 350" xfId="5726"/>
    <cellStyle name="Followed Hyperlink 350 2" xfId="5727"/>
    <cellStyle name="Followed Hyperlink 3500" xfId="5728"/>
    <cellStyle name="Followed Hyperlink 3501" xfId="5729"/>
    <cellStyle name="Followed Hyperlink 3502" xfId="5730"/>
    <cellStyle name="Followed Hyperlink 3503" xfId="5731"/>
    <cellStyle name="Followed Hyperlink 3504" xfId="5732"/>
    <cellStyle name="Followed Hyperlink 3505" xfId="5733"/>
    <cellStyle name="Followed Hyperlink 3506" xfId="5734"/>
    <cellStyle name="Followed Hyperlink 3507" xfId="5735"/>
    <cellStyle name="Followed Hyperlink 3508" xfId="5736"/>
    <cellStyle name="Followed Hyperlink 3509" xfId="5737"/>
    <cellStyle name="Followed Hyperlink 351" xfId="5738"/>
    <cellStyle name="Followed Hyperlink 351 2" xfId="5739"/>
    <cellStyle name="Followed Hyperlink 3510" xfId="5740"/>
    <cellStyle name="Followed Hyperlink 3511" xfId="5741"/>
    <cellStyle name="Followed Hyperlink 3512" xfId="5742"/>
    <cellStyle name="Followed Hyperlink 3513" xfId="5743"/>
    <cellStyle name="Followed Hyperlink 3514" xfId="5744"/>
    <cellStyle name="Followed Hyperlink 3515" xfId="5745"/>
    <cellStyle name="Followed Hyperlink 3516" xfId="5746"/>
    <cellStyle name="Followed Hyperlink 3517" xfId="5747"/>
    <cellStyle name="Followed Hyperlink 3518" xfId="5748"/>
    <cellStyle name="Followed Hyperlink 3519" xfId="5749"/>
    <cellStyle name="Followed Hyperlink 352" xfId="5750"/>
    <cellStyle name="Followed Hyperlink 352 2" xfId="5751"/>
    <cellStyle name="Followed Hyperlink 3520" xfId="5752"/>
    <cellStyle name="Followed Hyperlink 3521" xfId="5753"/>
    <cellStyle name="Followed Hyperlink 3522" xfId="5754"/>
    <cellStyle name="Followed Hyperlink 3523" xfId="5755"/>
    <cellStyle name="Followed Hyperlink 3524" xfId="5756"/>
    <cellStyle name="Followed Hyperlink 3525" xfId="5757"/>
    <cellStyle name="Followed Hyperlink 3526" xfId="5758"/>
    <cellStyle name="Followed Hyperlink 3527" xfId="5759"/>
    <cellStyle name="Followed Hyperlink 3528" xfId="5760"/>
    <cellStyle name="Followed Hyperlink 3529" xfId="5761"/>
    <cellStyle name="Followed Hyperlink 353" xfId="5762"/>
    <cellStyle name="Followed Hyperlink 353 2" xfId="5763"/>
    <cellStyle name="Followed Hyperlink 3530" xfId="5764"/>
    <cellStyle name="Followed Hyperlink 3531" xfId="5765"/>
    <cellStyle name="Followed Hyperlink 3532" xfId="5766"/>
    <cellStyle name="Followed Hyperlink 3533" xfId="5767"/>
    <cellStyle name="Followed Hyperlink 3534" xfId="5768"/>
    <cellStyle name="Followed Hyperlink 3535" xfId="5769"/>
    <cellStyle name="Followed Hyperlink 3536" xfId="5770"/>
    <cellStyle name="Followed Hyperlink 3537" xfId="5771"/>
    <cellStyle name="Followed Hyperlink 3538" xfId="5772"/>
    <cellStyle name="Followed Hyperlink 3539" xfId="5773"/>
    <cellStyle name="Followed Hyperlink 354" xfId="5774"/>
    <cellStyle name="Followed Hyperlink 3540" xfId="5775"/>
    <cellStyle name="Followed Hyperlink 3541" xfId="5776"/>
    <cellStyle name="Followed Hyperlink 3542" xfId="5777"/>
    <cellStyle name="Followed Hyperlink 3543" xfId="5778"/>
    <cellStyle name="Followed Hyperlink 3544" xfId="5779"/>
    <cellStyle name="Followed Hyperlink 3545" xfId="5780"/>
    <cellStyle name="Followed Hyperlink 3546" xfId="5781"/>
    <cellStyle name="Followed Hyperlink 3547" xfId="5782"/>
    <cellStyle name="Followed Hyperlink 3548" xfId="5783"/>
    <cellStyle name="Followed Hyperlink 3549" xfId="5784"/>
    <cellStyle name="Followed Hyperlink 355" xfId="5785"/>
    <cellStyle name="Followed Hyperlink 355 2" xfId="5786"/>
    <cellStyle name="Followed Hyperlink 3550" xfId="5787"/>
    <cellStyle name="Followed Hyperlink 3551" xfId="5788"/>
    <cellStyle name="Followed Hyperlink 3552" xfId="5789"/>
    <cellStyle name="Followed Hyperlink 3553" xfId="5790"/>
    <cellStyle name="Followed Hyperlink 3554" xfId="5791"/>
    <cellStyle name="Followed Hyperlink 3555" xfId="5792"/>
    <cellStyle name="Followed Hyperlink 3556" xfId="5793"/>
    <cellStyle name="Followed Hyperlink 3557" xfId="5794"/>
    <cellStyle name="Followed Hyperlink 3558" xfId="5795"/>
    <cellStyle name="Followed Hyperlink 3559" xfId="5796"/>
    <cellStyle name="Followed Hyperlink 356" xfId="5797"/>
    <cellStyle name="Followed Hyperlink 356 2" xfId="5798"/>
    <cellStyle name="Followed Hyperlink 3560" xfId="5799"/>
    <cellStyle name="Followed Hyperlink 3561" xfId="5800"/>
    <cellStyle name="Followed Hyperlink 3562" xfId="5801"/>
    <cellStyle name="Followed Hyperlink 3563" xfId="5802"/>
    <cellStyle name="Followed Hyperlink 3564" xfId="5803"/>
    <cellStyle name="Followed Hyperlink 3565" xfId="5804"/>
    <cellStyle name="Followed Hyperlink 3566" xfId="5805"/>
    <cellStyle name="Followed Hyperlink 3567" xfId="5806"/>
    <cellStyle name="Followed Hyperlink 3568" xfId="5807"/>
    <cellStyle name="Followed Hyperlink 3569" xfId="5808"/>
    <cellStyle name="Followed Hyperlink 357" xfId="5809"/>
    <cellStyle name="Followed Hyperlink 357 2" xfId="5810"/>
    <cellStyle name="Followed Hyperlink 3570" xfId="5811"/>
    <cellStyle name="Followed Hyperlink 3571" xfId="5812"/>
    <cellStyle name="Followed Hyperlink 3572" xfId="5813"/>
    <cellStyle name="Followed Hyperlink 3573" xfId="5814"/>
    <cellStyle name="Followed Hyperlink 3574" xfId="5815"/>
    <cellStyle name="Followed Hyperlink 3575" xfId="5816"/>
    <cellStyle name="Followed Hyperlink 3576" xfId="5817"/>
    <cellStyle name="Followed Hyperlink 3577" xfId="5818"/>
    <cellStyle name="Followed Hyperlink 3578" xfId="5819"/>
    <cellStyle name="Followed Hyperlink 3579" xfId="5820"/>
    <cellStyle name="Followed Hyperlink 358" xfId="5821"/>
    <cellStyle name="Followed Hyperlink 358 2" xfId="5822"/>
    <cellStyle name="Followed Hyperlink 3580" xfId="5823"/>
    <cellStyle name="Followed Hyperlink 3581" xfId="5824"/>
    <cellStyle name="Followed Hyperlink 3582" xfId="5825"/>
    <cellStyle name="Followed Hyperlink 3583" xfId="5826"/>
    <cellStyle name="Followed Hyperlink 3584" xfId="5827"/>
    <cellStyle name="Followed Hyperlink 3585" xfId="5828"/>
    <cellStyle name="Followed Hyperlink 3586" xfId="5829"/>
    <cellStyle name="Followed Hyperlink 3587" xfId="5830"/>
    <cellStyle name="Followed Hyperlink 3588" xfId="5831"/>
    <cellStyle name="Followed Hyperlink 3589" xfId="5832"/>
    <cellStyle name="Followed Hyperlink 359" xfId="5833"/>
    <cellStyle name="Followed Hyperlink 359 2" xfId="5834"/>
    <cellStyle name="Followed Hyperlink 3590" xfId="5835"/>
    <cellStyle name="Followed Hyperlink 3591" xfId="5836"/>
    <cellStyle name="Followed Hyperlink 3592" xfId="5837"/>
    <cellStyle name="Followed Hyperlink 3593" xfId="5838"/>
    <cellStyle name="Followed Hyperlink 3594" xfId="5839"/>
    <cellStyle name="Followed Hyperlink 3595" xfId="5840"/>
    <cellStyle name="Followed Hyperlink 3596" xfId="5841"/>
    <cellStyle name="Followed Hyperlink 3597" xfId="5842"/>
    <cellStyle name="Followed Hyperlink 3598" xfId="5843"/>
    <cellStyle name="Followed Hyperlink 3599" xfId="5844"/>
    <cellStyle name="Followed Hyperlink 36" xfId="5845"/>
    <cellStyle name="Followed Hyperlink 36 2" xfId="5846"/>
    <cellStyle name="Followed Hyperlink 360" xfId="5847"/>
    <cellStyle name="Followed Hyperlink 360 2" xfId="5848"/>
    <cellStyle name="Followed Hyperlink 3600" xfId="5849"/>
    <cellStyle name="Followed Hyperlink 3601" xfId="5850"/>
    <cellStyle name="Followed Hyperlink 3602" xfId="5851"/>
    <cellStyle name="Followed Hyperlink 3603" xfId="5852"/>
    <cellStyle name="Followed Hyperlink 3604" xfId="5853"/>
    <cellStyle name="Followed Hyperlink 3605" xfId="5854"/>
    <cellStyle name="Followed Hyperlink 3606" xfId="5855"/>
    <cellStyle name="Followed Hyperlink 3607" xfId="5856"/>
    <cellStyle name="Followed Hyperlink 3608" xfId="5857"/>
    <cellStyle name="Followed Hyperlink 3609" xfId="5858"/>
    <cellStyle name="Followed Hyperlink 361" xfId="5859"/>
    <cellStyle name="Followed Hyperlink 361 2" xfId="5860"/>
    <cellStyle name="Followed Hyperlink 3610" xfId="5861"/>
    <cellStyle name="Followed Hyperlink 3611" xfId="5862"/>
    <cellStyle name="Followed Hyperlink 3612" xfId="5863"/>
    <cellStyle name="Followed Hyperlink 3613" xfId="5864"/>
    <cellStyle name="Followed Hyperlink 3614" xfId="5865"/>
    <cellStyle name="Followed Hyperlink 3615" xfId="5866"/>
    <cellStyle name="Followed Hyperlink 3616" xfId="5867"/>
    <cellStyle name="Followed Hyperlink 3617" xfId="5868"/>
    <cellStyle name="Followed Hyperlink 3618" xfId="5869"/>
    <cellStyle name="Followed Hyperlink 3619" xfId="5870"/>
    <cellStyle name="Followed Hyperlink 362" xfId="5871"/>
    <cellStyle name="Followed Hyperlink 362 2" xfId="5872"/>
    <cellStyle name="Followed Hyperlink 3620" xfId="5873"/>
    <cellStyle name="Followed Hyperlink 3621" xfId="5874"/>
    <cellStyle name="Followed Hyperlink 3622" xfId="5875"/>
    <cellStyle name="Followed Hyperlink 3623" xfId="5876"/>
    <cellStyle name="Followed Hyperlink 3624" xfId="5877"/>
    <cellStyle name="Followed Hyperlink 3625" xfId="5878"/>
    <cellStyle name="Followed Hyperlink 3626" xfId="5879"/>
    <cellStyle name="Followed Hyperlink 3627" xfId="5880"/>
    <cellStyle name="Followed Hyperlink 3628" xfId="5881"/>
    <cellStyle name="Followed Hyperlink 3629" xfId="5882"/>
    <cellStyle name="Followed Hyperlink 363" xfId="5883"/>
    <cellStyle name="Followed Hyperlink 363 2" xfId="5884"/>
    <cellStyle name="Followed Hyperlink 3630" xfId="5885"/>
    <cellStyle name="Followed Hyperlink 3631" xfId="5886"/>
    <cellStyle name="Followed Hyperlink 3632" xfId="5887"/>
    <cellStyle name="Followed Hyperlink 3633" xfId="5888"/>
    <cellStyle name="Followed Hyperlink 3634" xfId="5889"/>
    <cellStyle name="Followed Hyperlink 3635" xfId="5890"/>
    <cellStyle name="Followed Hyperlink 3636" xfId="5891"/>
    <cellStyle name="Followed Hyperlink 3637" xfId="5892"/>
    <cellStyle name="Followed Hyperlink 3638" xfId="5893"/>
    <cellStyle name="Followed Hyperlink 3639" xfId="5894"/>
    <cellStyle name="Followed Hyperlink 364" xfId="5895"/>
    <cellStyle name="Followed Hyperlink 364 2" xfId="5896"/>
    <cellStyle name="Followed Hyperlink 3640" xfId="5897"/>
    <cellStyle name="Followed Hyperlink 3641" xfId="5898"/>
    <cellStyle name="Followed Hyperlink 3642" xfId="5899"/>
    <cellStyle name="Followed Hyperlink 3643" xfId="5900"/>
    <cellStyle name="Followed Hyperlink 3644" xfId="5901"/>
    <cellStyle name="Followed Hyperlink 3645" xfId="5902"/>
    <cellStyle name="Followed Hyperlink 3646" xfId="5903"/>
    <cellStyle name="Followed Hyperlink 3647" xfId="5904"/>
    <cellStyle name="Followed Hyperlink 3648" xfId="5905"/>
    <cellStyle name="Followed Hyperlink 3649" xfId="5906"/>
    <cellStyle name="Followed Hyperlink 365" xfId="5907"/>
    <cellStyle name="Followed Hyperlink 3650" xfId="5908"/>
    <cellStyle name="Followed Hyperlink 3651" xfId="5909"/>
    <cellStyle name="Followed Hyperlink 3652" xfId="5910"/>
    <cellStyle name="Followed Hyperlink 3653" xfId="5911"/>
    <cellStyle name="Followed Hyperlink 3654" xfId="5912"/>
    <cellStyle name="Followed Hyperlink 3655" xfId="5913"/>
    <cellStyle name="Followed Hyperlink 3656" xfId="5914"/>
    <cellStyle name="Followed Hyperlink 3657" xfId="5915"/>
    <cellStyle name="Followed Hyperlink 3658" xfId="5916"/>
    <cellStyle name="Followed Hyperlink 3659" xfId="5917"/>
    <cellStyle name="Followed Hyperlink 366" xfId="5918"/>
    <cellStyle name="Followed Hyperlink 366 2" xfId="5919"/>
    <cellStyle name="Followed Hyperlink 3660" xfId="5920"/>
    <cellStyle name="Followed Hyperlink 3661" xfId="5921"/>
    <cellStyle name="Followed Hyperlink 3662" xfId="5922"/>
    <cellStyle name="Followed Hyperlink 3663" xfId="5923"/>
    <cellStyle name="Followed Hyperlink 3664" xfId="5924"/>
    <cellStyle name="Followed Hyperlink 3665" xfId="5925"/>
    <cellStyle name="Followed Hyperlink 3666" xfId="5926"/>
    <cellStyle name="Followed Hyperlink 3667" xfId="5927"/>
    <cellStyle name="Followed Hyperlink 3668" xfId="5928"/>
    <cellStyle name="Followed Hyperlink 3669" xfId="5929"/>
    <cellStyle name="Followed Hyperlink 367" xfId="5930"/>
    <cellStyle name="Followed Hyperlink 367 2" xfId="5931"/>
    <cellStyle name="Followed Hyperlink 3670" xfId="5932"/>
    <cellStyle name="Followed Hyperlink 3671" xfId="5933"/>
    <cellStyle name="Followed Hyperlink 3672" xfId="5934"/>
    <cellStyle name="Followed Hyperlink 3673" xfId="5935"/>
    <cellStyle name="Followed Hyperlink 3674" xfId="5936"/>
    <cellStyle name="Followed Hyperlink 3675" xfId="5937"/>
    <cellStyle name="Followed Hyperlink 3676" xfId="5938"/>
    <cellStyle name="Followed Hyperlink 3677" xfId="5939"/>
    <cellStyle name="Followed Hyperlink 3678" xfId="5940"/>
    <cellStyle name="Followed Hyperlink 3679" xfId="5941"/>
    <cellStyle name="Followed Hyperlink 368" xfId="5942"/>
    <cellStyle name="Followed Hyperlink 368 2" xfId="5943"/>
    <cellStyle name="Followed Hyperlink 3680" xfId="5944"/>
    <cellStyle name="Followed Hyperlink 3681" xfId="5945"/>
    <cellStyle name="Followed Hyperlink 3682" xfId="5946"/>
    <cellStyle name="Followed Hyperlink 3683" xfId="5947"/>
    <cellStyle name="Followed Hyperlink 3684" xfId="5948"/>
    <cellStyle name="Followed Hyperlink 3685" xfId="5949"/>
    <cellStyle name="Followed Hyperlink 3686" xfId="5950"/>
    <cellStyle name="Followed Hyperlink 3687" xfId="5951"/>
    <cellStyle name="Followed Hyperlink 3688" xfId="5952"/>
    <cellStyle name="Followed Hyperlink 3689" xfId="5953"/>
    <cellStyle name="Followed Hyperlink 369" xfId="5954"/>
    <cellStyle name="Followed Hyperlink 369 2" xfId="5955"/>
    <cellStyle name="Followed Hyperlink 3690" xfId="5956"/>
    <cellStyle name="Followed Hyperlink 3691" xfId="5957"/>
    <cellStyle name="Followed Hyperlink 3692" xfId="5958"/>
    <cellStyle name="Followed Hyperlink 3693" xfId="5959"/>
    <cellStyle name="Followed Hyperlink 3694" xfId="5960"/>
    <cellStyle name="Followed Hyperlink 3695" xfId="5961"/>
    <cellStyle name="Followed Hyperlink 3696" xfId="5962"/>
    <cellStyle name="Followed Hyperlink 3697" xfId="5963"/>
    <cellStyle name="Followed Hyperlink 3698" xfId="5964"/>
    <cellStyle name="Followed Hyperlink 3699" xfId="5965"/>
    <cellStyle name="Followed Hyperlink 37" xfId="5966"/>
    <cellStyle name="Followed Hyperlink 37 2" xfId="5967"/>
    <cellStyle name="Followed Hyperlink 370" xfId="5968"/>
    <cellStyle name="Followed Hyperlink 370 2" xfId="5969"/>
    <cellStyle name="Followed Hyperlink 3700" xfId="5970"/>
    <cellStyle name="Followed Hyperlink 3701" xfId="5971"/>
    <cellStyle name="Followed Hyperlink 3702" xfId="5972"/>
    <cellStyle name="Followed Hyperlink 3703" xfId="5973"/>
    <cellStyle name="Followed Hyperlink 3704" xfId="5974"/>
    <cellStyle name="Followed Hyperlink 3705" xfId="5975"/>
    <cellStyle name="Followed Hyperlink 3706" xfId="5976"/>
    <cellStyle name="Followed Hyperlink 3707" xfId="5977"/>
    <cellStyle name="Followed Hyperlink 3708" xfId="5978"/>
    <cellStyle name="Followed Hyperlink 3709" xfId="5979"/>
    <cellStyle name="Followed Hyperlink 371" xfId="5980"/>
    <cellStyle name="Followed Hyperlink 371 2" xfId="5981"/>
    <cellStyle name="Followed Hyperlink 3710" xfId="5982"/>
    <cellStyle name="Followed Hyperlink 3711" xfId="5983"/>
    <cellStyle name="Followed Hyperlink 3712" xfId="5984"/>
    <cellStyle name="Followed Hyperlink 3713" xfId="5985"/>
    <cellStyle name="Followed Hyperlink 3714" xfId="5986"/>
    <cellStyle name="Followed Hyperlink 3715" xfId="5987"/>
    <cellStyle name="Followed Hyperlink 3716" xfId="5988"/>
    <cellStyle name="Followed Hyperlink 3717" xfId="5989"/>
    <cellStyle name="Followed Hyperlink 3718" xfId="5990"/>
    <cellStyle name="Followed Hyperlink 3719" xfId="5991"/>
    <cellStyle name="Followed Hyperlink 372" xfId="5992"/>
    <cellStyle name="Followed Hyperlink 372 2" xfId="5993"/>
    <cellStyle name="Followed Hyperlink 3720" xfId="5994"/>
    <cellStyle name="Followed Hyperlink 3721" xfId="5995"/>
    <cellStyle name="Followed Hyperlink 3722" xfId="5996"/>
    <cellStyle name="Followed Hyperlink 3723" xfId="5997"/>
    <cellStyle name="Followed Hyperlink 3724" xfId="5998"/>
    <cellStyle name="Followed Hyperlink 3725" xfId="5999"/>
    <cellStyle name="Followed Hyperlink 3726" xfId="6000"/>
    <cellStyle name="Followed Hyperlink 3727" xfId="6001"/>
    <cellStyle name="Followed Hyperlink 3728" xfId="6002"/>
    <cellStyle name="Followed Hyperlink 3729" xfId="6003"/>
    <cellStyle name="Followed Hyperlink 373" xfId="6004"/>
    <cellStyle name="Followed Hyperlink 373 2" xfId="6005"/>
    <cellStyle name="Followed Hyperlink 3730" xfId="6006"/>
    <cellStyle name="Followed Hyperlink 3731" xfId="6007"/>
    <cellStyle name="Followed Hyperlink 3732" xfId="6008"/>
    <cellStyle name="Followed Hyperlink 3733" xfId="6009"/>
    <cellStyle name="Followed Hyperlink 3734" xfId="6010"/>
    <cellStyle name="Followed Hyperlink 3735" xfId="6011"/>
    <cellStyle name="Followed Hyperlink 3736" xfId="6012"/>
    <cellStyle name="Followed Hyperlink 3737" xfId="6013"/>
    <cellStyle name="Followed Hyperlink 3738" xfId="6014"/>
    <cellStyle name="Followed Hyperlink 3739" xfId="6015"/>
    <cellStyle name="Followed Hyperlink 374" xfId="6016"/>
    <cellStyle name="Followed Hyperlink 374 2" xfId="6017"/>
    <cellStyle name="Followed Hyperlink 3740" xfId="6018"/>
    <cellStyle name="Followed Hyperlink 3741" xfId="6019"/>
    <cellStyle name="Followed Hyperlink 3742" xfId="6020"/>
    <cellStyle name="Followed Hyperlink 3743" xfId="6021"/>
    <cellStyle name="Followed Hyperlink 3744" xfId="6022"/>
    <cellStyle name="Followed Hyperlink 3745" xfId="6023"/>
    <cellStyle name="Followed Hyperlink 3746" xfId="6024"/>
    <cellStyle name="Followed Hyperlink 3747" xfId="6025"/>
    <cellStyle name="Followed Hyperlink 3748" xfId="6026"/>
    <cellStyle name="Followed Hyperlink 3749" xfId="6027"/>
    <cellStyle name="Followed Hyperlink 375" xfId="6028"/>
    <cellStyle name="Followed Hyperlink 375 2" xfId="6029"/>
    <cellStyle name="Followed Hyperlink 3750" xfId="6030"/>
    <cellStyle name="Followed Hyperlink 3751" xfId="6031"/>
    <cellStyle name="Followed Hyperlink 3752" xfId="6032"/>
    <cellStyle name="Followed Hyperlink 3753" xfId="6033"/>
    <cellStyle name="Followed Hyperlink 3754" xfId="6034"/>
    <cellStyle name="Followed Hyperlink 3755" xfId="6035"/>
    <cellStyle name="Followed Hyperlink 3756" xfId="6036"/>
    <cellStyle name="Followed Hyperlink 3757" xfId="6037"/>
    <cellStyle name="Followed Hyperlink 3758" xfId="6038"/>
    <cellStyle name="Followed Hyperlink 3759" xfId="6039"/>
    <cellStyle name="Followed Hyperlink 376" xfId="6040"/>
    <cellStyle name="Followed Hyperlink 3760" xfId="6041"/>
    <cellStyle name="Followed Hyperlink 3761" xfId="6042"/>
    <cellStyle name="Followed Hyperlink 3762" xfId="6043"/>
    <cellStyle name="Followed Hyperlink 3763" xfId="6044"/>
    <cellStyle name="Followed Hyperlink 3764" xfId="6045"/>
    <cellStyle name="Followed Hyperlink 3765" xfId="6046"/>
    <cellStyle name="Followed Hyperlink 3766" xfId="6047"/>
    <cellStyle name="Followed Hyperlink 3767" xfId="6048"/>
    <cellStyle name="Followed Hyperlink 3768" xfId="6049"/>
    <cellStyle name="Followed Hyperlink 3769" xfId="6050"/>
    <cellStyle name="Followed Hyperlink 377" xfId="6051"/>
    <cellStyle name="Followed Hyperlink 377 2" xfId="6052"/>
    <cellStyle name="Followed Hyperlink 3770" xfId="6053"/>
    <cellStyle name="Followed Hyperlink 3771" xfId="6054"/>
    <cellStyle name="Followed Hyperlink 3772" xfId="6055"/>
    <cellStyle name="Followed Hyperlink 3773" xfId="6056"/>
    <cellStyle name="Followed Hyperlink 3774" xfId="6057"/>
    <cellStyle name="Followed Hyperlink 3775" xfId="6058"/>
    <cellStyle name="Followed Hyperlink 3776" xfId="6059"/>
    <cellStyle name="Followed Hyperlink 3777" xfId="6060"/>
    <cellStyle name="Followed Hyperlink 3778" xfId="6061"/>
    <cellStyle name="Followed Hyperlink 3779" xfId="6062"/>
    <cellStyle name="Followed Hyperlink 378" xfId="6063"/>
    <cellStyle name="Followed Hyperlink 378 2" xfId="6064"/>
    <cellStyle name="Followed Hyperlink 3780" xfId="6065"/>
    <cellStyle name="Followed Hyperlink 3781" xfId="6066"/>
    <cellStyle name="Followed Hyperlink 3782" xfId="6067"/>
    <cellStyle name="Followed Hyperlink 3783" xfId="6068"/>
    <cellStyle name="Followed Hyperlink 3784" xfId="6069"/>
    <cellStyle name="Followed Hyperlink 3785" xfId="6070"/>
    <cellStyle name="Followed Hyperlink 3786" xfId="6071"/>
    <cellStyle name="Followed Hyperlink 3787" xfId="6072"/>
    <cellStyle name="Followed Hyperlink 3788" xfId="6073"/>
    <cellStyle name="Followed Hyperlink 3789" xfId="6074"/>
    <cellStyle name="Followed Hyperlink 379" xfId="6075"/>
    <cellStyle name="Followed Hyperlink 379 2" xfId="6076"/>
    <cellStyle name="Followed Hyperlink 3790" xfId="6077"/>
    <cellStyle name="Followed Hyperlink 3791" xfId="6078"/>
    <cellStyle name="Followed Hyperlink 3792" xfId="6079"/>
    <cellStyle name="Followed Hyperlink 3793" xfId="6080"/>
    <cellStyle name="Followed Hyperlink 3794" xfId="6081"/>
    <cellStyle name="Followed Hyperlink 3795" xfId="6082"/>
    <cellStyle name="Followed Hyperlink 3796" xfId="6083"/>
    <cellStyle name="Followed Hyperlink 3797" xfId="6084"/>
    <cellStyle name="Followed Hyperlink 3798" xfId="6085"/>
    <cellStyle name="Followed Hyperlink 3799" xfId="6086"/>
    <cellStyle name="Followed Hyperlink 38" xfId="6087"/>
    <cellStyle name="Followed Hyperlink 38 2" xfId="6088"/>
    <cellStyle name="Followed Hyperlink 380" xfId="6089"/>
    <cellStyle name="Followed Hyperlink 380 2" xfId="6090"/>
    <cellStyle name="Followed Hyperlink 3800" xfId="6091"/>
    <cellStyle name="Followed Hyperlink 3801" xfId="6092"/>
    <cellStyle name="Followed Hyperlink 3802" xfId="6093"/>
    <cellStyle name="Followed Hyperlink 3803" xfId="6094"/>
    <cellStyle name="Followed Hyperlink 3804" xfId="6095"/>
    <cellStyle name="Followed Hyperlink 3805" xfId="6096"/>
    <cellStyle name="Followed Hyperlink 3806" xfId="6097"/>
    <cellStyle name="Followed Hyperlink 3807" xfId="6098"/>
    <cellStyle name="Followed Hyperlink 3808" xfId="6099"/>
    <cellStyle name="Followed Hyperlink 3809" xfId="6100"/>
    <cellStyle name="Followed Hyperlink 381" xfId="6101"/>
    <cellStyle name="Followed Hyperlink 381 2" xfId="6102"/>
    <cellStyle name="Followed Hyperlink 3810" xfId="6103"/>
    <cellStyle name="Followed Hyperlink 3811" xfId="6104"/>
    <cellStyle name="Followed Hyperlink 3812" xfId="6105"/>
    <cellStyle name="Followed Hyperlink 3813" xfId="6106"/>
    <cellStyle name="Followed Hyperlink 3814" xfId="6107"/>
    <cellStyle name="Followed Hyperlink 3815" xfId="6108"/>
    <cellStyle name="Followed Hyperlink 3816" xfId="6109"/>
    <cellStyle name="Followed Hyperlink 3817" xfId="6110"/>
    <cellStyle name="Followed Hyperlink 3818" xfId="6111"/>
    <cellStyle name="Followed Hyperlink 3819" xfId="6112"/>
    <cellStyle name="Followed Hyperlink 382" xfId="6113"/>
    <cellStyle name="Followed Hyperlink 382 2" xfId="6114"/>
    <cellStyle name="Followed Hyperlink 3820" xfId="6115"/>
    <cellStyle name="Followed Hyperlink 3821" xfId="6116"/>
    <cellStyle name="Followed Hyperlink 3822" xfId="6117"/>
    <cellStyle name="Followed Hyperlink 3823" xfId="6118"/>
    <cellStyle name="Followed Hyperlink 3824" xfId="6119"/>
    <cellStyle name="Followed Hyperlink 3825" xfId="6120"/>
    <cellStyle name="Followed Hyperlink 3826" xfId="6121"/>
    <cellStyle name="Followed Hyperlink 3827" xfId="6122"/>
    <cellStyle name="Followed Hyperlink 3828" xfId="6123"/>
    <cellStyle name="Followed Hyperlink 3829" xfId="6124"/>
    <cellStyle name="Followed Hyperlink 383" xfId="6125"/>
    <cellStyle name="Followed Hyperlink 383 2" xfId="6126"/>
    <cellStyle name="Followed Hyperlink 3830" xfId="6127"/>
    <cellStyle name="Followed Hyperlink 3831" xfId="6128"/>
    <cellStyle name="Followed Hyperlink 3832" xfId="6129"/>
    <cellStyle name="Followed Hyperlink 3833" xfId="6130"/>
    <cellStyle name="Followed Hyperlink 3834" xfId="6131"/>
    <cellStyle name="Followed Hyperlink 3835" xfId="6132"/>
    <cellStyle name="Followed Hyperlink 3836" xfId="6133"/>
    <cellStyle name="Followed Hyperlink 3837" xfId="6134"/>
    <cellStyle name="Followed Hyperlink 3838" xfId="6135"/>
    <cellStyle name="Followed Hyperlink 3839" xfId="6136"/>
    <cellStyle name="Followed Hyperlink 384" xfId="6137"/>
    <cellStyle name="Followed Hyperlink 384 2" xfId="6138"/>
    <cellStyle name="Followed Hyperlink 3840" xfId="6139"/>
    <cellStyle name="Followed Hyperlink 3841" xfId="6140"/>
    <cellStyle name="Followed Hyperlink 3842" xfId="6141"/>
    <cellStyle name="Followed Hyperlink 3843" xfId="6142"/>
    <cellStyle name="Followed Hyperlink 3844" xfId="6143"/>
    <cellStyle name="Followed Hyperlink 3845" xfId="6144"/>
    <cellStyle name="Followed Hyperlink 3846" xfId="6145"/>
    <cellStyle name="Followed Hyperlink 3847" xfId="6146"/>
    <cellStyle name="Followed Hyperlink 3848" xfId="6147"/>
    <cellStyle name="Followed Hyperlink 3849" xfId="6148"/>
    <cellStyle name="Followed Hyperlink 385" xfId="6149"/>
    <cellStyle name="Followed Hyperlink 385 2" xfId="6150"/>
    <cellStyle name="Followed Hyperlink 3850" xfId="6151"/>
    <cellStyle name="Followed Hyperlink 3851" xfId="6152"/>
    <cellStyle name="Followed Hyperlink 3852" xfId="6153"/>
    <cellStyle name="Followed Hyperlink 3853" xfId="6154"/>
    <cellStyle name="Followed Hyperlink 3854" xfId="6155"/>
    <cellStyle name="Followed Hyperlink 3855" xfId="6156"/>
    <cellStyle name="Followed Hyperlink 3856" xfId="6157"/>
    <cellStyle name="Followed Hyperlink 3857" xfId="6158"/>
    <cellStyle name="Followed Hyperlink 3858" xfId="6159"/>
    <cellStyle name="Followed Hyperlink 3859" xfId="6160"/>
    <cellStyle name="Followed Hyperlink 386" xfId="6161"/>
    <cellStyle name="Followed Hyperlink 386 2" xfId="6162"/>
    <cellStyle name="Followed Hyperlink 3860" xfId="6163"/>
    <cellStyle name="Followed Hyperlink 3861" xfId="6164"/>
    <cellStyle name="Followed Hyperlink 3862" xfId="6165"/>
    <cellStyle name="Followed Hyperlink 3863" xfId="6166"/>
    <cellStyle name="Followed Hyperlink 3864" xfId="6167"/>
    <cellStyle name="Followed Hyperlink 3865" xfId="6168"/>
    <cellStyle name="Followed Hyperlink 3866" xfId="6169"/>
    <cellStyle name="Followed Hyperlink 3867" xfId="6170"/>
    <cellStyle name="Followed Hyperlink 3868" xfId="6171"/>
    <cellStyle name="Followed Hyperlink 3869" xfId="6172"/>
    <cellStyle name="Followed Hyperlink 387" xfId="6173"/>
    <cellStyle name="Followed Hyperlink 3870" xfId="6174"/>
    <cellStyle name="Followed Hyperlink 3871" xfId="6175"/>
    <cellStyle name="Followed Hyperlink 3872" xfId="6176"/>
    <cellStyle name="Followed Hyperlink 3873" xfId="6177"/>
    <cellStyle name="Followed Hyperlink 3874" xfId="6178"/>
    <cellStyle name="Followed Hyperlink 3875" xfId="6179"/>
    <cellStyle name="Followed Hyperlink 3876" xfId="6180"/>
    <cellStyle name="Followed Hyperlink 3877" xfId="6181"/>
    <cellStyle name="Followed Hyperlink 3878" xfId="6182"/>
    <cellStyle name="Followed Hyperlink 3879" xfId="6183"/>
    <cellStyle name="Followed Hyperlink 388" xfId="6184"/>
    <cellStyle name="Followed Hyperlink 388 2" xfId="6185"/>
    <cellStyle name="Followed Hyperlink 3880" xfId="6186"/>
    <cellStyle name="Followed Hyperlink 3881" xfId="6187"/>
    <cellStyle name="Followed Hyperlink 3882" xfId="6188"/>
    <cellStyle name="Followed Hyperlink 3883" xfId="6189"/>
    <cellStyle name="Followed Hyperlink 3884" xfId="6190"/>
    <cellStyle name="Followed Hyperlink 3885" xfId="6191"/>
    <cellStyle name="Followed Hyperlink 3886" xfId="6192"/>
    <cellStyle name="Followed Hyperlink 3887" xfId="6193"/>
    <cellStyle name="Followed Hyperlink 3888" xfId="6194"/>
    <cellStyle name="Followed Hyperlink 3889" xfId="6195"/>
    <cellStyle name="Followed Hyperlink 389" xfId="6196"/>
    <cellStyle name="Followed Hyperlink 389 2" xfId="6197"/>
    <cellStyle name="Followed Hyperlink 3890" xfId="6198"/>
    <cellStyle name="Followed Hyperlink 3891" xfId="6199"/>
    <cellStyle name="Followed Hyperlink 3892" xfId="6200"/>
    <cellStyle name="Followed Hyperlink 3893" xfId="6201"/>
    <cellStyle name="Followed Hyperlink 3894" xfId="6202"/>
    <cellStyle name="Followed Hyperlink 3895" xfId="6203"/>
    <cellStyle name="Followed Hyperlink 3896" xfId="6204"/>
    <cellStyle name="Followed Hyperlink 3897" xfId="6205"/>
    <cellStyle name="Followed Hyperlink 3898" xfId="6206"/>
    <cellStyle name="Followed Hyperlink 3899" xfId="6207"/>
    <cellStyle name="Followed Hyperlink 39" xfId="6208"/>
    <cellStyle name="Followed Hyperlink 39 2" xfId="6209"/>
    <cellStyle name="Followed Hyperlink 390" xfId="6210"/>
    <cellStyle name="Followed Hyperlink 390 2" xfId="6211"/>
    <cellStyle name="Followed Hyperlink 3900" xfId="6212"/>
    <cellStyle name="Followed Hyperlink 3901" xfId="6213"/>
    <cellStyle name="Followed Hyperlink 3902" xfId="6214"/>
    <cellStyle name="Followed Hyperlink 3903" xfId="6215"/>
    <cellStyle name="Followed Hyperlink 3904" xfId="6216"/>
    <cellStyle name="Followed Hyperlink 3905" xfId="6217"/>
    <cellStyle name="Followed Hyperlink 3906" xfId="6218"/>
    <cellStyle name="Followed Hyperlink 3907" xfId="6219"/>
    <cellStyle name="Followed Hyperlink 3908" xfId="6220"/>
    <cellStyle name="Followed Hyperlink 3909" xfId="6221"/>
    <cellStyle name="Followed Hyperlink 391" xfId="6222"/>
    <cellStyle name="Followed Hyperlink 391 2" xfId="6223"/>
    <cellStyle name="Followed Hyperlink 3910" xfId="6224"/>
    <cellStyle name="Followed Hyperlink 3911" xfId="6225"/>
    <cellStyle name="Followed Hyperlink 3912" xfId="6226"/>
    <cellStyle name="Followed Hyperlink 3913" xfId="6227"/>
    <cellStyle name="Followed Hyperlink 3914" xfId="6228"/>
    <cellStyle name="Followed Hyperlink 3915" xfId="6229"/>
    <cellStyle name="Followed Hyperlink 3916" xfId="6230"/>
    <cellStyle name="Followed Hyperlink 3917" xfId="6231"/>
    <cellStyle name="Followed Hyperlink 3918" xfId="6232"/>
    <cellStyle name="Followed Hyperlink 3919" xfId="6233"/>
    <cellStyle name="Followed Hyperlink 392" xfId="6234"/>
    <cellStyle name="Followed Hyperlink 392 2" xfId="6235"/>
    <cellStyle name="Followed Hyperlink 3920" xfId="6236"/>
    <cellStyle name="Followed Hyperlink 3921" xfId="6237"/>
    <cellStyle name="Followed Hyperlink 3922" xfId="6238"/>
    <cellStyle name="Followed Hyperlink 3923" xfId="6239"/>
    <cellStyle name="Followed Hyperlink 3924" xfId="6240"/>
    <cellStyle name="Followed Hyperlink 3925" xfId="6241"/>
    <cellStyle name="Followed Hyperlink 3926" xfId="6242"/>
    <cellStyle name="Followed Hyperlink 3927" xfId="6243"/>
    <cellStyle name="Followed Hyperlink 3928" xfId="6244"/>
    <cellStyle name="Followed Hyperlink 3929" xfId="6245"/>
    <cellStyle name="Followed Hyperlink 393" xfId="6246"/>
    <cellStyle name="Followed Hyperlink 393 2" xfId="6247"/>
    <cellStyle name="Followed Hyperlink 3930" xfId="6248"/>
    <cellStyle name="Followed Hyperlink 3931" xfId="6249"/>
    <cellStyle name="Followed Hyperlink 3932" xfId="6250"/>
    <cellStyle name="Followed Hyperlink 3933" xfId="6251"/>
    <cellStyle name="Followed Hyperlink 3934" xfId="6252"/>
    <cellStyle name="Followed Hyperlink 3935" xfId="6253"/>
    <cellStyle name="Followed Hyperlink 3936" xfId="6254"/>
    <cellStyle name="Followed Hyperlink 3937" xfId="6255"/>
    <cellStyle name="Followed Hyperlink 3938" xfId="6256"/>
    <cellStyle name="Followed Hyperlink 3939" xfId="6257"/>
    <cellStyle name="Followed Hyperlink 394" xfId="6258"/>
    <cellStyle name="Followed Hyperlink 394 2" xfId="6259"/>
    <cellStyle name="Followed Hyperlink 3940" xfId="6260"/>
    <cellStyle name="Followed Hyperlink 3941" xfId="6261"/>
    <cellStyle name="Followed Hyperlink 3942" xfId="6262"/>
    <cellStyle name="Followed Hyperlink 3943" xfId="6263"/>
    <cellStyle name="Followed Hyperlink 3944" xfId="6264"/>
    <cellStyle name="Followed Hyperlink 3945" xfId="6265"/>
    <cellStyle name="Followed Hyperlink 3946" xfId="6266"/>
    <cellStyle name="Followed Hyperlink 3947" xfId="6267"/>
    <cellStyle name="Followed Hyperlink 3948" xfId="6268"/>
    <cellStyle name="Followed Hyperlink 3949" xfId="6269"/>
    <cellStyle name="Followed Hyperlink 395" xfId="6270"/>
    <cellStyle name="Followed Hyperlink 395 2" xfId="6271"/>
    <cellStyle name="Followed Hyperlink 3950" xfId="6272"/>
    <cellStyle name="Followed Hyperlink 3951" xfId="6273"/>
    <cellStyle name="Followed Hyperlink 3952" xfId="6274"/>
    <cellStyle name="Followed Hyperlink 3953" xfId="6275"/>
    <cellStyle name="Followed Hyperlink 3954" xfId="6276"/>
    <cellStyle name="Followed Hyperlink 3955" xfId="6277"/>
    <cellStyle name="Followed Hyperlink 3956" xfId="6278"/>
    <cellStyle name="Followed Hyperlink 3957" xfId="6279"/>
    <cellStyle name="Followed Hyperlink 3958" xfId="6280"/>
    <cellStyle name="Followed Hyperlink 3959" xfId="6281"/>
    <cellStyle name="Followed Hyperlink 396" xfId="6282"/>
    <cellStyle name="Followed Hyperlink 396 2" xfId="6283"/>
    <cellStyle name="Followed Hyperlink 3960" xfId="6284"/>
    <cellStyle name="Followed Hyperlink 3961" xfId="6285"/>
    <cellStyle name="Followed Hyperlink 3962" xfId="6286"/>
    <cellStyle name="Followed Hyperlink 3963" xfId="6287"/>
    <cellStyle name="Followed Hyperlink 3964" xfId="6288"/>
    <cellStyle name="Followed Hyperlink 3965" xfId="6289"/>
    <cellStyle name="Followed Hyperlink 3966" xfId="6290"/>
    <cellStyle name="Followed Hyperlink 3967" xfId="6291"/>
    <cellStyle name="Followed Hyperlink 3968" xfId="6292"/>
    <cellStyle name="Followed Hyperlink 3969" xfId="6293"/>
    <cellStyle name="Followed Hyperlink 397" xfId="6294"/>
    <cellStyle name="Followed Hyperlink 397 2" xfId="6295"/>
    <cellStyle name="Followed Hyperlink 3970" xfId="6296"/>
    <cellStyle name="Followed Hyperlink 3971" xfId="6297"/>
    <cellStyle name="Followed Hyperlink 3972" xfId="6298"/>
    <cellStyle name="Followed Hyperlink 3973" xfId="6299"/>
    <cellStyle name="Followed Hyperlink 3974" xfId="6300"/>
    <cellStyle name="Followed Hyperlink 3975" xfId="6301"/>
    <cellStyle name="Followed Hyperlink 3976" xfId="6302"/>
    <cellStyle name="Followed Hyperlink 3977" xfId="6303"/>
    <cellStyle name="Followed Hyperlink 3978" xfId="6304"/>
    <cellStyle name="Followed Hyperlink 3979" xfId="6305"/>
    <cellStyle name="Followed Hyperlink 398" xfId="6306"/>
    <cellStyle name="Followed Hyperlink 3980" xfId="6307"/>
    <cellStyle name="Followed Hyperlink 3981" xfId="6308"/>
    <cellStyle name="Followed Hyperlink 3982" xfId="6309"/>
    <cellStyle name="Followed Hyperlink 3983" xfId="6310"/>
    <cellStyle name="Followed Hyperlink 3984" xfId="6311"/>
    <cellStyle name="Followed Hyperlink 3985" xfId="6312"/>
    <cellStyle name="Followed Hyperlink 3986" xfId="6313"/>
    <cellStyle name="Followed Hyperlink 3987" xfId="6314"/>
    <cellStyle name="Followed Hyperlink 3988" xfId="6315"/>
    <cellStyle name="Followed Hyperlink 3989" xfId="6316"/>
    <cellStyle name="Followed Hyperlink 399" xfId="6317"/>
    <cellStyle name="Followed Hyperlink 399 2" xfId="6318"/>
    <cellStyle name="Followed Hyperlink 3990" xfId="6319"/>
    <cellStyle name="Followed Hyperlink 3991" xfId="6320"/>
    <cellStyle name="Followed Hyperlink 3992" xfId="6321"/>
    <cellStyle name="Followed Hyperlink 3993" xfId="6322"/>
    <cellStyle name="Followed Hyperlink 3994" xfId="6323"/>
    <cellStyle name="Followed Hyperlink 3995" xfId="6324"/>
    <cellStyle name="Followed Hyperlink 3996" xfId="6325"/>
    <cellStyle name="Followed Hyperlink 3997" xfId="6326"/>
    <cellStyle name="Followed Hyperlink 3998" xfId="6327"/>
    <cellStyle name="Followed Hyperlink 3999" xfId="6328"/>
    <cellStyle name="Followed Hyperlink 4" xfId="6329"/>
    <cellStyle name="Followed Hyperlink 4 2" xfId="6330"/>
    <cellStyle name="Followed Hyperlink 40" xfId="6331"/>
    <cellStyle name="Followed Hyperlink 40 2" xfId="6332"/>
    <cellStyle name="Followed Hyperlink 400" xfId="6333"/>
    <cellStyle name="Followed Hyperlink 400 2" xfId="6334"/>
    <cellStyle name="Followed Hyperlink 4000" xfId="6335"/>
    <cellStyle name="Followed Hyperlink 4001" xfId="6336"/>
    <cellStyle name="Followed Hyperlink 4002" xfId="6337"/>
    <cellStyle name="Followed Hyperlink 4003" xfId="6338"/>
    <cellStyle name="Followed Hyperlink 4004" xfId="6339"/>
    <cellStyle name="Followed Hyperlink 4005" xfId="6340"/>
    <cellStyle name="Followed Hyperlink 4006" xfId="6341"/>
    <cellStyle name="Followed Hyperlink 4007" xfId="6342"/>
    <cellStyle name="Followed Hyperlink 4008" xfId="6343"/>
    <cellStyle name="Followed Hyperlink 4009" xfId="6344"/>
    <cellStyle name="Followed Hyperlink 401" xfId="6345"/>
    <cellStyle name="Followed Hyperlink 401 2" xfId="6346"/>
    <cellStyle name="Followed Hyperlink 4010" xfId="6347"/>
    <cellStyle name="Followed Hyperlink 4011" xfId="6348"/>
    <cellStyle name="Followed Hyperlink 4012" xfId="6349"/>
    <cellStyle name="Followed Hyperlink 4013" xfId="6350"/>
    <cellStyle name="Followed Hyperlink 4014" xfId="6351"/>
    <cellStyle name="Followed Hyperlink 4015" xfId="6352"/>
    <cellStyle name="Followed Hyperlink 4016" xfId="6353"/>
    <cellStyle name="Followed Hyperlink 4017" xfId="6354"/>
    <cellStyle name="Followed Hyperlink 4018" xfId="6355"/>
    <cellStyle name="Followed Hyperlink 4019" xfId="6356"/>
    <cellStyle name="Followed Hyperlink 402" xfId="6357"/>
    <cellStyle name="Followed Hyperlink 402 2" xfId="6358"/>
    <cellStyle name="Followed Hyperlink 4020" xfId="6359"/>
    <cellStyle name="Followed Hyperlink 4021" xfId="6360"/>
    <cellStyle name="Followed Hyperlink 4022" xfId="6361"/>
    <cellStyle name="Followed Hyperlink 4023" xfId="6362"/>
    <cellStyle name="Followed Hyperlink 4024" xfId="6363"/>
    <cellStyle name="Followed Hyperlink 4025" xfId="6364"/>
    <cellStyle name="Followed Hyperlink 4026" xfId="6365"/>
    <cellStyle name="Followed Hyperlink 4027" xfId="6366"/>
    <cellStyle name="Followed Hyperlink 4028" xfId="6367"/>
    <cellStyle name="Followed Hyperlink 4029" xfId="6368"/>
    <cellStyle name="Followed Hyperlink 403" xfId="6369"/>
    <cellStyle name="Followed Hyperlink 403 2" xfId="6370"/>
    <cellStyle name="Followed Hyperlink 4030" xfId="6371"/>
    <cellStyle name="Followed Hyperlink 4031" xfId="6372"/>
    <cellStyle name="Followed Hyperlink 4032" xfId="6373"/>
    <cellStyle name="Followed Hyperlink 4033" xfId="6374"/>
    <cellStyle name="Followed Hyperlink 4034" xfId="6375"/>
    <cellStyle name="Followed Hyperlink 4035" xfId="6376"/>
    <cellStyle name="Followed Hyperlink 4036" xfId="6377"/>
    <cellStyle name="Followed Hyperlink 4037" xfId="6378"/>
    <cellStyle name="Followed Hyperlink 4038" xfId="6379"/>
    <cellStyle name="Followed Hyperlink 4039" xfId="6380"/>
    <cellStyle name="Followed Hyperlink 404" xfId="6381"/>
    <cellStyle name="Followed Hyperlink 404 2" xfId="6382"/>
    <cellStyle name="Followed Hyperlink 4040" xfId="6383"/>
    <cellStyle name="Followed Hyperlink 4041" xfId="6384"/>
    <cellStyle name="Followed Hyperlink 4042" xfId="6385"/>
    <cellStyle name="Followed Hyperlink 4043" xfId="6386"/>
    <cellStyle name="Followed Hyperlink 4044" xfId="6387"/>
    <cellStyle name="Followed Hyperlink 4045" xfId="6388"/>
    <cellStyle name="Followed Hyperlink 4046" xfId="6389"/>
    <cellStyle name="Followed Hyperlink 4047" xfId="6390"/>
    <cellStyle name="Followed Hyperlink 4048" xfId="6391"/>
    <cellStyle name="Followed Hyperlink 4049" xfId="6392"/>
    <cellStyle name="Followed Hyperlink 405" xfId="6393"/>
    <cellStyle name="Followed Hyperlink 405 2" xfId="6394"/>
    <cellStyle name="Followed Hyperlink 4050" xfId="6395"/>
    <cellStyle name="Followed Hyperlink 4051" xfId="6396"/>
    <cellStyle name="Followed Hyperlink 4052" xfId="6397"/>
    <cellStyle name="Followed Hyperlink 4053" xfId="6398"/>
    <cellStyle name="Followed Hyperlink 4054" xfId="6399"/>
    <cellStyle name="Followed Hyperlink 4055" xfId="6400"/>
    <cellStyle name="Followed Hyperlink 4056" xfId="6401"/>
    <cellStyle name="Followed Hyperlink 4057" xfId="6402"/>
    <cellStyle name="Followed Hyperlink 4058" xfId="6403"/>
    <cellStyle name="Followed Hyperlink 4059" xfId="6404"/>
    <cellStyle name="Followed Hyperlink 406" xfId="6405"/>
    <cellStyle name="Followed Hyperlink 406 2" xfId="6406"/>
    <cellStyle name="Followed Hyperlink 4060" xfId="6407"/>
    <cellStyle name="Followed Hyperlink 4061" xfId="6408"/>
    <cellStyle name="Followed Hyperlink 4062" xfId="6409"/>
    <cellStyle name="Followed Hyperlink 4063" xfId="6410"/>
    <cellStyle name="Followed Hyperlink 4064" xfId="6411"/>
    <cellStyle name="Followed Hyperlink 4065" xfId="6412"/>
    <cellStyle name="Followed Hyperlink 4066" xfId="6413"/>
    <cellStyle name="Followed Hyperlink 4067" xfId="6414"/>
    <cellStyle name="Followed Hyperlink 4068" xfId="6415"/>
    <cellStyle name="Followed Hyperlink 4069" xfId="6416"/>
    <cellStyle name="Followed Hyperlink 407" xfId="6417"/>
    <cellStyle name="Followed Hyperlink 407 2" xfId="6418"/>
    <cellStyle name="Followed Hyperlink 4070" xfId="6419"/>
    <cellStyle name="Followed Hyperlink 4071" xfId="6420"/>
    <cellStyle name="Followed Hyperlink 4072" xfId="6421"/>
    <cellStyle name="Followed Hyperlink 4073" xfId="6422"/>
    <cellStyle name="Followed Hyperlink 4074" xfId="6423"/>
    <cellStyle name="Followed Hyperlink 4075" xfId="6424"/>
    <cellStyle name="Followed Hyperlink 4076" xfId="6425"/>
    <cellStyle name="Followed Hyperlink 4077" xfId="6426"/>
    <cellStyle name="Followed Hyperlink 4078" xfId="6427"/>
    <cellStyle name="Followed Hyperlink 4079" xfId="6428"/>
    <cellStyle name="Followed Hyperlink 408" xfId="6429"/>
    <cellStyle name="Followed Hyperlink 408 2" xfId="6430"/>
    <cellStyle name="Followed Hyperlink 4080" xfId="6431"/>
    <cellStyle name="Followed Hyperlink 4081" xfId="6432"/>
    <cellStyle name="Followed Hyperlink 4082" xfId="6433"/>
    <cellStyle name="Followed Hyperlink 4083" xfId="6434"/>
    <cellStyle name="Followed Hyperlink 4084" xfId="6435"/>
    <cellStyle name="Followed Hyperlink 4085" xfId="6436"/>
    <cellStyle name="Followed Hyperlink 4086" xfId="6437"/>
    <cellStyle name="Followed Hyperlink 4087" xfId="6438"/>
    <cellStyle name="Followed Hyperlink 4088" xfId="6439"/>
    <cellStyle name="Followed Hyperlink 4089" xfId="6440"/>
    <cellStyle name="Followed Hyperlink 409" xfId="6441"/>
    <cellStyle name="Followed Hyperlink 4090" xfId="6442"/>
    <cellStyle name="Followed Hyperlink 4091" xfId="6443"/>
    <cellStyle name="Followed Hyperlink 4092" xfId="6444"/>
    <cellStyle name="Followed Hyperlink 4093" xfId="6445"/>
    <cellStyle name="Followed Hyperlink 4094" xfId="6446"/>
    <cellStyle name="Followed Hyperlink 4095" xfId="6447"/>
    <cellStyle name="Followed Hyperlink 4096" xfId="6448"/>
    <cellStyle name="Followed Hyperlink 4097" xfId="6449"/>
    <cellStyle name="Followed Hyperlink 4098" xfId="6450"/>
    <cellStyle name="Followed Hyperlink 4099" xfId="6451"/>
    <cellStyle name="Followed Hyperlink 41" xfId="6452"/>
    <cellStyle name="Followed Hyperlink 41 2" xfId="6453"/>
    <cellStyle name="Followed Hyperlink 410" xfId="6454"/>
    <cellStyle name="Followed Hyperlink 410 2" xfId="6455"/>
    <cellStyle name="Followed Hyperlink 4100" xfId="6456"/>
    <cellStyle name="Followed Hyperlink 4101" xfId="6457"/>
    <cellStyle name="Followed Hyperlink 4102" xfId="6458"/>
    <cellStyle name="Followed Hyperlink 4103" xfId="6459"/>
    <cellStyle name="Followed Hyperlink 4104" xfId="6460"/>
    <cellStyle name="Followed Hyperlink 4105" xfId="6461"/>
    <cellStyle name="Followed Hyperlink 4106" xfId="6462"/>
    <cellStyle name="Followed Hyperlink 4107" xfId="6463"/>
    <cellStyle name="Followed Hyperlink 4108" xfId="6464"/>
    <cellStyle name="Followed Hyperlink 4109" xfId="6465"/>
    <cellStyle name="Followed Hyperlink 411" xfId="6466"/>
    <cellStyle name="Followed Hyperlink 411 2" xfId="6467"/>
    <cellStyle name="Followed Hyperlink 4110" xfId="6468"/>
    <cellStyle name="Followed Hyperlink 4111" xfId="6469"/>
    <cellStyle name="Followed Hyperlink 4112" xfId="6470"/>
    <cellStyle name="Followed Hyperlink 4113" xfId="6471"/>
    <cellStyle name="Followed Hyperlink 4114" xfId="6472"/>
    <cellStyle name="Followed Hyperlink 4115" xfId="6473"/>
    <cellStyle name="Followed Hyperlink 4116" xfId="6474"/>
    <cellStyle name="Followed Hyperlink 4117" xfId="6475"/>
    <cellStyle name="Followed Hyperlink 4118" xfId="6476"/>
    <cellStyle name="Followed Hyperlink 4119" xfId="6477"/>
    <cellStyle name="Followed Hyperlink 412" xfId="6478"/>
    <cellStyle name="Followed Hyperlink 412 2" xfId="6479"/>
    <cellStyle name="Followed Hyperlink 4120" xfId="6480"/>
    <cellStyle name="Followed Hyperlink 4121" xfId="6481"/>
    <cellStyle name="Followed Hyperlink 4122" xfId="6482"/>
    <cellStyle name="Followed Hyperlink 4123" xfId="6483"/>
    <cellStyle name="Followed Hyperlink 4124" xfId="6484"/>
    <cellStyle name="Followed Hyperlink 4125" xfId="6485"/>
    <cellStyle name="Followed Hyperlink 4126" xfId="6486"/>
    <cellStyle name="Followed Hyperlink 4127" xfId="6487"/>
    <cellStyle name="Followed Hyperlink 4128" xfId="6488"/>
    <cellStyle name="Followed Hyperlink 4129" xfId="6489"/>
    <cellStyle name="Followed Hyperlink 413" xfId="6490"/>
    <cellStyle name="Followed Hyperlink 413 2" xfId="6491"/>
    <cellStyle name="Followed Hyperlink 4130" xfId="6492"/>
    <cellStyle name="Followed Hyperlink 4131" xfId="6493"/>
    <cellStyle name="Followed Hyperlink 4132" xfId="6494"/>
    <cellStyle name="Followed Hyperlink 4133" xfId="6495"/>
    <cellStyle name="Followed Hyperlink 4134" xfId="6496"/>
    <cellStyle name="Followed Hyperlink 4135" xfId="6497"/>
    <cellStyle name="Followed Hyperlink 4136" xfId="6498"/>
    <cellStyle name="Followed Hyperlink 4137" xfId="6499"/>
    <cellStyle name="Followed Hyperlink 4138" xfId="6500"/>
    <cellStyle name="Followed Hyperlink 4139" xfId="6501"/>
    <cellStyle name="Followed Hyperlink 414" xfId="6502"/>
    <cellStyle name="Followed Hyperlink 414 2" xfId="6503"/>
    <cellStyle name="Followed Hyperlink 4140" xfId="6504"/>
    <cellStyle name="Followed Hyperlink 4141" xfId="6505"/>
    <cellStyle name="Followed Hyperlink 4142" xfId="6506"/>
    <cellStyle name="Followed Hyperlink 4143" xfId="6507"/>
    <cellStyle name="Followed Hyperlink 4144" xfId="6508"/>
    <cellStyle name="Followed Hyperlink 4145" xfId="6509"/>
    <cellStyle name="Followed Hyperlink 4146" xfId="6510"/>
    <cellStyle name="Followed Hyperlink 4147" xfId="6511"/>
    <cellStyle name="Followed Hyperlink 4148" xfId="6512"/>
    <cellStyle name="Followed Hyperlink 4149" xfId="6513"/>
    <cellStyle name="Followed Hyperlink 415" xfId="6514"/>
    <cellStyle name="Followed Hyperlink 415 2" xfId="6515"/>
    <cellStyle name="Followed Hyperlink 4150" xfId="6516"/>
    <cellStyle name="Followed Hyperlink 4151" xfId="6517"/>
    <cellStyle name="Followed Hyperlink 4152" xfId="6518"/>
    <cellStyle name="Followed Hyperlink 4153" xfId="6519"/>
    <cellStyle name="Followed Hyperlink 4154" xfId="6520"/>
    <cellStyle name="Followed Hyperlink 4155" xfId="6521"/>
    <cellStyle name="Followed Hyperlink 4156" xfId="6522"/>
    <cellStyle name="Followed Hyperlink 4157" xfId="6523"/>
    <cellStyle name="Followed Hyperlink 4158" xfId="6524"/>
    <cellStyle name="Followed Hyperlink 4159" xfId="6525"/>
    <cellStyle name="Followed Hyperlink 416" xfId="6526"/>
    <cellStyle name="Followed Hyperlink 416 2" xfId="6527"/>
    <cellStyle name="Followed Hyperlink 4160" xfId="6528"/>
    <cellStyle name="Followed Hyperlink 4161" xfId="6529"/>
    <cellStyle name="Followed Hyperlink 4162" xfId="6530"/>
    <cellStyle name="Followed Hyperlink 4163" xfId="6531"/>
    <cellStyle name="Followed Hyperlink 4164" xfId="6532"/>
    <cellStyle name="Followed Hyperlink 4165" xfId="6533"/>
    <cellStyle name="Followed Hyperlink 4166" xfId="6534"/>
    <cellStyle name="Followed Hyperlink 4167" xfId="6535"/>
    <cellStyle name="Followed Hyperlink 4168" xfId="6536"/>
    <cellStyle name="Followed Hyperlink 4169" xfId="6537"/>
    <cellStyle name="Followed Hyperlink 417" xfId="6538"/>
    <cellStyle name="Followed Hyperlink 417 2" xfId="6539"/>
    <cellStyle name="Followed Hyperlink 4170" xfId="6540"/>
    <cellStyle name="Followed Hyperlink 4171" xfId="6541"/>
    <cellStyle name="Followed Hyperlink 4172" xfId="6542"/>
    <cellStyle name="Followed Hyperlink 4173" xfId="6543"/>
    <cellStyle name="Followed Hyperlink 4174" xfId="6544"/>
    <cellStyle name="Followed Hyperlink 4175" xfId="6545"/>
    <cellStyle name="Followed Hyperlink 4176" xfId="6546"/>
    <cellStyle name="Followed Hyperlink 4177" xfId="6547"/>
    <cellStyle name="Followed Hyperlink 4178" xfId="6548"/>
    <cellStyle name="Followed Hyperlink 4179" xfId="6549"/>
    <cellStyle name="Followed Hyperlink 418" xfId="6550"/>
    <cellStyle name="Followed Hyperlink 418 2" xfId="6551"/>
    <cellStyle name="Followed Hyperlink 4180" xfId="6552"/>
    <cellStyle name="Followed Hyperlink 4181" xfId="6553"/>
    <cellStyle name="Followed Hyperlink 4182" xfId="6554"/>
    <cellStyle name="Followed Hyperlink 4183" xfId="6555"/>
    <cellStyle name="Followed Hyperlink 4184" xfId="6556"/>
    <cellStyle name="Followed Hyperlink 4185" xfId="6557"/>
    <cellStyle name="Followed Hyperlink 4186" xfId="6558"/>
    <cellStyle name="Followed Hyperlink 4187" xfId="6559"/>
    <cellStyle name="Followed Hyperlink 4188" xfId="6560"/>
    <cellStyle name="Followed Hyperlink 4189" xfId="6561"/>
    <cellStyle name="Followed Hyperlink 419" xfId="6562"/>
    <cellStyle name="Followed Hyperlink 419 2" xfId="6563"/>
    <cellStyle name="Followed Hyperlink 4190" xfId="6564"/>
    <cellStyle name="Followed Hyperlink 4191" xfId="6565"/>
    <cellStyle name="Followed Hyperlink 4192" xfId="6566"/>
    <cellStyle name="Followed Hyperlink 4193" xfId="6567"/>
    <cellStyle name="Followed Hyperlink 4194" xfId="6568"/>
    <cellStyle name="Followed Hyperlink 4195" xfId="6569"/>
    <cellStyle name="Followed Hyperlink 4196" xfId="6570"/>
    <cellStyle name="Followed Hyperlink 4197" xfId="6571"/>
    <cellStyle name="Followed Hyperlink 4198" xfId="6572"/>
    <cellStyle name="Followed Hyperlink 4199" xfId="6573"/>
    <cellStyle name="Followed Hyperlink 42" xfId="6574"/>
    <cellStyle name="Followed Hyperlink 42 2" xfId="6575"/>
    <cellStyle name="Followed Hyperlink 420" xfId="6576"/>
    <cellStyle name="Followed Hyperlink 4200" xfId="6577"/>
    <cellStyle name="Followed Hyperlink 4201" xfId="6578"/>
    <cellStyle name="Followed Hyperlink 4202" xfId="6579"/>
    <cellStyle name="Followed Hyperlink 4203" xfId="6580"/>
    <cellStyle name="Followed Hyperlink 4204" xfId="6581"/>
    <cellStyle name="Followed Hyperlink 4205" xfId="6582"/>
    <cellStyle name="Followed Hyperlink 4206" xfId="6583"/>
    <cellStyle name="Followed Hyperlink 4207" xfId="6584"/>
    <cellStyle name="Followed Hyperlink 4208" xfId="6585"/>
    <cellStyle name="Followed Hyperlink 4209" xfId="6586"/>
    <cellStyle name="Followed Hyperlink 421" xfId="6587"/>
    <cellStyle name="Followed Hyperlink 421 2" xfId="6588"/>
    <cellStyle name="Followed Hyperlink 4210" xfId="6589"/>
    <cellStyle name="Followed Hyperlink 4211" xfId="6590"/>
    <cellStyle name="Followed Hyperlink 4212" xfId="6591"/>
    <cellStyle name="Followed Hyperlink 4213" xfId="6592"/>
    <cellStyle name="Followed Hyperlink 4214" xfId="6593"/>
    <cellStyle name="Followed Hyperlink 4215" xfId="6594"/>
    <cellStyle name="Followed Hyperlink 4216" xfId="6595"/>
    <cellStyle name="Followed Hyperlink 4217" xfId="6596"/>
    <cellStyle name="Followed Hyperlink 4218" xfId="6597"/>
    <cellStyle name="Followed Hyperlink 4219" xfId="6598"/>
    <cellStyle name="Followed Hyperlink 422" xfId="6599"/>
    <cellStyle name="Followed Hyperlink 422 2" xfId="6600"/>
    <cellStyle name="Followed Hyperlink 4220" xfId="6601"/>
    <cellStyle name="Followed Hyperlink 4221" xfId="6602"/>
    <cellStyle name="Followed Hyperlink 4222" xfId="6603"/>
    <cellStyle name="Followed Hyperlink 4223" xfId="6604"/>
    <cellStyle name="Followed Hyperlink 4224" xfId="6605"/>
    <cellStyle name="Followed Hyperlink 4225" xfId="6606"/>
    <cellStyle name="Followed Hyperlink 4226" xfId="6607"/>
    <cellStyle name="Followed Hyperlink 4227" xfId="6608"/>
    <cellStyle name="Followed Hyperlink 4228" xfId="6609"/>
    <cellStyle name="Followed Hyperlink 4229" xfId="6610"/>
    <cellStyle name="Followed Hyperlink 423" xfId="6611"/>
    <cellStyle name="Followed Hyperlink 423 2" xfId="6612"/>
    <cellStyle name="Followed Hyperlink 4230" xfId="6613"/>
    <cellStyle name="Followed Hyperlink 4231" xfId="6614"/>
    <cellStyle name="Followed Hyperlink 4232" xfId="6615"/>
    <cellStyle name="Followed Hyperlink 4233" xfId="6616"/>
    <cellStyle name="Followed Hyperlink 4234" xfId="6617"/>
    <cellStyle name="Followed Hyperlink 4235" xfId="6618"/>
    <cellStyle name="Followed Hyperlink 4236" xfId="6619"/>
    <cellStyle name="Followed Hyperlink 4237" xfId="6620"/>
    <cellStyle name="Followed Hyperlink 4238" xfId="6621"/>
    <cellStyle name="Followed Hyperlink 4239" xfId="6622"/>
    <cellStyle name="Followed Hyperlink 424" xfId="6623"/>
    <cellStyle name="Followed Hyperlink 424 2" xfId="6624"/>
    <cellStyle name="Followed Hyperlink 4240" xfId="6625"/>
    <cellStyle name="Followed Hyperlink 4241" xfId="6626"/>
    <cellStyle name="Followed Hyperlink 4242" xfId="6627"/>
    <cellStyle name="Followed Hyperlink 4243" xfId="6628"/>
    <cellStyle name="Followed Hyperlink 4244" xfId="6629"/>
    <cellStyle name="Followed Hyperlink 4245" xfId="6630"/>
    <cellStyle name="Followed Hyperlink 4246" xfId="6631"/>
    <cellStyle name="Followed Hyperlink 4247" xfId="6632"/>
    <cellStyle name="Followed Hyperlink 4248" xfId="6633"/>
    <cellStyle name="Followed Hyperlink 4249" xfId="6634"/>
    <cellStyle name="Followed Hyperlink 425" xfId="6635"/>
    <cellStyle name="Followed Hyperlink 425 2" xfId="6636"/>
    <cellStyle name="Followed Hyperlink 4250" xfId="6637"/>
    <cellStyle name="Followed Hyperlink 4251" xfId="6638"/>
    <cellStyle name="Followed Hyperlink 4252" xfId="6639"/>
    <cellStyle name="Followed Hyperlink 4253" xfId="6640"/>
    <cellStyle name="Followed Hyperlink 4254" xfId="6641"/>
    <cellStyle name="Followed Hyperlink 4255" xfId="6642"/>
    <cellStyle name="Followed Hyperlink 4256" xfId="6643"/>
    <cellStyle name="Followed Hyperlink 4257" xfId="6644"/>
    <cellStyle name="Followed Hyperlink 4258" xfId="6645"/>
    <cellStyle name="Followed Hyperlink 4259" xfId="6646"/>
    <cellStyle name="Followed Hyperlink 426" xfId="6647"/>
    <cellStyle name="Followed Hyperlink 426 2" xfId="6648"/>
    <cellStyle name="Followed Hyperlink 4260" xfId="6649"/>
    <cellStyle name="Followed Hyperlink 4261" xfId="6650"/>
    <cellStyle name="Followed Hyperlink 4262" xfId="6651"/>
    <cellStyle name="Followed Hyperlink 4263" xfId="6652"/>
    <cellStyle name="Followed Hyperlink 4264" xfId="6653"/>
    <cellStyle name="Followed Hyperlink 4265" xfId="6654"/>
    <cellStyle name="Followed Hyperlink 4266" xfId="6655"/>
    <cellStyle name="Followed Hyperlink 4267" xfId="6656"/>
    <cellStyle name="Followed Hyperlink 4268" xfId="6657"/>
    <cellStyle name="Followed Hyperlink 4269" xfId="6658"/>
    <cellStyle name="Followed Hyperlink 427" xfId="6659"/>
    <cellStyle name="Followed Hyperlink 427 2" xfId="6660"/>
    <cellStyle name="Followed Hyperlink 4270" xfId="6661"/>
    <cellStyle name="Followed Hyperlink 4271" xfId="6662"/>
    <cellStyle name="Followed Hyperlink 4272" xfId="6663"/>
    <cellStyle name="Followed Hyperlink 4273" xfId="6664"/>
    <cellStyle name="Followed Hyperlink 4274" xfId="6665"/>
    <cellStyle name="Followed Hyperlink 4275" xfId="6666"/>
    <cellStyle name="Followed Hyperlink 4276" xfId="6667"/>
    <cellStyle name="Followed Hyperlink 4277" xfId="6668"/>
    <cellStyle name="Followed Hyperlink 4278" xfId="6669"/>
    <cellStyle name="Followed Hyperlink 4279" xfId="6670"/>
    <cellStyle name="Followed Hyperlink 428" xfId="6671"/>
    <cellStyle name="Followed Hyperlink 428 2" xfId="6672"/>
    <cellStyle name="Followed Hyperlink 4280" xfId="6673"/>
    <cellStyle name="Followed Hyperlink 4281" xfId="6674"/>
    <cellStyle name="Followed Hyperlink 4282" xfId="6675"/>
    <cellStyle name="Followed Hyperlink 4283" xfId="6676"/>
    <cellStyle name="Followed Hyperlink 4284" xfId="6677"/>
    <cellStyle name="Followed Hyperlink 4285" xfId="6678"/>
    <cellStyle name="Followed Hyperlink 4286" xfId="6679"/>
    <cellStyle name="Followed Hyperlink 4287" xfId="6680"/>
    <cellStyle name="Followed Hyperlink 4288" xfId="6681"/>
    <cellStyle name="Followed Hyperlink 4289" xfId="6682"/>
    <cellStyle name="Followed Hyperlink 429" xfId="6683"/>
    <cellStyle name="Followed Hyperlink 429 2" xfId="6684"/>
    <cellStyle name="Followed Hyperlink 4290" xfId="6685"/>
    <cellStyle name="Followed Hyperlink 4291" xfId="6686"/>
    <cellStyle name="Followed Hyperlink 4292" xfId="6687"/>
    <cellStyle name="Followed Hyperlink 4293" xfId="6688"/>
    <cellStyle name="Followed Hyperlink 4294" xfId="6689"/>
    <cellStyle name="Followed Hyperlink 4295" xfId="6690"/>
    <cellStyle name="Followed Hyperlink 4296" xfId="6691"/>
    <cellStyle name="Followed Hyperlink 4297" xfId="6692"/>
    <cellStyle name="Followed Hyperlink 4298" xfId="6693"/>
    <cellStyle name="Followed Hyperlink 4299" xfId="6694"/>
    <cellStyle name="Followed Hyperlink 43" xfId="6695"/>
    <cellStyle name="Followed Hyperlink 43 2" xfId="6696"/>
    <cellStyle name="Followed Hyperlink 430" xfId="6697"/>
    <cellStyle name="Followed Hyperlink 430 2" xfId="6698"/>
    <cellStyle name="Followed Hyperlink 4300" xfId="6699"/>
    <cellStyle name="Followed Hyperlink 4301" xfId="6700"/>
    <cellStyle name="Followed Hyperlink 4302" xfId="6701"/>
    <cellStyle name="Followed Hyperlink 4303" xfId="6702"/>
    <cellStyle name="Followed Hyperlink 4304" xfId="6703"/>
    <cellStyle name="Followed Hyperlink 4305" xfId="6704"/>
    <cellStyle name="Followed Hyperlink 4306" xfId="6705"/>
    <cellStyle name="Followed Hyperlink 4307" xfId="6706"/>
    <cellStyle name="Followed Hyperlink 4308" xfId="6707"/>
    <cellStyle name="Followed Hyperlink 4309" xfId="6708"/>
    <cellStyle name="Followed Hyperlink 431" xfId="6709"/>
    <cellStyle name="Followed Hyperlink 4310" xfId="6710"/>
    <cellStyle name="Followed Hyperlink 4311" xfId="6711"/>
    <cellStyle name="Followed Hyperlink 4312" xfId="6712"/>
    <cellStyle name="Followed Hyperlink 4313" xfId="6713"/>
    <cellStyle name="Followed Hyperlink 4314" xfId="6714"/>
    <cellStyle name="Followed Hyperlink 4315" xfId="6715"/>
    <cellStyle name="Followed Hyperlink 4316" xfId="6716"/>
    <cellStyle name="Followed Hyperlink 4317" xfId="6717"/>
    <cellStyle name="Followed Hyperlink 4318" xfId="6718"/>
    <cellStyle name="Followed Hyperlink 4319" xfId="6719"/>
    <cellStyle name="Followed Hyperlink 432" xfId="6720"/>
    <cellStyle name="Followed Hyperlink 432 2" xfId="6721"/>
    <cellStyle name="Followed Hyperlink 4320" xfId="6722"/>
    <cellStyle name="Followed Hyperlink 4321" xfId="6723"/>
    <cellStyle name="Followed Hyperlink 4322" xfId="6724"/>
    <cellStyle name="Followed Hyperlink 4323" xfId="6725"/>
    <cellStyle name="Followed Hyperlink 4324" xfId="6726"/>
    <cellStyle name="Followed Hyperlink 4325" xfId="6727"/>
    <cellStyle name="Followed Hyperlink 4326" xfId="6728"/>
    <cellStyle name="Followed Hyperlink 4327" xfId="6729"/>
    <cellStyle name="Followed Hyperlink 4328" xfId="6730"/>
    <cellStyle name="Followed Hyperlink 4329" xfId="6731"/>
    <cellStyle name="Followed Hyperlink 433" xfId="6732"/>
    <cellStyle name="Followed Hyperlink 433 2" xfId="6733"/>
    <cellStyle name="Followed Hyperlink 4330" xfId="6734"/>
    <cellStyle name="Followed Hyperlink 4331" xfId="6735"/>
    <cellStyle name="Followed Hyperlink 4332" xfId="6736"/>
    <cellStyle name="Followed Hyperlink 4333" xfId="6737"/>
    <cellStyle name="Followed Hyperlink 4334" xfId="6738"/>
    <cellStyle name="Followed Hyperlink 4335" xfId="6739"/>
    <cellStyle name="Followed Hyperlink 4336" xfId="6740"/>
    <cellStyle name="Followed Hyperlink 4337" xfId="6741"/>
    <cellStyle name="Followed Hyperlink 4338" xfId="6742"/>
    <cellStyle name="Followed Hyperlink 4339" xfId="6743"/>
    <cellStyle name="Followed Hyperlink 434" xfId="6744"/>
    <cellStyle name="Followed Hyperlink 434 2" xfId="6745"/>
    <cellStyle name="Followed Hyperlink 4340" xfId="6746"/>
    <cellStyle name="Followed Hyperlink 4341" xfId="6747"/>
    <cellStyle name="Followed Hyperlink 4342" xfId="6748"/>
    <cellStyle name="Followed Hyperlink 4343" xfId="6749"/>
    <cellStyle name="Followed Hyperlink 4344" xfId="6750"/>
    <cellStyle name="Followed Hyperlink 4345" xfId="6751"/>
    <cellStyle name="Followed Hyperlink 4346" xfId="6752"/>
    <cellStyle name="Followed Hyperlink 4347" xfId="6753"/>
    <cellStyle name="Followed Hyperlink 4348" xfId="6754"/>
    <cellStyle name="Followed Hyperlink 4349" xfId="6755"/>
    <cellStyle name="Followed Hyperlink 435" xfId="6756"/>
    <cellStyle name="Followed Hyperlink 435 2" xfId="6757"/>
    <cellStyle name="Followed Hyperlink 4350" xfId="6758"/>
    <cellStyle name="Followed Hyperlink 4351" xfId="6759"/>
    <cellStyle name="Followed Hyperlink 4352" xfId="6760"/>
    <cellStyle name="Followed Hyperlink 4353" xfId="6761"/>
    <cellStyle name="Followed Hyperlink 4354" xfId="6762"/>
    <cellStyle name="Followed Hyperlink 4355" xfId="6763"/>
    <cellStyle name="Followed Hyperlink 4356" xfId="6764"/>
    <cellStyle name="Followed Hyperlink 4357" xfId="6765"/>
    <cellStyle name="Followed Hyperlink 4358" xfId="6766"/>
    <cellStyle name="Followed Hyperlink 4359" xfId="6767"/>
    <cellStyle name="Followed Hyperlink 436" xfId="6768"/>
    <cellStyle name="Followed Hyperlink 436 2" xfId="6769"/>
    <cellStyle name="Followed Hyperlink 4360" xfId="6770"/>
    <cellStyle name="Followed Hyperlink 4361" xfId="6771"/>
    <cellStyle name="Followed Hyperlink 4362" xfId="6772"/>
    <cellStyle name="Followed Hyperlink 4363" xfId="6773"/>
    <cellStyle name="Followed Hyperlink 4364" xfId="6774"/>
    <cellStyle name="Followed Hyperlink 4365" xfId="6775"/>
    <cellStyle name="Followed Hyperlink 4366" xfId="6776"/>
    <cellStyle name="Followed Hyperlink 4367" xfId="6777"/>
    <cellStyle name="Followed Hyperlink 4368" xfId="6778"/>
    <cellStyle name="Followed Hyperlink 4369" xfId="6779"/>
    <cellStyle name="Followed Hyperlink 437" xfId="6780"/>
    <cellStyle name="Followed Hyperlink 437 2" xfId="6781"/>
    <cellStyle name="Followed Hyperlink 4370" xfId="6782"/>
    <cellStyle name="Followed Hyperlink 4371" xfId="6783"/>
    <cellStyle name="Followed Hyperlink 4372" xfId="6784"/>
    <cellStyle name="Followed Hyperlink 4373" xfId="6785"/>
    <cellStyle name="Followed Hyperlink 4374" xfId="6786"/>
    <cellStyle name="Followed Hyperlink 4375" xfId="6787"/>
    <cellStyle name="Followed Hyperlink 4376" xfId="6788"/>
    <cellStyle name="Followed Hyperlink 4377" xfId="6789"/>
    <cellStyle name="Followed Hyperlink 4378" xfId="6790"/>
    <cellStyle name="Followed Hyperlink 4379" xfId="6791"/>
    <cellStyle name="Followed Hyperlink 438" xfId="6792"/>
    <cellStyle name="Followed Hyperlink 438 2" xfId="6793"/>
    <cellStyle name="Followed Hyperlink 4380" xfId="6794"/>
    <cellStyle name="Followed Hyperlink 4381" xfId="6795"/>
    <cellStyle name="Followed Hyperlink 4382" xfId="6796"/>
    <cellStyle name="Followed Hyperlink 4383" xfId="6797"/>
    <cellStyle name="Followed Hyperlink 4384" xfId="6798"/>
    <cellStyle name="Followed Hyperlink 4385" xfId="6799"/>
    <cellStyle name="Followed Hyperlink 4386" xfId="6800"/>
    <cellStyle name="Followed Hyperlink 4387" xfId="6801"/>
    <cellStyle name="Followed Hyperlink 4388" xfId="6802"/>
    <cellStyle name="Followed Hyperlink 4389" xfId="6803"/>
    <cellStyle name="Followed Hyperlink 439" xfId="6804"/>
    <cellStyle name="Followed Hyperlink 439 2" xfId="6805"/>
    <cellStyle name="Followed Hyperlink 4390" xfId="6806"/>
    <cellStyle name="Followed Hyperlink 4391" xfId="6807"/>
    <cellStyle name="Followed Hyperlink 4392" xfId="6808"/>
    <cellStyle name="Followed Hyperlink 4393" xfId="6809"/>
    <cellStyle name="Followed Hyperlink 4394" xfId="6810"/>
    <cellStyle name="Followed Hyperlink 4395" xfId="6811"/>
    <cellStyle name="Followed Hyperlink 4396" xfId="6812"/>
    <cellStyle name="Followed Hyperlink 4397" xfId="6813"/>
    <cellStyle name="Followed Hyperlink 4398" xfId="6814"/>
    <cellStyle name="Followed Hyperlink 4399" xfId="6815"/>
    <cellStyle name="Followed Hyperlink 44" xfId="6816"/>
    <cellStyle name="Followed Hyperlink 44 2" xfId="6817"/>
    <cellStyle name="Followed Hyperlink 440" xfId="6818"/>
    <cellStyle name="Followed Hyperlink 440 2" xfId="6819"/>
    <cellStyle name="Followed Hyperlink 4400" xfId="6820"/>
    <cellStyle name="Followed Hyperlink 4401" xfId="6821"/>
    <cellStyle name="Followed Hyperlink 4402" xfId="6822"/>
    <cellStyle name="Followed Hyperlink 4403" xfId="6823"/>
    <cellStyle name="Followed Hyperlink 4404" xfId="6824"/>
    <cellStyle name="Followed Hyperlink 4405" xfId="6825"/>
    <cellStyle name="Followed Hyperlink 4406" xfId="6826"/>
    <cellStyle name="Followed Hyperlink 4407" xfId="6827"/>
    <cellStyle name="Followed Hyperlink 4408" xfId="6828"/>
    <cellStyle name="Followed Hyperlink 4409" xfId="6829"/>
    <cellStyle name="Followed Hyperlink 441" xfId="6830"/>
    <cellStyle name="Followed Hyperlink 441 2" xfId="6831"/>
    <cellStyle name="Followed Hyperlink 4410" xfId="6832"/>
    <cellStyle name="Followed Hyperlink 4411" xfId="6833"/>
    <cellStyle name="Followed Hyperlink 4412" xfId="6834"/>
    <cellStyle name="Followed Hyperlink 4413" xfId="6835"/>
    <cellStyle name="Followed Hyperlink 4414" xfId="6836"/>
    <cellStyle name="Followed Hyperlink 4415" xfId="6837"/>
    <cellStyle name="Followed Hyperlink 4416" xfId="6838"/>
    <cellStyle name="Followed Hyperlink 4417" xfId="6839"/>
    <cellStyle name="Followed Hyperlink 4418" xfId="6840"/>
    <cellStyle name="Followed Hyperlink 4419" xfId="6841"/>
    <cellStyle name="Followed Hyperlink 442" xfId="6842"/>
    <cellStyle name="Followed Hyperlink 4420" xfId="6843"/>
    <cellStyle name="Followed Hyperlink 4421" xfId="6844"/>
    <cellStyle name="Followed Hyperlink 4422" xfId="6845"/>
    <cellStyle name="Followed Hyperlink 4423" xfId="6846"/>
    <cellStyle name="Followed Hyperlink 4424" xfId="6847"/>
    <cellStyle name="Followed Hyperlink 4425" xfId="6848"/>
    <cellStyle name="Followed Hyperlink 4426" xfId="6849"/>
    <cellStyle name="Followed Hyperlink 4427" xfId="6850"/>
    <cellStyle name="Followed Hyperlink 4428" xfId="6851"/>
    <cellStyle name="Followed Hyperlink 4429" xfId="6852"/>
    <cellStyle name="Followed Hyperlink 443" xfId="6853"/>
    <cellStyle name="Followed Hyperlink 443 2" xfId="6854"/>
    <cellStyle name="Followed Hyperlink 4430" xfId="6855"/>
    <cellStyle name="Followed Hyperlink 4431" xfId="6856"/>
    <cellStyle name="Followed Hyperlink 4432" xfId="6857"/>
    <cellStyle name="Followed Hyperlink 4433" xfId="6858"/>
    <cellStyle name="Followed Hyperlink 4434" xfId="6859"/>
    <cellStyle name="Followed Hyperlink 4435" xfId="6860"/>
    <cellStyle name="Followed Hyperlink 4436" xfId="6861"/>
    <cellStyle name="Followed Hyperlink 4437" xfId="6862"/>
    <cellStyle name="Followed Hyperlink 4438" xfId="6863"/>
    <cellStyle name="Followed Hyperlink 4439" xfId="6864"/>
    <cellStyle name="Followed Hyperlink 444" xfId="6865"/>
    <cellStyle name="Followed Hyperlink 444 2" xfId="6866"/>
    <cellStyle name="Followed Hyperlink 4440" xfId="6867"/>
    <cellStyle name="Followed Hyperlink 4441" xfId="6868"/>
    <cellStyle name="Followed Hyperlink 4442" xfId="6869"/>
    <cellStyle name="Followed Hyperlink 4443" xfId="6870"/>
    <cellStyle name="Followed Hyperlink 4444" xfId="6871"/>
    <cellStyle name="Followed Hyperlink 4445" xfId="6872"/>
    <cellStyle name="Followed Hyperlink 4446" xfId="6873"/>
    <cellStyle name="Followed Hyperlink 4447" xfId="6874"/>
    <cellStyle name="Followed Hyperlink 4448" xfId="6875"/>
    <cellStyle name="Followed Hyperlink 4449" xfId="6876"/>
    <cellStyle name="Followed Hyperlink 445" xfId="6877"/>
    <cellStyle name="Followed Hyperlink 445 2" xfId="6878"/>
    <cellStyle name="Followed Hyperlink 4450" xfId="6879"/>
    <cellStyle name="Followed Hyperlink 4451" xfId="6880"/>
    <cellStyle name="Followed Hyperlink 4452" xfId="6881"/>
    <cellStyle name="Followed Hyperlink 4453" xfId="6882"/>
    <cellStyle name="Followed Hyperlink 4454" xfId="6883"/>
    <cellStyle name="Followed Hyperlink 4455" xfId="6884"/>
    <cellStyle name="Followed Hyperlink 4456" xfId="6885"/>
    <cellStyle name="Followed Hyperlink 4457" xfId="6886"/>
    <cellStyle name="Followed Hyperlink 4458" xfId="6887"/>
    <cellStyle name="Followed Hyperlink 4459" xfId="6888"/>
    <cellStyle name="Followed Hyperlink 446" xfId="6889"/>
    <cellStyle name="Followed Hyperlink 446 2" xfId="6890"/>
    <cellStyle name="Followed Hyperlink 4460" xfId="6891"/>
    <cellStyle name="Followed Hyperlink 4461" xfId="6892"/>
    <cellStyle name="Followed Hyperlink 4462" xfId="6893"/>
    <cellStyle name="Followed Hyperlink 4463" xfId="6894"/>
    <cellStyle name="Followed Hyperlink 4464" xfId="6895"/>
    <cellStyle name="Followed Hyperlink 4465" xfId="6896"/>
    <cellStyle name="Followed Hyperlink 4466" xfId="6897"/>
    <cellStyle name="Followed Hyperlink 4467" xfId="6898"/>
    <cellStyle name="Followed Hyperlink 4468" xfId="6899"/>
    <cellStyle name="Followed Hyperlink 4469" xfId="6900"/>
    <cellStyle name="Followed Hyperlink 447" xfId="6901"/>
    <cellStyle name="Followed Hyperlink 447 2" xfId="6902"/>
    <cellStyle name="Followed Hyperlink 4470" xfId="6903"/>
    <cellStyle name="Followed Hyperlink 4471" xfId="6904"/>
    <cellStyle name="Followed Hyperlink 4472" xfId="6905"/>
    <cellStyle name="Followed Hyperlink 4473" xfId="6906"/>
    <cellStyle name="Followed Hyperlink 4474" xfId="6907"/>
    <cellStyle name="Followed Hyperlink 4475" xfId="6908"/>
    <cellStyle name="Followed Hyperlink 4476" xfId="6909"/>
    <cellStyle name="Followed Hyperlink 4477" xfId="6910"/>
    <cellStyle name="Followed Hyperlink 4478" xfId="6911"/>
    <cellStyle name="Followed Hyperlink 4479" xfId="6912"/>
    <cellStyle name="Followed Hyperlink 448" xfId="6913"/>
    <cellStyle name="Followed Hyperlink 448 2" xfId="6914"/>
    <cellStyle name="Followed Hyperlink 4480" xfId="6915"/>
    <cellStyle name="Followed Hyperlink 4481" xfId="6916"/>
    <cellStyle name="Followed Hyperlink 4482" xfId="6917"/>
    <cellStyle name="Followed Hyperlink 4483" xfId="6918"/>
    <cellStyle name="Followed Hyperlink 4484" xfId="6919"/>
    <cellStyle name="Followed Hyperlink 4485" xfId="6920"/>
    <cellStyle name="Followed Hyperlink 4486" xfId="6921"/>
    <cellStyle name="Followed Hyperlink 4487" xfId="6922"/>
    <cellStyle name="Followed Hyperlink 4488" xfId="6923"/>
    <cellStyle name="Followed Hyperlink 4489" xfId="6924"/>
    <cellStyle name="Followed Hyperlink 449" xfId="6925"/>
    <cellStyle name="Followed Hyperlink 449 2" xfId="6926"/>
    <cellStyle name="Followed Hyperlink 4490" xfId="6927"/>
    <cellStyle name="Followed Hyperlink 4491" xfId="6928"/>
    <cellStyle name="Followed Hyperlink 4492" xfId="6929"/>
    <cellStyle name="Followed Hyperlink 4493" xfId="6930"/>
    <cellStyle name="Followed Hyperlink 4494" xfId="6931"/>
    <cellStyle name="Followed Hyperlink 4495" xfId="6932"/>
    <cellStyle name="Followed Hyperlink 4496" xfId="6933"/>
    <cellStyle name="Followed Hyperlink 4497" xfId="6934"/>
    <cellStyle name="Followed Hyperlink 4498" xfId="6935"/>
    <cellStyle name="Followed Hyperlink 4499" xfId="6936"/>
    <cellStyle name="Followed Hyperlink 45" xfId="6937"/>
    <cellStyle name="Followed Hyperlink 45 2" xfId="6938"/>
    <cellStyle name="Followed Hyperlink 450" xfId="6939"/>
    <cellStyle name="Followed Hyperlink 450 2" xfId="6940"/>
    <cellStyle name="Followed Hyperlink 4500" xfId="6941"/>
    <cellStyle name="Followed Hyperlink 4501" xfId="6942"/>
    <cellStyle name="Followed Hyperlink 4502" xfId="6943"/>
    <cellStyle name="Followed Hyperlink 4503" xfId="6944"/>
    <cellStyle name="Followed Hyperlink 4504" xfId="6945"/>
    <cellStyle name="Followed Hyperlink 4505" xfId="6946"/>
    <cellStyle name="Followed Hyperlink 4506" xfId="6947"/>
    <cellStyle name="Followed Hyperlink 4507" xfId="6948"/>
    <cellStyle name="Followed Hyperlink 4508" xfId="6949"/>
    <cellStyle name="Followed Hyperlink 4509" xfId="6950"/>
    <cellStyle name="Followed Hyperlink 451" xfId="6951"/>
    <cellStyle name="Followed Hyperlink 451 2" xfId="6952"/>
    <cellStyle name="Followed Hyperlink 4510" xfId="6953"/>
    <cellStyle name="Followed Hyperlink 4511" xfId="6954"/>
    <cellStyle name="Followed Hyperlink 4512" xfId="6955"/>
    <cellStyle name="Followed Hyperlink 4513" xfId="6956"/>
    <cellStyle name="Followed Hyperlink 4514" xfId="6957"/>
    <cellStyle name="Followed Hyperlink 4515" xfId="6958"/>
    <cellStyle name="Followed Hyperlink 4516" xfId="6959"/>
    <cellStyle name="Followed Hyperlink 4517" xfId="6960"/>
    <cellStyle name="Followed Hyperlink 4518" xfId="6961"/>
    <cellStyle name="Followed Hyperlink 4519" xfId="6962"/>
    <cellStyle name="Followed Hyperlink 452" xfId="6963"/>
    <cellStyle name="Followed Hyperlink 452 2" xfId="6964"/>
    <cellStyle name="Followed Hyperlink 4520" xfId="6965"/>
    <cellStyle name="Followed Hyperlink 4521" xfId="6966"/>
    <cellStyle name="Followed Hyperlink 4522" xfId="6967"/>
    <cellStyle name="Followed Hyperlink 4523" xfId="6968"/>
    <cellStyle name="Followed Hyperlink 4524" xfId="6969"/>
    <cellStyle name="Followed Hyperlink 4525" xfId="6970"/>
    <cellStyle name="Followed Hyperlink 4526" xfId="6971"/>
    <cellStyle name="Followed Hyperlink 4527" xfId="6972"/>
    <cellStyle name="Followed Hyperlink 4528" xfId="6973"/>
    <cellStyle name="Followed Hyperlink 4529" xfId="6974"/>
    <cellStyle name="Followed Hyperlink 453" xfId="6975"/>
    <cellStyle name="Followed Hyperlink 4530" xfId="6976"/>
    <cellStyle name="Followed Hyperlink 4531" xfId="6977"/>
    <cellStyle name="Followed Hyperlink 4532" xfId="6978"/>
    <cellStyle name="Followed Hyperlink 4533" xfId="6979"/>
    <cellStyle name="Followed Hyperlink 4534" xfId="6980"/>
    <cellStyle name="Followed Hyperlink 4535" xfId="6981"/>
    <cellStyle name="Followed Hyperlink 4536" xfId="6982"/>
    <cellStyle name="Followed Hyperlink 4537" xfId="6983"/>
    <cellStyle name="Followed Hyperlink 4538" xfId="6984"/>
    <cellStyle name="Followed Hyperlink 4539" xfId="6985"/>
    <cellStyle name="Followed Hyperlink 454" xfId="6986"/>
    <cellStyle name="Followed Hyperlink 454 2" xfId="6987"/>
    <cellStyle name="Followed Hyperlink 4540" xfId="6988"/>
    <cellStyle name="Followed Hyperlink 4541" xfId="6989"/>
    <cellStyle name="Followed Hyperlink 4542" xfId="6990"/>
    <cellStyle name="Followed Hyperlink 4543" xfId="6991"/>
    <cellStyle name="Followed Hyperlink 4544" xfId="6992"/>
    <cellStyle name="Followed Hyperlink 4545" xfId="6993"/>
    <cellStyle name="Followed Hyperlink 4546" xfId="6994"/>
    <cellStyle name="Followed Hyperlink 4547" xfId="6995"/>
    <cellStyle name="Followed Hyperlink 4548" xfId="6996"/>
    <cellStyle name="Followed Hyperlink 4549" xfId="6997"/>
    <cellStyle name="Followed Hyperlink 455" xfId="6998"/>
    <cellStyle name="Followed Hyperlink 455 2" xfId="6999"/>
    <cellStyle name="Followed Hyperlink 4550" xfId="7000"/>
    <cellStyle name="Followed Hyperlink 4551" xfId="7001"/>
    <cellStyle name="Followed Hyperlink 4552" xfId="7002"/>
    <cellStyle name="Followed Hyperlink 4553" xfId="7003"/>
    <cellStyle name="Followed Hyperlink 4554" xfId="7004"/>
    <cellStyle name="Followed Hyperlink 4555" xfId="7005"/>
    <cellStyle name="Followed Hyperlink 4556" xfId="7006"/>
    <cellStyle name="Followed Hyperlink 4557" xfId="7007"/>
    <cellStyle name="Followed Hyperlink 4558" xfId="7008"/>
    <cellStyle name="Followed Hyperlink 4559" xfId="7009"/>
    <cellStyle name="Followed Hyperlink 456" xfId="7010"/>
    <cellStyle name="Followed Hyperlink 456 2" xfId="7011"/>
    <cellStyle name="Followed Hyperlink 4560" xfId="7012"/>
    <cellStyle name="Followed Hyperlink 4561" xfId="7013"/>
    <cellStyle name="Followed Hyperlink 4562" xfId="7014"/>
    <cellStyle name="Followed Hyperlink 4563" xfId="7015"/>
    <cellStyle name="Followed Hyperlink 4564" xfId="7016"/>
    <cellStyle name="Followed Hyperlink 4565" xfId="7017"/>
    <cellStyle name="Followed Hyperlink 4566" xfId="7018"/>
    <cellStyle name="Followed Hyperlink 4567" xfId="7019"/>
    <cellStyle name="Followed Hyperlink 4568" xfId="7020"/>
    <cellStyle name="Followed Hyperlink 4569" xfId="7021"/>
    <cellStyle name="Followed Hyperlink 457" xfId="7022"/>
    <cellStyle name="Followed Hyperlink 457 2" xfId="7023"/>
    <cellStyle name="Followed Hyperlink 4570" xfId="7024"/>
    <cellStyle name="Followed Hyperlink 4571" xfId="7025"/>
    <cellStyle name="Followed Hyperlink 4572" xfId="7026"/>
    <cellStyle name="Followed Hyperlink 4573" xfId="7027"/>
    <cellStyle name="Followed Hyperlink 4574" xfId="7028"/>
    <cellStyle name="Followed Hyperlink 4575" xfId="7029"/>
    <cellStyle name="Followed Hyperlink 4576" xfId="7030"/>
    <cellStyle name="Followed Hyperlink 4577" xfId="7031"/>
    <cellStyle name="Followed Hyperlink 4578" xfId="7032"/>
    <cellStyle name="Followed Hyperlink 4579" xfId="7033"/>
    <cellStyle name="Followed Hyperlink 458" xfId="7034"/>
    <cellStyle name="Followed Hyperlink 458 2" xfId="7035"/>
    <cellStyle name="Followed Hyperlink 4580" xfId="7036"/>
    <cellStyle name="Followed Hyperlink 4581" xfId="7037"/>
    <cellStyle name="Followed Hyperlink 4582" xfId="7038"/>
    <cellStyle name="Followed Hyperlink 4583" xfId="7039"/>
    <cellStyle name="Followed Hyperlink 4584" xfId="7040"/>
    <cellStyle name="Followed Hyperlink 4585" xfId="7041"/>
    <cellStyle name="Followed Hyperlink 4586" xfId="7042"/>
    <cellStyle name="Followed Hyperlink 4587" xfId="7043"/>
    <cellStyle name="Followed Hyperlink 4588" xfId="7044"/>
    <cellStyle name="Followed Hyperlink 4589" xfId="7045"/>
    <cellStyle name="Followed Hyperlink 459" xfId="7046"/>
    <cellStyle name="Followed Hyperlink 459 2" xfId="7047"/>
    <cellStyle name="Followed Hyperlink 4590" xfId="7048"/>
    <cellStyle name="Followed Hyperlink 4591" xfId="7049"/>
    <cellStyle name="Followed Hyperlink 4592" xfId="7050"/>
    <cellStyle name="Followed Hyperlink 4593" xfId="7051"/>
    <cellStyle name="Followed Hyperlink 4594" xfId="7052"/>
    <cellStyle name="Followed Hyperlink 4595" xfId="7053"/>
    <cellStyle name="Followed Hyperlink 4596" xfId="7054"/>
    <cellStyle name="Followed Hyperlink 4597" xfId="7055"/>
    <cellStyle name="Followed Hyperlink 4598" xfId="7056"/>
    <cellStyle name="Followed Hyperlink 4599" xfId="7057"/>
    <cellStyle name="Followed Hyperlink 46" xfId="7058"/>
    <cellStyle name="Followed Hyperlink 460" xfId="7059"/>
    <cellStyle name="Followed Hyperlink 460 2" xfId="7060"/>
    <cellStyle name="Followed Hyperlink 4600" xfId="7061"/>
    <cellStyle name="Followed Hyperlink 4601" xfId="7062"/>
    <cellStyle name="Followed Hyperlink 4602" xfId="7063"/>
    <cellStyle name="Followed Hyperlink 4603" xfId="7064"/>
    <cellStyle name="Followed Hyperlink 4604" xfId="7065"/>
    <cellStyle name="Followed Hyperlink 4605" xfId="7066"/>
    <cellStyle name="Followed Hyperlink 4606" xfId="7067"/>
    <cellStyle name="Followed Hyperlink 4607" xfId="7068"/>
    <cellStyle name="Followed Hyperlink 4608" xfId="7069"/>
    <cellStyle name="Followed Hyperlink 4609" xfId="7070"/>
    <cellStyle name="Followed Hyperlink 461" xfId="7071"/>
    <cellStyle name="Followed Hyperlink 461 2" xfId="7072"/>
    <cellStyle name="Followed Hyperlink 4610" xfId="7073"/>
    <cellStyle name="Followed Hyperlink 4611" xfId="7074"/>
    <cellStyle name="Followed Hyperlink 4612" xfId="7075"/>
    <cellStyle name="Followed Hyperlink 4613" xfId="7076"/>
    <cellStyle name="Followed Hyperlink 4614" xfId="7077"/>
    <cellStyle name="Followed Hyperlink 4615" xfId="7078"/>
    <cellStyle name="Followed Hyperlink 4616" xfId="7079"/>
    <cellStyle name="Followed Hyperlink 4617" xfId="7080"/>
    <cellStyle name="Followed Hyperlink 4618" xfId="7081"/>
    <cellStyle name="Followed Hyperlink 4619" xfId="7082"/>
    <cellStyle name="Followed Hyperlink 462" xfId="7083"/>
    <cellStyle name="Followed Hyperlink 462 2" xfId="7084"/>
    <cellStyle name="Followed Hyperlink 4620" xfId="7085"/>
    <cellStyle name="Followed Hyperlink 4621" xfId="7086"/>
    <cellStyle name="Followed Hyperlink 4622" xfId="7087"/>
    <cellStyle name="Followed Hyperlink 4623" xfId="7088"/>
    <cellStyle name="Followed Hyperlink 4624" xfId="7089"/>
    <cellStyle name="Followed Hyperlink 4625" xfId="7090"/>
    <cellStyle name="Followed Hyperlink 4626" xfId="7091"/>
    <cellStyle name="Followed Hyperlink 4627" xfId="7092"/>
    <cellStyle name="Followed Hyperlink 4628" xfId="7093"/>
    <cellStyle name="Followed Hyperlink 4629" xfId="7094"/>
    <cellStyle name="Followed Hyperlink 463" xfId="7095"/>
    <cellStyle name="Followed Hyperlink 463 2" xfId="7096"/>
    <cellStyle name="Followed Hyperlink 4630" xfId="7097"/>
    <cellStyle name="Followed Hyperlink 4631" xfId="7098"/>
    <cellStyle name="Followed Hyperlink 4632" xfId="7099"/>
    <cellStyle name="Followed Hyperlink 4633" xfId="7100"/>
    <cellStyle name="Followed Hyperlink 4634" xfId="7101"/>
    <cellStyle name="Followed Hyperlink 4635" xfId="7102"/>
    <cellStyle name="Followed Hyperlink 4636" xfId="7103"/>
    <cellStyle name="Followed Hyperlink 4637" xfId="7104"/>
    <cellStyle name="Followed Hyperlink 4638" xfId="7105"/>
    <cellStyle name="Followed Hyperlink 4639" xfId="7106"/>
    <cellStyle name="Followed Hyperlink 464" xfId="7107"/>
    <cellStyle name="Followed Hyperlink 4640" xfId="7108"/>
    <cellStyle name="Followed Hyperlink 4641" xfId="7109"/>
    <cellStyle name="Followed Hyperlink 4642" xfId="7110"/>
    <cellStyle name="Followed Hyperlink 4643" xfId="7111"/>
    <cellStyle name="Followed Hyperlink 4644" xfId="7112"/>
    <cellStyle name="Followed Hyperlink 4645" xfId="7113"/>
    <cellStyle name="Followed Hyperlink 4646" xfId="7114"/>
    <cellStyle name="Followed Hyperlink 4647" xfId="7115"/>
    <cellStyle name="Followed Hyperlink 4648" xfId="7116"/>
    <cellStyle name="Followed Hyperlink 4649" xfId="7117"/>
    <cellStyle name="Followed Hyperlink 465" xfId="7118"/>
    <cellStyle name="Followed Hyperlink 4650" xfId="7119"/>
    <cellStyle name="Followed Hyperlink 4651" xfId="7120"/>
    <cellStyle name="Followed Hyperlink 4652" xfId="7121"/>
    <cellStyle name="Followed Hyperlink 4653" xfId="7122"/>
    <cellStyle name="Followed Hyperlink 4654" xfId="7123"/>
    <cellStyle name="Followed Hyperlink 4655" xfId="7124"/>
    <cellStyle name="Followed Hyperlink 4656" xfId="7125"/>
    <cellStyle name="Followed Hyperlink 4657" xfId="7126"/>
    <cellStyle name="Followed Hyperlink 4658" xfId="7127"/>
    <cellStyle name="Followed Hyperlink 4659" xfId="7128"/>
    <cellStyle name="Followed Hyperlink 466" xfId="7129"/>
    <cellStyle name="Followed Hyperlink 4660" xfId="7130"/>
    <cellStyle name="Followed Hyperlink 4661" xfId="7131"/>
    <cellStyle name="Followed Hyperlink 4662" xfId="7132"/>
    <cellStyle name="Followed Hyperlink 4663" xfId="7133"/>
    <cellStyle name="Followed Hyperlink 4664" xfId="7134"/>
    <cellStyle name="Followed Hyperlink 4665" xfId="7135"/>
    <cellStyle name="Followed Hyperlink 4666" xfId="7136"/>
    <cellStyle name="Followed Hyperlink 4667" xfId="7137"/>
    <cellStyle name="Followed Hyperlink 4668" xfId="7138"/>
    <cellStyle name="Followed Hyperlink 4669" xfId="7139"/>
    <cellStyle name="Followed Hyperlink 467" xfId="7140"/>
    <cellStyle name="Followed Hyperlink 4670" xfId="7141"/>
    <cellStyle name="Followed Hyperlink 4671" xfId="7142"/>
    <cellStyle name="Followed Hyperlink 4672" xfId="7143"/>
    <cellStyle name="Followed Hyperlink 4673" xfId="7144"/>
    <cellStyle name="Followed Hyperlink 4674" xfId="7145"/>
    <cellStyle name="Followed Hyperlink 4675" xfId="7146"/>
    <cellStyle name="Followed Hyperlink 4676" xfId="7147"/>
    <cellStyle name="Followed Hyperlink 4677" xfId="7148"/>
    <cellStyle name="Followed Hyperlink 4678" xfId="7149"/>
    <cellStyle name="Followed Hyperlink 4679" xfId="7150"/>
    <cellStyle name="Followed Hyperlink 468" xfId="7151"/>
    <cellStyle name="Followed Hyperlink 4680" xfId="7152"/>
    <cellStyle name="Followed Hyperlink 4681" xfId="7153"/>
    <cellStyle name="Followed Hyperlink 4682" xfId="7154"/>
    <cellStyle name="Followed Hyperlink 4683" xfId="7155"/>
    <cellStyle name="Followed Hyperlink 4684" xfId="7156"/>
    <cellStyle name="Followed Hyperlink 4685" xfId="7157"/>
    <cellStyle name="Followed Hyperlink 4686" xfId="7158"/>
    <cellStyle name="Followed Hyperlink 4687" xfId="7159"/>
    <cellStyle name="Followed Hyperlink 4688" xfId="7160"/>
    <cellStyle name="Followed Hyperlink 4689" xfId="7161"/>
    <cellStyle name="Followed Hyperlink 469" xfId="7162"/>
    <cellStyle name="Followed Hyperlink 4690" xfId="7163"/>
    <cellStyle name="Followed Hyperlink 4691" xfId="7164"/>
    <cellStyle name="Followed Hyperlink 4692" xfId="7165"/>
    <cellStyle name="Followed Hyperlink 4693" xfId="7166"/>
    <cellStyle name="Followed Hyperlink 4694" xfId="7167"/>
    <cellStyle name="Followed Hyperlink 4695" xfId="7168"/>
    <cellStyle name="Followed Hyperlink 4696" xfId="7169"/>
    <cellStyle name="Followed Hyperlink 4697" xfId="7170"/>
    <cellStyle name="Followed Hyperlink 4698" xfId="7171"/>
    <cellStyle name="Followed Hyperlink 4699" xfId="7172"/>
    <cellStyle name="Followed Hyperlink 47" xfId="7173"/>
    <cellStyle name="Followed Hyperlink 47 2" xfId="7174"/>
    <cellStyle name="Followed Hyperlink 470" xfId="7175"/>
    <cellStyle name="Followed Hyperlink 4700" xfId="7176"/>
    <cellStyle name="Followed Hyperlink 4701" xfId="7177"/>
    <cellStyle name="Followed Hyperlink 4702" xfId="7178"/>
    <cellStyle name="Followed Hyperlink 4703" xfId="7179"/>
    <cellStyle name="Followed Hyperlink 4704" xfId="7180"/>
    <cellStyle name="Followed Hyperlink 4705" xfId="7181"/>
    <cellStyle name="Followed Hyperlink 4706" xfId="7182"/>
    <cellStyle name="Followed Hyperlink 4707" xfId="7183"/>
    <cellStyle name="Followed Hyperlink 4708" xfId="7184"/>
    <cellStyle name="Followed Hyperlink 4709" xfId="7185"/>
    <cellStyle name="Followed Hyperlink 471" xfId="7186"/>
    <cellStyle name="Followed Hyperlink 4710" xfId="7187"/>
    <cellStyle name="Followed Hyperlink 4711" xfId="7188"/>
    <cellStyle name="Followed Hyperlink 4712" xfId="7189"/>
    <cellStyle name="Followed Hyperlink 4713" xfId="7190"/>
    <cellStyle name="Followed Hyperlink 4714" xfId="7191"/>
    <cellStyle name="Followed Hyperlink 4715" xfId="7192"/>
    <cellStyle name="Followed Hyperlink 4716" xfId="7193"/>
    <cellStyle name="Followed Hyperlink 4717" xfId="7194"/>
    <cellStyle name="Followed Hyperlink 4718" xfId="7195"/>
    <cellStyle name="Followed Hyperlink 4719" xfId="7196"/>
    <cellStyle name="Followed Hyperlink 472" xfId="7197"/>
    <cellStyle name="Followed Hyperlink 4720" xfId="7198"/>
    <cellStyle name="Followed Hyperlink 4721" xfId="7199"/>
    <cellStyle name="Followed Hyperlink 4722" xfId="7200"/>
    <cellStyle name="Followed Hyperlink 4723" xfId="7201"/>
    <cellStyle name="Followed Hyperlink 4724" xfId="7202"/>
    <cellStyle name="Followed Hyperlink 4725" xfId="7203"/>
    <cellStyle name="Followed Hyperlink 4726" xfId="7204"/>
    <cellStyle name="Followed Hyperlink 4727" xfId="7205"/>
    <cellStyle name="Followed Hyperlink 4728" xfId="7206"/>
    <cellStyle name="Followed Hyperlink 4729" xfId="7207"/>
    <cellStyle name="Followed Hyperlink 473" xfId="7208"/>
    <cellStyle name="Followed Hyperlink 4730" xfId="7209"/>
    <cellStyle name="Followed Hyperlink 4731" xfId="7210"/>
    <cellStyle name="Followed Hyperlink 4732" xfId="7211"/>
    <cellStyle name="Followed Hyperlink 4733" xfId="7212"/>
    <cellStyle name="Followed Hyperlink 4734" xfId="7213"/>
    <cellStyle name="Followed Hyperlink 4735" xfId="7214"/>
    <cellStyle name="Followed Hyperlink 4736" xfId="7215"/>
    <cellStyle name="Followed Hyperlink 4737" xfId="7216"/>
    <cellStyle name="Followed Hyperlink 4738" xfId="7217"/>
    <cellStyle name="Followed Hyperlink 4739" xfId="7218"/>
    <cellStyle name="Followed Hyperlink 474" xfId="7219"/>
    <cellStyle name="Followed Hyperlink 4740" xfId="7220"/>
    <cellStyle name="Followed Hyperlink 4741" xfId="7221"/>
    <cellStyle name="Followed Hyperlink 4742" xfId="7222"/>
    <cellStyle name="Followed Hyperlink 4743" xfId="7223"/>
    <cellStyle name="Followed Hyperlink 4744" xfId="7224"/>
    <cellStyle name="Followed Hyperlink 4745" xfId="7225"/>
    <cellStyle name="Followed Hyperlink 4746" xfId="7226"/>
    <cellStyle name="Followed Hyperlink 4747" xfId="7227"/>
    <cellStyle name="Followed Hyperlink 4748" xfId="7228"/>
    <cellStyle name="Followed Hyperlink 4749" xfId="7229"/>
    <cellStyle name="Followed Hyperlink 475" xfId="7230"/>
    <cellStyle name="Followed Hyperlink 4750" xfId="7231"/>
    <cellStyle name="Followed Hyperlink 4751" xfId="7232"/>
    <cellStyle name="Followed Hyperlink 4752" xfId="7233"/>
    <cellStyle name="Followed Hyperlink 4753" xfId="7234"/>
    <cellStyle name="Followed Hyperlink 4754" xfId="7235"/>
    <cellStyle name="Followed Hyperlink 4755" xfId="7236"/>
    <cellStyle name="Followed Hyperlink 4756" xfId="7237"/>
    <cellStyle name="Followed Hyperlink 4757" xfId="7238"/>
    <cellStyle name="Followed Hyperlink 4758" xfId="7239"/>
    <cellStyle name="Followed Hyperlink 4759" xfId="7240"/>
    <cellStyle name="Followed Hyperlink 476" xfId="7241"/>
    <cellStyle name="Followed Hyperlink 4760" xfId="7242"/>
    <cellStyle name="Followed Hyperlink 4761" xfId="7243"/>
    <cellStyle name="Followed Hyperlink 4762" xfId="7244"/>
    <cellStyle name="Followed Hyperlink 4763" xfId="7245"/>
    <cellStyle name="Followed Hyperlink 4764" xfId="7246"/>
    <cellStyle name="Followed Hyperlink 4765" xfId="7247"/>
    <cellStyle name="Followed Hyperlink 4766" xfId="7248"/>
    <cellStyle name="Followed Hyperlink 4767" xfId="7249"/>
    <cellStyle name="Followed Hyperlink 4768" xfId="7250"/>
    <cellStyle name="Followed Hyperlink 4769" xfId="7251"/>
    <cellStyle name="Followed Hyperlink 477" xfId="7252"/>
    <cellStyle name="Followed Hyperlink 4770" xfId="7253"/>
    <cellStyle name="Followed Hyperlink 4771" xfId="7254"/>
    <cellStyle name="Followed Hyperlink 4772" xfId="7255"/>
    <cellStyle name="Followed Hyperlink 4773" xfId="7256"/>
    <cellStyle name="Followed Hyperlink 4774" xfId="7257"/>
    <cellStyle name="Followed Hyperlink 4775" xfId="7258"/>
    <cellStyle name="Followed Hyperlink 4776" xfId="7259"/>
    <cellStyle name="Followed Hyperlink 4777" xfId="7260"/>
    <cellStyle name="Followed Hyperlink 4778" xfId="7261"/>
    <cellStyle name="Followed Hyperlink 4779" xfId="7262"/>
    <cellStyle name="Followed Hyperlink 478" xfId="7263"/>
    <cellStyle name="Followed Hyperlink 4780" xfId="7264"/>
    <cellStyle name="Followed Hyperlink 4781" xfId="7265"/>
    <cellStyle name="Followed Hyperlink 4782" xfId="7266"/>
    <cellStyle name="Followed Hyperlink 4783" xfId="7267"/>
    <cellStyle name="Followed Hyperlink 4784" xfId="7268"/>
    <cellStyle name="Followed Hyperlink 4785" xfId="7269"/>
    <cellStyle name="Followed Hyperlink 4786" xfId="7270"/>
    <cellStyle name="Followed Hyperlink 4787" xfId="7271"/>
    <cellStyle name="Followed Hyperlink 4788" xfId="7272"/>
    <cellStyle name="Followed Hyperlink 4789" xfId="7273"/>
    <cellStyle name="Followed Hyperlink 479" xfId="7274"/>
    <cellStyle name="Followed Hyperlink 4790" xfId="7275"/>
    <cellStyle name="Followed Hyperlink 4791" xfId="7276"/>
    <cellStyle name="Followed Hyperlink 4792" xfId="7277"/>
    <cellStyle name="Followed Hyperlink 4793" xfId="7278"/>
    <cellStyle name="Followed Hyperlink 4794" xfId="7279"/>
    <cellStyle name="Followed Hyperlink 4795" xfId="7280"/>
    <cellStyle name="Followed Hyperlink 4796" xfId="7281"/>
    <cellStyle name="Followed Hyperlink 4797" xfId="7282"/>
    <cellStyle name="Followed Hyperlink 4798" xfId="7283"/>
    <cellStyle name="Followed Hyperlink 4799" xfId="7284"/>
    <cellStyle name="Followed Hyperlink 48" xfId="7285"/>
    <cellStyle name="Followed Hyperlink 48 2" xfId="7286"/>
    <cellStyle name="Followed Hyperlink 480" xfId="7287"/>
    <cellStyle name="Followed Hyperlink 4800" xfId="7288"/>
    <cellStyle name="Followed Hyperlink 4801" xfId="7289"/>
    <cellStyle name="Followed Hyperlink 4802" xfId="7290"/>
    <cellStyle name="Followed Hyperlink 4803" xfId="7291"/>
    <cellStyle name="Followed Hyperlink 4804" xfId="7292"/>
    <cellStyle name="Followed Hyperlink 4805" xfId="7293"/>
    <cellStyle name="Followed Hyperlink 4806" xfId="7294"/>
    <cellStyle name="Followed Hyperlink 4807" xfId="7295"/>
    <cellStyle name="Followed Hyperlink 4808" xfId="7296"/>
    <cellStyle name="Followed Hyperlink 4809" xfId="7297"/>
    <cellStyle name="Followed Hyperlink 481" xfId="7298"/>
    <cellStyle name="Followed Hyperlink 4810" xfId="7299"/>
    <cellStyle name="Followed Hyperlink 4811" xfId="7300"/>
    <cellStyle name="Followed Hyperlink 4812" xfId="7301"/>
    <cellStyle name="Followed Hyperlink 4813" xfId="7302"/>
    <cellStyle name="Followed Hyperlink 4814" xfId="7303"/>
    <cellStyle name="Followed Hyperlink 4815" xfId="7304"/>
    <cellStyle name="Followed Hyperlink 4816" xfId="7305"/>
    <cellStyle name="Followed Hyperlink 4817" xfId="7306"/>
    <cellStyle name="Followed Hyperlink 4818" xfId="7307"/>
    <cellStyle name="Followed Hyperlink 4819" xfId="7308"/>
    <cellStyle name="Followed Hyperlink 482" xfId="7309"/>
    <cellStyle name="Followed Hyperlink 4820" xfId="7310"/>
    <cellStyle name="Followed Hyperlink 4821" xfId="7311"/>
    <cellStyle name="Followed Hyperlink 4822" xfId="7312"/>
    <cellStyle name="Followed Hyperlink 4823" xfId="7313"/>
    <cellStyle name="Followed Hyperlink 4824" xfId="7314"/>
    <cellStyle name="Followed Hyperlink 4825" xfId="7315"/>
    <cellStyle name="Followed Hyperlink 4826" xfId="7316"/>
    <cellStyle name="Followed Hyperlink 4827" xfId="7317"/>
    <cellStyle name="Followed Hyperlink 4828" xfId="7318"/>
    <cellStyle name="Followed Hyperlink 4829" xfId="7319"/>
    <cellStyle name="Followed Hyperlink 483" xfId="7320"/>
    <cellStyle name="Followed Hyperlink 4830" xfId="7321"/>
    <cellStyle name="Followed Hyperlink 4831" xfId="7322"/>
    <cellStyle name="Followed Hyperlink 4832" xfId="7323"/>
    <cellStyle name="Followed Hyperlink 4833" xfId="7324"/>
    <cellStyle name="Followed Hyperlink 4834" xfId="7325"/>
    <cellStyle name="Followed Hyperlink 4835" xfId="7326"/>
    <cellStyle name="Followed Hyperlink 4836" xfId="7327"/>
    <cellStyle name="Followed Hyperlink 4837" xfId="7328"/>
    <cellStyle name="Followed Hyperlink 4838" xfId="7329"/>
    <cellStyle name="Followed Hyperlink 4839" xfId="7330"/>
    <cellStyle name="Followed Hyperlink 484" xfId="7331"/>
    <cellStyle name="Followed Hyperlink 4840" xfId="7332"/>
    <cellStyle name="Followed Hyperlink 4841" xfId="7333"/>
    <cellStyle name="Followed Hyperlink 4842" xfId="7334"/>
    <cellStyle name="Followed Hyperlink 4843" xfId="7335"/>
    <cellStyle name="Followed Hyperlink 4844" xfId="7336"/>
    <cellStyle name="Followed Hyperlink 4845" xfId="7337"/>
    <cellStyle name="Followed Hyperlink 4846" xfId="7338"/>
    <cellStyle name="Followed Hyperlink 4847" xfId="7339"/>
    <cellStyle name="Followed Hyperlink 4848" xfId="7340"/>
    <cellStyle name="Followed Hyperlink 4849" xfId="7341"/>
    <cellStyle name="Followed Hyperlink 485" xfId="7342"/>
    <cellStyle name="Followed Hyperlink 4850" xfId="7343"/>
    <cellStyle name="Followed Hyperlink 4851" xfId="7344"/>
    <cellStyle name="Followed Hyperlink 4852" xfId="7345"/>
    <cellStyle name="Followed Hyperlink 4853" xfId="7346"/>
    <cellStyle name="Followed Hyperlink 4854" xfId="7347"/>
    <cellStyle name="Followed Hyperlink 4855" xfId="7348"/>
    <cellStyle name="Followed Hyperlink 4856" xfId="7349"/>
    <cellStyle name="Followed Hyperlink 4857" xfId="7350"/>
    <cellStyle name="Followed Hyperlink 4858" xfId="7351"/>
    <cellStyle name="Followed Hyperlink 4859" xfId="7352"/>
    <cellStyle name="Followed Hyperlink 486" xfId="7353"/>
    <cellStyle name="Followed Hyperlink 4860" xfId="7354"/>
    <cellStyle name="Followed Hyperlink 4861" xfId="7355"/>
    <cellStyle name="Followed Hyperlink 4862" xfId="7356"/>
    <cellStyle name="Followed Hyperlink 4863" xfId="7357"/>
    <cellStyle name="Followed Hyperlink 4864" xfId="7358"/>
    <cellStyle name="Followed Hyperlink 4865" xfId="7359"/>
    <cellStyle name="Followed Hyperlink 4866" xfId="7360"/>
    <cellStyle name="Followed Hyperlink 4867" xfId="7361"/>
    <cellStyle name="Followed Hyperlink 4868" xfId="7362"/>
    <cellStyle name="Followed Hyperlink 4869" xfId="7363"/>
    <cellStyle name="Followed Hyperlink 487" xfId="7364"/>
    <cellStyle name="Followed Hyperlink 4870" xfId="7365"/>
    <cellStyle name="Followed Hyperlink 4871" xfId="7366"/>
    <cellStyle name="Followed Hyperlink 4872" xfId="7367"/>
    <cellStyle name="Followed Hyperlink 4873" xfId="7368"/>
    <cellStyle name="Followed Hyperlink 4874" xfId="7369"/>
    <cellStyle name="Followed Hyperlink 4875" xfId="7370"/>
    <cellStyle name="Followed Hyperlink 4876" xfId="7371"/>
    <cellStyle name="Followed Hyperlink 4877" xfId="7372"/>
    <cellStyle name="Followed Hyperlink 4878" xfId="7373"/>
    <cellStyle name="Followed Hyperlink 4879" xfId="7374"/>
    <cellStyle name="Followed Hyperlink 488" xfId="7375"/>
    <cellStyle name="Followed Hyperlink 4880" xfId="7376"/>
    <cellStyle name="Followed Hyperlink 4881" xfId="7377"/>
    <cellStyle name="Followed Hyperlink 4882" xfId="7378"/>
    <cellStyle name="Followed Hyperlink 4883" xfId="7379"/>
    <cellStyle name="Followed Hyperlink 4884" xfId="7380"/>
    <cellStyle name="Followed Hyperlink 4885" xfId="7381"/>
    <cellStyle name="Followed Hyperlink 4886" xfId="7382"/>
    <cellStyle name="Followed Hyperlink 4887" xfId="7383"/>
    <cellStyle name="Followed Hyperlink 4888" xfId="7384"/>
    <cellStyle name="Followed Hyperlink 4889" xfId="7385"/>
    <cellStyle name="Followed Hyperlink 489" xfId="7386"/>
    <cellStyle name="Followed Hyperlink 4890" xfId="7387"/>
    <cellStyle name="Followed Hyperlink 4891" xfId="7388"/>
    <cellStyle name="Followed Hyperlink 4892" xfId="7389"/>
    <cellStyle name="Followed Hyperlink 4893" xfId="7390"/>
    <cellStyle name="Followed Hyperlink 4894" xfId="7391"/>
    <cellStyle name="Followed Hyperlink 4895" xfId="7392"/>
    <cellStyle name="Followed Hyperlink 4896" xfId="7393"/>
    <cellStyle name="Followed Hyperlink 4897" xfId="7394"/>
    <cellStyle name="Followed Hyperlink 4898" xfId="7395"/>
    <cellStyle name="Followed Hyperlink 4899" xfId="7396"/>
    <cellStyle name="Followed Hyperlink 49" xfId="7397"/>
    <cellStyle name="Followed Hyperlink 49 2" xfId="7398"/>
    <cellStyle name="Followed Hyperlink 490" xfId="7399"/>
    <cellStyle name="Followed Hyperlink 4900" xfId="7400"/>
    <cellStyle name="Followed Hyperlink 4901" xfId="7401"/>
    <cellStyle name="Followed Hyperlink 4902" xfId="7402"/>
    <cellStyle name="Followed Hyperlink 4903" xfId="7403"/>
    <cellStyle name="Followed Hyperlink 4904" xfId="7404"/>
    <cellStyle name="Followed Hyperlink 4905" xfId="7405"/>
    <cellStyle name="Followed Hyperlink 4906" xfId="7406"/>
    <cellStyle name="Followed Hyperlink 4907" xfId="7407"/>
    <cellStyle name="Followed Hyperlink 4908" xfId="7408"/>
    <cellStyle name="Followed Hyperlink 4909" xfId="7409"/>
    <cellStyle name="Followed Hyperlink 491" xfId="7410"/>
    <cellStyle name="Followed Hyperlink 4910" xfId="7411"/>
    <cellStyle name="Followed Hyperlink 4911" xfId="7412"/>
    <cellStyle name="Followed Hyperlink 4912" xfId="7413"/>
    <cellStyle name="Followed Hyperlink 4913" xfId="7414"/>
    <cellStyle name="Followed Hyperlink 4914" xfId="7415"/>
    <cellStyle name="Followed Hyperlink 4915" xfId="7416"/>
    <cellStyle name="Followed Hyperlink 4916" xfId="7417"/>
    <cellStyle name="Followed Hyperlink 4917" xfId="7418"/>
    <cellStyle name="Followed Hyperlink 4918" xfId="7419"/>
    <cellStyle name="Followed Hyperlink 4919" xfId="7420"/>
    <cellStyle name="Followed Hyperlink 492" xfId="7421"/>
    <cellStyle name="Followed Hyperlink 4920" xfId="7422"/>
    <cellStyle name="Followed Hyperlink 4921" xfId="7423"/>
    <cellStyle name="Followed Hyperlink 4922" xfId="7424"/>
    <cellStyle name="Followed Hyperlink 4923" xfId="7425"/>
    <cellStyle name="Followed Hyperlink 4924" xfId="7426"/>
    <cellStyle name="Followed Hyperlink 4925" xfId="7427"/>
    <cellStyle name="Followed Hyperlink 4926" xfId="7428"/>
    <cellStyle name="Followed Hyperlink 4927" xfId="7429"/>
    <cellStyle name="Followed Hyperlink 4928" xfId="7430"/>
    <cellStyle name="Followed Hyperlink 4929" xfId="7431"/>
    <cellStyle name="Followed Hyperlink 493" xfId="7432"/>
    <cellStyle name="Followed Hyperlink 4930" xfId="7433"/>
    <cellStyle name="Followed Hyperlink 4931" xfId="7434"/>
    <cellStyle name="Followed Hyperlink 4932" xfId="7435"/>
    <cellStyle name="Followed Hyperlink 4933" xfId="7436"/>
    <cellStyle name="Followed Hyperlink 4934" xfId="7437"/>
    <cellStyle name="Followed Hyperlink 4935" xfId="7438"/>
    <cellStyle name="Followed Hyperlink 4936" xfId="7439"/>
    <cellStyle name="Followed Hyperlink 4937" xfId="7440"/>
    <cellStyle name="Followed Hyperlink 4938" xfId="7441"/>
    <cellStyle name="Followed Hyperlink 4939" xfId="7442"/>
    <cellStyle name="Followed Hyperlink 494" xfId="7443"/>
    <cellStyle name="Followed Hyperlink 4940" xfId="7444"/>
    <cellStyle name="Followed Hyperlink 4941" xfId="7445"/>
    <cellStyle name="Followed Hyperlink 4942" xfId="7446"/>
    <cellStyle name="Followed Hyperlink 4943" xfId="7447"/>
    <cellStyle name="Followed Hyperlink 4944" xfId="7448"/>
    <cellStyle name="Followed Hyperlink 4945" xfId="7449"/>
    <cellStyle name="Followed Hyperlink 4946" xfId="7450"/>
    <cellStyle name="Followed Hyperlink 4947" xfId="7451"/>
    <cellStyle name="Followed Hyperlink 4948" xfId="7452"/>
    <cellStyle name="Followed Hyperlink 4949" xfId="7453"/>
    <cellStyle name="Followed Hyperlink 495" xfId="7454"/>
    <cellStyle name="Followed Hyperlink 4950" xfId="7455"/>
    <cellStyle name="Followed Hyperlink 4951" xfId="7456"/>
    <cellStyle name="Followed Hyperlink 4952" xfId="7457"/>
    <cellStyle name="Followed Hyperlink 4953" xfId="7458"/>
    <cellStyle name="Followed Hyperlink 4954" xfId="7459"/>
    <cellStyle name="Followed Hyperlink 4955" xfId="7460"/>
    <cellStyle name="Followed Hyperlink 4956" xfId="7461"/>
    <cellStyle name="Followed Hyperlink 4957" xfId="7462"/>
    <cellStyle name="Followed Hyperlink 4958" xfId="7463"/>
    <cellStyle name="Followed Hyperlink 4959" xfId="7464"/>
    <cellStyle name="Followed Hyperlink 496" xfId="7465"/>
    <cellStyle name="Followed Hyperlink 4960" xfId="7466"/>
    <cellStyle name="Followed Hyperlink 4961" xfId="7467"/>
    <cellStyle name="Followed Hyperlink 4962" xfId="7468"/>
    <cellStyle name="Followed Hyperlink 4963" xfId="7469"/>
    <cellStyle name="Followed Hyperlink 4964" xfId="7470"/>
    <cellStyle name="Followed Hyperlink 4965" xfId="7471"/>
    <cellStyle name="Followed Hyperlink 4966" xfId="7472"/>
    <cellStyle name="Followed Hyperlink 4967" xfId="7473"/>
    <cellStyle name="Followed Hyperlink 4968" xfId="7474"/>
    <cellStyle name="Followed Hyperlink 4969" xfId="7475"/>
    <cellStyle name="Followed Hyperlink 497" xfId="7476"/>
    <cellStyle name="Followed Hyperlink 4970" xfId="7477"/>
    <cellStyle name="Followed Hyperlink 4971" xfId="7478"/>
    <cellStyle name="Followed Hyperlink 4972" xfId="7479"/>
    <cellStyle name="Followed Hyperlink 4973" xfId="7480"/>
    <cellStyle name="Followed Hyperlink 4974" xfId="7481"/>
    <cellStyle name="Followed Hyperlink 4975" xfId="7482"/>
    <cellStyle name="Followed Hyperlink 4976" xfId="7483"/>
    <cellStyle name="Followed Hyperlink 4977" xfId="7484"/>
    <cellStyle name="Followed Hyperlink 4978" xfId="7485"/>
    <cellStyle name="Followed Hyperlink 4979" xfId="7486"/>
    <cellStyle name="Followed Hyperlink 498" xfId="7487"/>
    <cellStyle name="Followed Hyperlink 4980" xfId="7488"/>
    <cellStyle name="Followed Hyperlink 4981" xfId="7489"/>
    <cellStyle name="Followed Hyperlink 4982" xfId="7490"/>
    <cellStyle name="Followed Hyperlink 4983" xfId="7491"/>
    <cellStyle name="Followed Hyperlink 4984" xfId="7492"/>
    <cellStyle name="Followed Hyperlink 4985" xfId="7493"/>
    <cellStyle name="Followed Hyperlink 4986" xfId="7494"/>
    <cellStyle name="Followed Hyperlink 4987" xfId="7495"/>
    <cellStyle name="Followed Hyperlink 4988" xfId="7496"/>
    <cellStyle name="Followed Hyperlink 4989" xfId="7497"/>
    <cellStyle name="Followed Hyperlink 499" xfId="7498"/>
    <cellStyle name="Followed Hyperlink 4990" xfId="7499"/>
    <cellStyle name="Followed Hyperlink 4991" xfId="7500"/>
    <cellStyle name="Followed Hyperlink 4992" xfId="7501"/>
    <cellStyle name="Followed Hyperlink 4993" xfId="7502"/>
    <cellStyle name="Followed Hyperlink 4994" xfId="7503"/>
    <cellStyle name="Followed Hyperlink 4995" xfId="7504"/>
    <cellStyle name="Followed Hyperlink 4996" xfId="7505"/>
    <cellStyle name="Followed Hyperlink 4997" xfId="7506"/>
    <cellStyle name="Followed Hyperlink 4998" xfId="7507"/>
    <cellStyle name="Followed Hyperlink 4999" xfId="7508"/>
    <cellStyle name="Followed Hyperlink 5" xfId="7509"/>
    <cellStyle name="Followed Hyperlink 5 2" xfId="7510"/>
    <cellStyle name="Followed Hyperlink 50" xfId="7511"/>
    <cellStyle name="Followed Hyperlink 50 2" xfId="7512"/>
    <cellStyle name="Followed Hyperlink 500" xfId="7513"/>
    <cellStyle name="Followed Hyperlink 5000" xfId="7514"/>
    <cellStyle name="Followed Hyperlink 5001" xfId="7515"/>
    <cellStyle name="Followed Hyperlink 5002" xfId="7516"/>
    <cellStyle name="Followed Hyperlink 5003" xfId="7517"/>
    <cellStyle name="Followed Hyperlink 5004" xfId="7518"/>
    <cellStyle name="Followed Hyperlink 5005" xfId="7519"/>
    <cellStyle name="Followed Hyperlink 5006" xfId="7520"/>
    <cellStyle name="Followed Hyperlink 5007" xfId="7521"/>
    <cellStyle name="Followed Hyperlink 5008" xfId="7522"/>
    <cellStyle name="Followed Hyperlink 5009" xfId="7523"/>
    <cellStyle name="Followed Hyperlink 501" xfId="7524"/>
    <cellStyle name="Followed Hyperlink 5010" xfId="7525"/>
    <cellStyle name="Followed Hyperlink 5011" xfId="7526"/>
    <cellStyle name="Followed Hyperlink 5012" xfId="7527"/>
    <cellStyle name="Followed Hyperlink 5013" xfId="7528"/>
    <cellStyle name="Followed Hyperlink 5014" xfId="7529"/>
    <cellStyle name="Followed Hyperlink 5015" xfId="7530"/>
    <cellStyle name="Followed Hyperlink 5016" xfId="7531"/>
    <cellStyle name="Followed Hyperlink 5017" xfId="7532"/>
    <cellStyle name="Followed Hyperlink 5018" xfId="7533"/>
    <cellStyle name="Followed Hyperlink 5019" xfId="7534"/>
    <cellStyle name="Followed Hyperlink 502" xfId="7535"/>
    <cellStyle name="Followed Hyperlink 5020" xfId="7536"/>
    <cellStyle name="Followed Hyperlink 5021" xfId="7537"/>
    <cellStyle name="Followed Hyperlink 5022" xfId="7538"/>
    <cellStyle name="Followed Hyperlink 5023" xfId="7539"/>
    <cellStyle name="Followed Hyperlink 5024" xfId="7540"/>
    <cellStyle name="Followed Hyperlink 5025" xfId="7541"/>
    <cellStyle name="Followed Hyperlink 5026" xfId="7542"/>
    <cellStyle name="Followed Hyperlink 5027" xfId="7543"/>
    <cellStyle name="Followed Hyperlink 5028" xfId="7544"/>
    <cellStyle name="Followed Hyperlink 5029" xfId="7545"/>
    <cellStyle name="Followed Hyperlink 503" xfId="7546"/>
    <cellStyle name="Followed Hyperlink 5030" xfId="7547"/>
    <cellStyle name="Followed Hyperlink 5031" xfId="7548"/>
    <cellStyle name="Followed Hyperlink 5032" xfId="7549"/>
    <cellStyle name="Followed Hyperlink 5033" xfId="7550"/>
    <cellStyle name="Followed Hyperlink 5034" xfId="7551"/>
    <cellStyle name="Followed Hyperlink 5035" xfId="7552"/>
    <cellStyle name="Followed Hyperlink 5036" xfId="7553"/>
    <cellStyle name="Followed Hyperlink 5037" xfId="7554"/>
    <cellStyle name="Followed Hyperlink 5038" xfId="7555"/>
    <cellStyle name="Followed Hyperlink 5039" xfId="7556"/>
    <cellStyle name="Followed Hyperlink 504" xfId="7557"/>
    <cellStyle name="Followed Hyperlink 5040" xfId="7558"/>
    <cellStyle name="Followed Hyperlink 5041" xfId="7559"/>
    <cellStyle name="Followed Hyperlink 5042" xfId="7560"/>
    <cellStyle name="Followed Hyperlink 5043" xfId="7561"/>
    <cellStyle name="Followed Hyperlink 5044" xfId="7562"/>
    <cellStyle name="Followed Hyperlink 5045" xfId="7563"/>
    <cellStyle name="Followed Hyperlink 5046" xfId="7564"/>
    <cellStyle name="Followed Hyperlink 5047" xfId="7565"/>
    <cellStyle name="Followed Hyperlink 5048" xfId="7566"/>
    <cellStyle name="Followed Hyperlink 5049" xfId="7567"/>
    <cellStyle name="Followed Hyperlink 505" xfId="7568"/>
    <cellStyle name="Followed Hyperlink 5050" xfId="7569"/>
    <cellStyle name="Followed Hyperlink 5051" xfId="7570"/>
    <cellStyle name="Followed Hyperlink 5052" xfId="7571"/>
    <cellStyle name="Followed Hyperlink 5053" xfId="7572"/>
    <cellStyle name="Followed Hyperlink 5054" xfId="7573"/>
    <cellStyle name="Followed Hyperlink 5055" xfId="7574"/>
    <cellStyle name="Followed Hyperlink 5056" xfId="7575"/>
    <cellStyle name="Followed Hyperlink 5057" xfId="7576"/>
    <cellStyle name="Followed Hyperlink 5058" xfId="7577"/>
    <cellStyle name="Followed Hyperlink 5059" xfId="7578"/>
    <cellStyle name="Followed Hyperlink 506" xfId="7579"/>
    <cellStyle name="Followed Hyperlink 5060" xfId="7580"/>
    <cellStyle name="Followed Hyperlink 5061" xfId="7581"/>
    <cellStyle name="Followed Hyperlink 5062" xfId="7582"/>
    <cellStyle name="Followed Hyperlink 5063" xfId="7583"/>
    <cellStyle name="Followed Hyperlink 5064" xfId="7584"/>
    <cellStyle name="Followed Hyperlink 5065" xfId="7585"/>
    <cellStyle name="Followed Hyperlink 5066" xfId="7586"/>
    <cellStyle name="Followed Hyperlink 5067" xfId="7587"/>
    <cellStyle name="Followed Hyperlink 5068" xfId="7588"/>
    <cellStyle name="Followed Hyperlink 5069" xfId="7589"/>
    <cellStyle name="Followed Hyperlink 507" xfId="7590"/>
    <cellStyle name="Followed Hyperlink 5070" xfId="7591"/>
    <cellStyle name="Followed Hyperlink 5071" xfId="7592"/>
    <cellStyle name="Followed Hyperlink 5072" xfId="7593"/>
    <cellStyle name="Followed Hyperlink 5073" xfId="7594"/>
    <cellStyle name="Followed Hyperlink 5074" xfId="7595"/>
    <cellStyle name="Followed Hyperlink 5075" xfId="7596"/>
    <cellStyle name="Followed Hyperlink 5076" xfId="7597"/>
    <cellStyle name="Followed Hyperlink 5077" xfId="7598"/>
    <cellStyle name="Followed Hyperlink 5078" xfId="7599"/>
    <cellStyle name="Followed Hyperlink 5079" xfId="7600"/>
    <cellStyle name="Followed Hyperlink 508" xfId="7601"/>
    <cellStyle name="Followed Hyperlink 5080" xfId="7602"/>
    <cellStyle name="Followed Hyperlink 5081" xfId="7603"/>
    <cellStyle name="Followed Hyperlink 5082" xfId="7604"/>
    <cellStyle name="Followed Hyperlink 5083" xfId="7605"/>
    <cellStyle name="Followed Hyperlink 509" xfId="7606"/>
    <cellStyle name="Followed Hyperlink 51" xfId="7607"/>
    <cellStyle name="Followed Hyperlink 51 2" xfId="7608"/>
    <cellStyle name="Followed Hyperlink 510" xfId="7609"/>
    <cellStyle name="Followed Hyperlink 511" xfId="7610"/>
    <cellStyle name="Followed Hyperlink 512" xfId="7611"/>
    <cellStyle name="Followed Hyperlink 513" xfId="7612"/>
    <cellStyle name="Followed Hyperlink 514" xfId="7613"/>
    <cellStyle name="Followed Hyperlink 515" xfId="7614"/>
    <cellStyle name="Followed Hyperlink 516" xfId="7615"/>
    <cellStyle name="Followed Hyperlink 517" xfId="7616"/>
    <cellStyle name="Followed Hyperlink 518" xfId="7617"/>
    <cellStyle name="Followed Hyperlink 519" xfId="7618"/>
    <cellStyle name="Followed Hyperlink 52" xfId="7619"/>
    <cellStyle name="Followed Hyperlink 52 2" xfId="7620"/>
    <cellStyle name="Followed Hyperlink 520" xfId="7621"/>
    <cellStyle name="Followed Hyperlink 521" xfId="7622"/>
    <cellStyle name="Followed Hyperlink 522" xfId="7623"/>
    <cellStyle name="Followed Hyperlink 523" xfId="7624"/>
    <cellStyle name="Followed Hyperlink 524" xfId="7625"/>
    <cellStyle name="Followed Hyperlink 525" xfId="7626"/>
    <cellStyle name="Followed Hyperlink 526" xfId="7627"/>
    <cellStyle name="Followed Hyperlink 527" xfId="7628"/>
    <cellStyle name="Followed Hyperlink 528" xfId="7629"/>
    <cellStyle name="Followed Hyperlink 529" xfId="7630"/>
    <cellStyle name="Followed Hyperlink 53" xfId="7631"/>
    <cellStyle name="Followed Hyperlink 53 2" xfId="7632"/>
    <cellStyle name="Followed Hyperlink 530" xfId="7633"/>
    <cellStyle name="Followed Hyperlink 531" xfId="7634"/>
    <cellStyle name="Followed Hyperlink 532" xfId="7635"/>
    <cellStyle name="Followed Hyperlink 533" xfId="7636"/>
    <cellStyle name="Followed Hyperlink 534" xfId="7637"/>
    <cellStyle name="Followed Hyperlink 535" xfId="7638"/>
    <cellStyle name="Followed Hyperlink 536" xfId="7639"/>
    <cellStyle name="Followed Hyperlink 537" xfId="7640"/>
    <cellStyle name="Followed Hyperlink 538" xfId="7641"/>
    <cellStyle name="Followed Hyperlink 539" xfId="7642"/>
    <cellStyle name="Followed Hyperlink 54" xfId="7643"/>
    <cellStyle name="Followed Hyperlink 54 2" xfId="7644"/>
    <cellStyle name="Followed Hyperlink 540" xfId="7645"/>
    <cellStyle name="Followed Hyperlink 541" xfId="7646"/>
    <cellStyle name="Followed Hyperlink 542" xfId="7647"/>
    <cellStyle name="Followed Hyperlink 543" xfId="7648"/>
    <cellStyle name="Followed Hyperlink 544" xfId="7649"/>
    <cellStyle name="Followed Hyperlink 545" xfId="7650"/>
    <cellStyle name="Followed Hyperlink 546" xfId="7651"/>
    <cellStyle name="Followed Hyperlink 547" xfId="7652"/>
    <cellStyle name="Followed Hyperlink 548" xfId="7653"/>
    <cellStyle name="Followed Hyperlink 549" xfId="7654"/>
    <cellStyle name="Followed Hyperlink 55" xfId="7655"/>
    <cellStyle name="Followed Hyperlink 55 2" xfId="7656"/>
    <cellStyle name="Followed Hyperlink 550" xfId="7657"/>
    <cellStyle name="Followed Hyperlink 551" xfId="7658"/>
    <cellStyle name="Followed Hyperlink 552" xfId="7659"/>
    <cellStyle name="Followed Hyperlink 553" xfId="7660"/>
    <cellStyle name="Followed Hyperlink 554" xfId="7661"/>
    <cellStyle name="Followed Hyperlink 555" xfId="7662"/>
    <cellStyle name="Followed Hyperlink 556" xfId="7663"/>
    <cellStyle name="Followed Hyperlink 557" xfId="7664"/>
    <cellStyle name="Followed Hyperlink 558" xfId="7665"/>
    <cellStyle name="Followed Hyperlink 559" xfId="7666"/>
    <cellStyle name="Followed Hyperlink 56" xfId="7667"/>
    <cellStyle name="Followed Hyperlink 56 2" xfId="7668"/>
    <cellStyle name="Followed Hyperlink 560" xfId="7669"/>
    <cellStyle name="Followed Hyperlink 561" xfId="7670"/>
    <cellStyle name="Followed Hyperlink 562" xfId="7671"/>
    <cellStyle name="Followed Hyperlink 563" xfId="7672"/>
    <cellStyle name="Followed Hyperlink 564" xfId="7673"/>
    <cellStyle name="Followed Hyperlink 565" xfId="7674"/>
    <cellStyle name="Followed Hyperlink 566" xfId="7675"/>
    <cellStyle name="Followed Hyperlink 567" xfId="7676"/>
    <cellStyle name="Followed Hyperlink 568" xfId="7677"/>
    <cellStyle name="Followed Hyperlink 569" xfId="7678"/>
    <cellStyle name="Followed Hyperlink 57" xfId="7679"/>
    <cellStyle name="Followed Hyperlink 570" xfId="7680"/>
    <cellStyle name="Followed Hyperlink 571" xfId="7681"/>
    <cellStyle name="Followed Hyperlink 572" xfId="7682"/>
    <cellStyle name="Followed Hyperlink 573" xfId="7683"/>
    <cellStyle name="Followed Hyperlink 574" xfId="7684"/>
    <cellStyle name="Followed Hyperlink 575" xfId="7685"/>
    <cellStyle name="Followed Hyperlink 576" xfId="7686"/>
    <cellStyle name="Followed Hyperlink 577" xfId="7687"/>
    <cellStyle name="Followed Hyperlink 578" xfId="7688"/>
    <cellStyle name="Followed Hyperlink 579" xfId="7689"/>
    <cellStyle name="Followed Hyperlink 58" xfId="7690"/>
    <cellStyle name="Followed Hyperlink 58 2" xfId="7691"/>
    <cellStyle name="Followed Hyperlink 580" xfId="7692"/>
    <cellStyle name="Followed Hyperlink 581" xfId="7693"/>
    <cellStyle name="Followed Hyperlink 582" xfId="7694"/>
    <cellStyle name="Followed Hyperlink 583" xfId="7695"/>
    <cellStyle name="Followed Hyperlink 584" xfId="7696"/>
    <cellStyle name="Followed Hyperlink 585" xfId="7697"/>
    <cellStyle name="Followed Hyperlink 586" xfId="7698"/>
    <cellStyle name="Followed Hyperlink 587" xfId="7699"/>
    <cellStyle name="Followed Hyperlink 588" xfId="7700"/>
    <cellStyle name="Followed Hyperlink 589" xfId="7701"/>
    <cellStyle name="Followed Hyperlink 59" xfId="7702"/>
    <cellStyle name="Followed Hyperlink 59 2" xfId="7703"/>
    <cellStyle name="Followed Hyperlink 590" xfId="7704"/>
    <cellStyle name="Followed Hyperlink 591" xfId="7705"/>
    <cellStyle name="Followed Hyperlink 592" xfId="7706"/>
    <cellStyle name="Followed Hyperlink 593" xfId="7707"/>
    <cellStyle name="Followed Hyperlink 594" xfId="7708"/>
    <cellStyle name="Followed Hyperlink 595" xfId="7709"/>
    <cellStyle name="Followed Hyperlink 596" xfId="7710"/>
    <cellStyle name="Followed Hyperlink 597" xfId="7711"/>
    <cellStyle name="Followed Hyperlink 598" xfId="7712"/>
    <cellStyle name="Followed Hyperlink 599" xfId="7713"/>
    <cellStyle name="Followed Hyperlink 6" xfId="7714"/>
    <cellStyle name="Followed Hyperlink 6 2" xfId="7715"/>
    <cellStyle name="Followed Hyperlink 60" xfId="7716"/>
    <cellStyle name="Followed Hyperlink 60 2" xfId="7717"/>
    <cellStyle name="Followed Hyperlink 600" xfId="7718"/>
    <cellStyle name="Followed Hyperlink 601" xfId="7719"/>
    <cellStyle name="Followed Hyperlink 602" xfId="7720"/>
    <cellStyle name="Followed Hyperlink 603" xfId="7721"/>
    <cellStyle name="Followed Hyperlink 604" xfId="7722"/>
    <cellStyle name="Followed Hyperlink 605" xfId="7723"/>
    <cellStyle name="Followed Hyperlink 606" xfId="7724"/>
    <cellStyle name="Followed Hyperlink 607" xfId="7725"/>
    <cellStyle name="Followed Hyperlink 608" xfId="7726"/>
    <cellStyle name="Followed Hyperlink 609" xfId="7727"/>
    <cellStyle name="Followed Hyperlink 61" xfId="7728"/>
    <cellStyle name="Followed Hyperlink 61 2" xfId="7729"/>
    <cellStyle name="Followed Hyperlink 610" xfId="7730"/>
    <cellStyle name="Followed Hyperlink 611" xfId="7731"/>
    <cellStyle name="Followed Hyperlink 612" xfId="7732"/>
    <cellStyle name="Followed Hyperlink 613" xfId="7733"/>
    <cellStyle name="Followed Hyperlink 614" xfId="7734"/>
    <cellStyle name="Followed Hyperlink 615" xfId="7735"/>
    <cellStyle name="Followed Hyperlink 616" xfId="7736"/>
    <cellStyle name="Followed Hyperlink 617" xfId="7737"/>
    <cellStyle name="Followed Hyperlink 618" xfId="7738"/>
    <cellStyle name="Followed Hyperlink 619" xfId="7739"/>
    <cellStyle name="Followed Hyperlink 62" xfId="7740"/>
    <cellStyle name="Followed Hyperlink 62 2" xfId="7741"/>
    <cellStyle name="Followed Hyperlink 620" xfId="7742"/>
    <cellStyle name="Followed Hyperlink 621" xfId="7743"/>
    <cellStyle name="Followed Hyperlink 622" xfId="7744"/>
    <cellStyle name="Followed Hyperlink 623" xfId="7745"/>
    <cellStyle name="Followed Hyperlink 624" xfId="7746"/>
    <cellStyle name="Followed Hyperlink 625" xfId="7747"/>
    <cellStyle name="Followed Hyperlink 626" xfId="7748"/>
    <cellStyle name="Followed Hyperlink 627" xfId="7749"/>
    <cellStyle name="Followed Hyperlink 628" xfId="7750"/>
    <cellStyle name="Followed Hyperlink 629" xfId="7751"/>
    <cellStyle name="Followed Hyperlink 63" xfId="7752"/>
    <cellStyle name="Followed Hyperlink 63 2" xfId="7753"/>
    <cellStyle name="Followed Hyperlink 630" xfId="7754"/>
    <cellStyle name="Followed Hyperlink 631" xfId="7755"/>
    <cellStyle name="Followed Hyperlink 632" xfId="7756"/>
    <cellStyle name="Followed Hyperlink 633" xfId="7757"/>
    <cellStyle name="Followed Hyperlink 634" xfId="7758"/>
    <cellStyle name="Followed Hyperlink 635" xfId="7759"/>
    <cellStyle name="Followed Hyperlink 636" xfId="7760"/>
    <cellStyle name="Followed Hyperlink 637" xfId="7761"/>
    <cellStyle name="Followed Hyperlink 638" xfId="7762"/>
    <cellStyle name="Followed Hyperlink 639" xfId="7763"/>
    <cellStyle name="Followed Hyperlink 64" xfId="7764"/>
    <cellStyle name="Followed Hyperlink 64 2" xfId="7765"/>
    <cellStyle name="Followed Hyperlink 640" xfId="7766"/>
    <cellStyle name="Followed Hyperlink 641" xfId="7767"/>
    <cellStyle name="Followed Hyperlink 642" xfId="7768"/>
    <cellStyle name="Followed Hyperlink 643" xfId="7769"/>
    <cellStyle name="Followed Hyperlink 644" xfId="7770"/>
    <cellStyle name="Followed Hyperlink 645" xfId="7771"/>
    <cellStyle name="Followed Hyperlink 646" xfId="7772"/>
    <cellStyle name="Followed Hyperlink 647" xfId="7773"/>
    <cellStyle name="Followed Hyperlink 648" xfId="7774"/>
    <cellStyle name="Followed Hyperlink 649" xfId="7775"/>
    <cellStyle name="Followed Hyperlink 65" xfId="7776"/>
    <cellStyle name="Followed Hyperlink 65 2" xfId="7777"/>
    <cellStyle name="Followed Hyperlink 650" xfId="7778"/>
    <cellStyle name="Followed Hyperlink 651" xfId="7779"/>
    <cellStyle name="Followed Hyperlink 652" xfId="7780"/>
    <cellStyle name="Followed Hyperlink 653" xfId="7781"/>
    <cellStyle name="Followed Hyperlink 654" xfId="7782"/>
    <cellStyle name="Followed Hyperlink 655" xfId="7783"/>
    <cellStyle name="Followed Hyperlink 656" xfId="7784"/>
    <cellStyle name="Followed Hyperlink 657" xfId="7785"/>
    <cellStyle name="Followed Hyperlink 658" xfId="7786"/>
    <cellStyle name="Followed Hyperlink 659" xfId="7787"/>
    <cellStyle name="Followed Hyperlink 66" xfId="7788"/>
    <cellStyle name="Followed Hyperlink 66 2" xfId="7789"/>
    <cellStyle name="Followed Hyperlink 660" xfId="7790"/>
    <cellStyle name="Followed Hyperlink 661" xfId="7791"/>
    <cellStyle name="Followed Hyperlink 662" xfId="7792"/>
    <cellStyle name="Followed Hyperlink 663" xfId="7793"/>
    <cellStyle name="Followed Hyperlink 664" xfId="7794"/>
    <cellStyle name="Followed Hyperlink 665" xfId="7795"/>
    <cellStyle name="Followed Hyperlink 666" xfId="7796"/>
    <cellStyle name="Followed Hyperlink 667" xfId="7797"/>
    <cellStyle name="Followed Hyperlink 668" xfId="7798"/>
    <cellStyle name="Followed Hyperlink 669" xfId="7799"/>
    <cellStyle name="Followed Hyperlink 67" xfId="7800"/>
    <cellStyle name="Followed Hyperlink 67 2" xfId="7801"/>
    <cellStyle name="Followed Hyperlink 670" xfId="7802"/>
    <cellStyle name="Followed Hyperlink 671" xfId="7803"/>
    <cellStyle name="Followed Hyperlink 672" xfId="7804"/>
    <cellStyle name="Followed Hyperlink 673" xfId="7805"/>
    <cellStyle name="Followed Hyperlink 674" xfId="7806"/>
    <cellStyle name="Followed Hyperlink 675" xfId="7807"/>
    <cellStyle name="Followed Hyperlink 676" xfId="7808"/>
    <cellStyle name="Followed Hyperlink 677" xfId="7809"/>
    <cellStyle name="Followed Hyperlink 678" xfId="7810"/>
    <cellStyle name="Followed Hyperlink 679" xfId="7811"/>
    <cellStyle name="Followed Hyperlink 68" xfId="7812"/>
    <cellStyle name="Followed Hyperlink 680" xfId="7813"/>
    <cellStyle name="Followed Hyperlink 681" xfId="7814"/>
    <cellStyle name="Followed Hyperlink 682" xfId="7815"/>
    <cellStyle name="Followed Hyperlink 683" xfId="7816"/>
    <cellStyle name="Followed Hyperlink 684" xfId="7817"/>
    <cellStyle name="Followed Hyperlink 685" xfId="7818"/>
    <cellStyle name="Followed Hyperlink 686" xfId="7819"/>
    <cellStyle name="Followed Hyperlink 687" xfId="7820"/>
    <cellStyle name="Followed Hyperlink 688" xfId="7821"/>
    <cellStyle name="Followed Hyperlink 689" xfId="7822"/>
    <cellStyle name="Followed Hyperlink 69" xfId="7823"/>
    <cellStyle name="Followed Hyperlink 69 2" xfId="7824"/>
    <cellStyle name="Followed Hyperlink 690" xfId="7825"/>
    <cellStyle name="Followed Hyperlink 691" xfId="7826"/>
    <cellStyle name="Followed Hyperlink 692" xfId="7827"/>
    <cellStyle name="Followed Hyperlink 693" xfId="7828"/>
    <cellStyle name="Followed Hyperlink 694" xfId="7829"/>
    <cellStyle name="Followed Hyperlink 695" xfId="7830"/>
    <cellStyle name="Followed Hyperlink 696" xfId="7831"/>
    <cellStyle name="Followed Hyperlink 697" xfId="7832"/>
    <cellStyle name="Followed Hyperlink 698" xfId="7833"/>
    <cellStyle name="Followed Hyperlink 699" xfId="7834"/>
    <cellStyle name="Followed Hyperlink 7" xfId="7835"/>
    <cellStyle name="Followed Hyperlink 7 2" xfId="7836"/>
    <cellStyle name="Followed Hyperlink 70" xfId="7837"/>
    <cellStyle name="Followed Hyperlink 70 2" xfId="7838"/>
    <cellStyle name="Followed Hyperlink 700" xfId="7839"/>
    <cellStyle name="Followed Hyperlink 701" xfId="7840"/>
    <cellStyle name="Followed Hyperlink 702" xfId="7841"/>
    <cellStyle name="Followed Hyperlink 703" xfId="7842"/>
    <cellStyle name="Followed Hyperlink 704" xfId="7843"/>
    <cellStyle name="Followed Hyperlink 705" xfId="7844"/>
    <cellStyle name="Followed Hyperlink 706" xfId="7845"/>
    <cellStyle name="Followed Hyperlink 707" xfId="7846"/>
    <cellStyle name="Followed Hyperlink 708" xfId="7847"/>
    <cellStyle name="Followed Hyperlink 709" xfId="7848"/>
    <cellStyle name="Followed Hyperlink 71" xfId="7849"/>
    <cellStyle name="Followed Hyperlink 71 2" xfId="7850"/>
    <cellStyle name="Followed Hyperlink 710" xfId="7851"/>
    <cellStyle name="Followed Hyperlink 711" xfId="7852"/>
    <cellStyle name="Followed Hyperlink 712" xfId="7853"/>
    <cellStyle name="Followed Hyperlink 713" xfId="7854"/>
    <cellStyle name="Followed Hyperlink 714" xfId="7855"/>
    <cellStyle name="Followed Hyperlink 715" xfId="7856"/>
    <cellStyle name="Followed Hyperlink 716" xfId="7857"/>
    <cellStyle name="Followed Hyperlink 717" xfId="7858"/>
    <cellStyle name="Followed Hyperlink 718" xfId="7859"/>
    <cellStyle name="Followed Hyperlink 719" xfId="7860"/>
    <cellStyle name="Followed Hyperlink 72" xfId="7861"/>
    <cellStyle name="Followed Hyperlink 72 2" xfId="7862"/>
    <cellStyle name="Followed Hyperlink 720" xfId="7863"/>
    <cellStyle name="Followed Hyperlink 721" xfId="7864"/>
    <cellStyle name="Followed Hyperlink 722" xfId="7865"/>
    <cellStyle name="Followed Hyperlink 723" xfId="7866"/>
    <cellStyle name="Followed Hyperlink 724" xfId="7867"/>
    <cellStyle name="Followed Hyperlink 725" xfId="7868"/>
    <cellStyle name="Followed Hyperlink 726" xfId="7869"/>
    <cellStyle name="Followed Hyperlink 727" xfId="7870"/>
    <cellStyle name="Followed Hyperlink 728" xfId="7871"/>
    <cellStyle name="Followed Hyperlink 729" xfId="7872"/>
    <cellStyle name="Followed Hyperlink 73" xfId="7873"/>
    <cellStyle name="Followed Hyperlink 73 2" xfId="7874"/>
    <cellStyle name="Followed Hyperlink 730" xfId="7875"/>
    <cellStyle name="Followed Hyperlink 731" xfId="7876"/>
    <cellStyle name="Followed Hyperlink 732" xfId="7877"/>
    <cellStyle name="Followed Hyperlink 733" xfId="7878"/>
    <cellStyle name="Followed Hyperlink 734" xfId="7879"/>
    <cellStyle name="Followed Hyperlink 735" xfId="7880"/>
    <cellStyle name="Followed Hyperlink 736" xfId="7881"/>
    <cellStyle name="Followed Hyperlink 737" xfId="7882"/>
    <cellStyle name="Followed Hyperlink 738" xfId="7883"/>
    <cellStyle name="Followed Hyperlink 739" xfId="7884"/>
    <cellStyle name="Followed Hyperlink 74" xfId="7885"/>
    <cellStyle name="Followed Hyperlink 74 2" xfId="7886"/>
    <cellStyle name="Followed Hyperlink 740" xfId="7887"/>
    <cellStyle name="Followed Hyperlink 741" xfId="7888"/>
    <cellStyle name="Followed Hyperlink 742" xfId="7889"/>
    <cellStyle name="Followed Hyperlink 743" xfId="7890"/>
    <cellStyle name="Followed Hyperlink 744" xfId="7891"/>
    <cellStyle name="Followed Hyperlink 745" xfId="7892"/>
    <cellStyle name="Followed Hyperlink 746" xfId="7893"/>
    <cellStyle name="Followed Hyperlink 747" xfId="7894"/>
    <cellStyle name="Followed Hyperlink 748" xfId="7895"/>
    <cellStyle name="Followed Hyperlink 749" xfId="7896"/>
    <cellStyle name="Followed Hyperlink 75" xfId="7897"/>
    <cellStyle name="Followed Hyperlink 75 2" xfId="7898"/>
    <cellStyle name="Followed Hyperlink 750" xfId="7899"/>
    <cellStyle name="Followed Hyperlink 751" xfId="7900"/>
    <cellStyle name="Followed Hyperlink 752" xfId="7901"/>
    <cellStyle name="Followed Hyperlink 753" xfId="7902"/>
    <cellStyle name="Followed Hyperlink 754" xfId="7903"/>
    <cellStyle name="Followed Hyperlink 755" xfId="7904"/>
    <cellStyle name="Followed Hyperlink 756" xfId="7905"/>
    <cellStyle name="Followed Hyperlink 757" xfId="7906"/>
    <cellStyle name="Followed Hyperlink 758" xfId="7907"/>
    <cellStyle name="Followed Hyperlink 759" xfId="7908"/>
    <cellStyle name="Followed Hyperlink 76" xfId="7909"/>
    <cellStyle name="Followed Hyperlink 76 2" xfId="7910"/>
    <cellStyle name="Followed Hyperlink 760" xfId="7911"/>
    <cellStyle name="Followed Hyperlink 761" xfId="7912"/>
    <cellStyle name="Followed Hyperlink 762" xfId="7913"/>
    <cellStyle name="Followed Hyperlink 763" xfId="7914"/>
    <cellStyle name="Followed Hyperlink 764" xfId="7915"/>
    <cellStyle name="Followed Hyperlink 765" xfId="7916"/>
    <cellStyle name="Followed Hyperlink 766" xfId="7917"/>
    <cellStyle name="Followed Hyperlink 767" xfId="7918"/>
    <cellStyle name="Followed Hyperlink 768" xfId="7919"/>
    <cellStyle name="Followed Hyperlink 769" xfId="7920"/>
    <cellStyle name="Followed Hyperlink 77" xfId="7921"/>
    <cellStyle name="Followed Hyperlink 77 2" xfId="7922"/>
    <cellStyle name="Followed Hyperlink 770" xfId="7923"/>
    <cellStyle name="Followed Hyperlink 771" xfId="7924"/>
    <cellStyle name="Followed Hyperlink 772" xfId="7925"/>
    <cellStyle name="Followed Hyperlink 773" xfId="7926"/>
    <cellStyle name="Followed Hyperlink 774" xfId="7927"/>
    <cellStyle name="Followed Hyperlink 775" xfId="7928"/>
    <cellStyle name="Followed Hyperlink 776" xfId="7929"/>
    <cellStyle name="Followed Hyperlink 777" xfId="7930"/>
    <cellStyle name="Followed Hyperlink 778" xfId="7931"/>
    <cellStyle name="Followed Hyperlink 779" xfId="7932"/>
    <cellStyle name="Followed Hyperlink 78" xfId="7933"/>
    <cellStyle name="Followed Hyperlink 78 2" xfId="7934"/>
    <cellStyle name="Followed Hyperlink 780" xfId="7935"/>
    <cellStyle name="Followed Hyperlink 781" xfId="7936"/>
    <cellStyle name="Followed Hyperlink 782" xfId="7937"/>
    <cellStyle name="Followed Hyperlink 783" xfId="7938"/>
    <cellStyle name="Followed Hyperlink 784" xfId="7939"/>
    <cellStyle name="Followed Hyperlink 785" xfId="7940"/>
    <cellStyle name="Followed Hyperlink 786" xfId="7941"/>
    <cellStyle name="Followed Hyperlink 787" xfId="7942"/>
    <cellStyle name="Followed Hyperlink 788" xfId="7943"/>
    <cellStyle name="Followed Hyperlink 789" xfId="7944"/>
    <cellStyle name="Followed Hyperlink 79" xfId="7945"/>
    <cellStyle name="Followed Hyperlink 790" xfId="7946"/>
    <cellStyle name="Followed Hyperlink 791" xfId="7947"/>
    <cellStyle name="Followed Hyperlink 792" xfId="7948"/>
    <cellStyle name="Followed Hyperlink 793" xfId="7949"/>
    <cellStyle name="Followed Hyperlink 794" xfId="7950"/>
    <cellStyle name="Followed Hyperlink 795" xfId="7951"/>
    <cellStyle name="Followed Hyperlink 796" xfId="7952"/>
    <cellStyle name="Followed Hyperlink 797" xfId="7953"/>
    <cellStyle name="Followed Hyperlink 798" xfId="7954"/>
    <cellStyle name="Followed Hyperlink 799" xfId="7955"/>
    <cellStyle name="Followed Hyperlink 8" xfId="7956"/>
    <cellStyle name="Followed Hyperlink 8 2" xfId="7957"/>
    <cellStyle name="Followed Hyperlink 80" xfId="7958"/>
    <cellStyle name="Followed Hyperlink 80 2" xfId="7959"/>
    <cellStyle name="Followed Hyperlink 800" xfId="7960"/>
    <cellStyle name="Followed Hyperlink 801" xfId="7961"/>
    <cellStyle name="Followed Hyperlink 802" xfId="7962"/>
    <cellStyle name="Followed Hyperlink 803" xfId="7963"/>
    <cellStyle name="Followed Hyperlink 804" xfId="7964"/>
    <cellStyle name="Followed Hyperlink 805" xfId="7965"/>
    <cellStyle name="Followed Hyperlink 806" xfId="7966"/>
    <cellStyle name="Followed Hyperlink 807" xfId="7967"/>
    <cellStyle name="Followed Hyperlink 808" xfId="7968"/>
    <cellStyle name="Followed Hyperlink 809" xfId="7969"/>
    <cellStyle name="Followed Hyperlink 81" xfId="7970"/>
    <cellStyle name="Followed Hyperlink 81 2" xfId="7971"/>
    <cellStyle name="Followed Hyperlink 810" xfId="7972"/>
    <cellStyle name="Followed Hyperlink 811" xfId="7973"/>
    <cellStyle name="Followed Hyperlink 812" xfId="7974"/>
    <cellStyle name="Followed Hyperlink 813" xfId="7975"/>
    <cellStyle name="Followed Hyperlink 814" xfId="7976"/>
    <cellStyle name="Followed Hyperlink 815" xfId="7977"/>
    <cellStyle name="Followed Hyperlink 816" xfId="7978"/>
    <cellStyle name="Followed Hyperlink 817" xfId="7979"/>
    <cellStyle name="Followed Hyperlink 818" xfId="7980"/>
    <cellStyle name="Followed Hyperlink 819" xfId="7981"/>
    <cellStyle name="Followed Hyperlink 82" xfId="7982"/>
    <cellStyle name="Followed Hyperlink 82 2" xfId="7983"/>
    <cellStyle name="Followed Hyperlink 820" xfId="7984"/>
    <cellStyle name="Followed Hyperlink 821" xfId="7985"/>
    <cellStyle name="Followed Hyperlink 822" xfId="7986"/>
    <cellStyle name="Followed Hyperlink 823" xfId="7987"/>
    <cellStyle name="Followed Hyperlink 824" xfId="7988"/>
    <cellStyle name="Followed Hyperlink 825" xfId="7989"/>
    <cellStyle name="Followed Hyperlink 826" xfId="7990"/>
    <cellStyle name="Followed Hyperlink 827" xfId="7991"/>
    <cellStyle name="Followed Hyperlink 828" xfId="7992"/>
    <cellStyle name="Followed Hyperlink 829" xfId="7993"/>
    <cellStyle name="Followed Hyperlink 83" xfId="7994"/>
    <cellStyle name="Followed Hyperlink 83 2" xfId="7995"/>
    <cellStyle name="Followed Hyperlink 830" xfId="7996"/>
    <cellStyle name="Followed Hyperlink 831" xfId="7997"/>
    <cellStyle name="Followed Hyperlink 832" xfId="7998"/>
    <cellStyle name="Followed Hyperlink 833" xfId="7999"/>
    <cellStyle name="Followed Hyperlink 834" xfId="8000"/>
    <cellStyle name="Followed Hyperlink 835" xfId="8001"/>
    <cellStyle name="Followed Hyperlink 836" xfId="8002"/>
    <cellStyle name="Followed Hyperlink 837" xfId="8003"/>
    <cellStyle name="Followed Hyperlink 838" xfId="8004"/>
    <cellStyle name="Followed Hyperlink 839" xfId="8005"/>
    <cellStyle name="Followed Hyperlink 84" xfId="8006"/>
    <cellStyle name="Followed Hyperlink 84 2" xfId="8007"/>
    <cellStyle name="Followed Hyperlink 840" xfId="8008"/>
    <cellStyle name="Followed Hyperlink 841" xfId="8009"/>
    <cellStyle name="Followed Hyperlink 842" xfId="8010"/>
    <cellStyle name="Followed Hyperlink 843" xfId="8011"/>
    <cellStyle name="Followed Hyperlink 844" xfId="8012"/>
    <cellStyle name="Followed Hyperlink 845" xfId="8013"/>
    <cellStyle name="Followed Hyperlink 846" xfId="8014"/>
    <cellStyle name="Followed Hyperlink 847" xfId="8015"/>
    <cellStyle name="Followed Hyperlink 848" xfId="8016"/>
    <cellStyle name="Followed Hyperlink 849" xfId="8017"/>
    <cellStyle name="Followed Hyperlink 85" xfId="8018"/>
    <cellStyle name="Followed Hyperlink 85 2" xfId="8019"/>
    <cellStyle name="Followed Hyperlink 850" xfId="8020"/>
    <cellStyle name="Followed Hyperlink 851" xfId="8021"/>
    <cellStyle name="Followed Hyperlink 852" xfId="8022"/>
    <cellStyle name="Followed Hyperlink 853" xfId="8023"/>
    <cellStyle name="Followed Hyperlink 854" xfId="8024"/>
    <cellStyle name="Followed Hyperlink 855" xfId="8025"/>
    <cellStyle name="Followed Hyperlink 856" xfId="8026"/>
    <cellStyle name="Followed Hyperlink 857" xfId="8027"/>
    <cellStyle name="Followed Hyperlink 858" xfId="8028"/>
    <cellStyle name="Followed Hyperlink 859" xfId="8029"/>
    <cellStyle name="Followed Hyperlink 86" xfId="8030"/>
    <cellStyle name="Followed Hyperlink 86 2" xfId="8031"/>
    <cellStyle name="Followed Hyperlink 860" xfId="8032"/>
    <cellStyle name="Followed Hyperlink 861" xfId="8033"/>
    <cellStyle name="Followed Hyperlink 862" xfId="8034"/>
    <cellStyle name="Followed Hyperlink 863" xfId="8035"/>
    <cellStyle name="Followed Hyperlink 864" xfId="8036"/>
    <cellStyle name="Followed Hyperlink 865" xfId="8037"/>
    <cellStyle name="Followed Hyperlink 866" xfId="8038"/>
    <cellStyle name="Followed Hyperlink 867" xfId="8039"/>
    <cellStyle name="Followed Hyperlink 868" xfId="8040"/>
    <cellStyle name="Followed Hyperlink 869" xfId="8041"/>
    <cellStyle name="Followed Hyperlink 87" xfId="8042"/>
    <cellStyle name="Followed Hyperlink 87 2" xfId="8043"/>
    <cellStyle name="Followed Hyperlink 870" xfId="8044"/>
    <cellStyle name="Followed Hyperlink 871" xfId="8045"/>
    <cellStyle name="Followed Hyperlink 872" xfId="8046"/>
    <cellStyle name="Followed Hyperlink 873" xfId="8047"/>
    <cellStyle name="Followed Hyperlink 874" xfId="8048"/>
    <cellStyle name="Followed Hyperlink 875" xfId="8049"/>
    <cellStyle name="Followed Hyperlink 876" xfId="8050"/>
    <cellStyle name="Followed Hyperlink 877" xfId="8051"/>
    <cellStyle name="Followed Hyperlink 878" xfId="8052"/>
    <cellStyle name="Followed Hyperlink 879" xfId="8053"/>
    <cellStyle name="Followed Hyperlink 88" xfId="8054"/>
    <cellStyle name="Followed Hyperlink 88 2" xfId="8055"/>
    <cellStyle name="Followed Hyperlink 880" xfId="8056"/>
    <cellStyle name="Followed Hyperlink 881" xfId="8057"/>
    <cellStyle name="Followed Hyperlink 882" xfId="8058"/>
    <cellStyle name="Followed Hyperlink 883" xfId="8059"/>
    <cellStyle name="Followed Hyperlink 884" xfId="8060"/>
    <cellStyle name="Followed Hyperlink 885" xfId="8061"/>
    <cellStyle name="Followed Hyperlink 886" xfId="8062"/>
    <cellStyle name="Followed Hyperlink 887" xfId="8063"/>
    <cellStyle name="Followed Hyperlink 888" xfId="8064"/>
    <cellStyle name="Followed Hyperlink 889" xfId="8065"/>
    <cellStyle name="Followed Hyperlink 89" xfId="8066"/>
    <cellStyle name="Followed Hyperlink 89 2" xfId="8067"/>
    <cellStyle name="Followed Hyperlink 890" xfId="8068"/>
    <cellStyle name="Followed Hyperlink 891" xfId="8069"/>
    <cellStyle name="Followed Hyperlink 892" xfId="8070"/>
    <cellStyle name="Followed Hyperlink 893" xfId="8071"/>
    <cellStyle name="Followed Hyperlink 894" xfId="8072"/>
    <cellStyle name="Followed Hyperlink 895" xfId="8073"/>
    <cellStyle name="Followed Hyperlink 896" xfId="8074"/>
    <cellStyle name="Followed Hyperlink 897" xfId="8075"/>
    <cellStyle name="Followed Hyperlink 898" xfId="8076"/>
    <cellStyle name="Followed Hyperlink 899" xfId="8077"/>
    <cellStyle name="Followed Hyperlink 9" xfId="8078"/>
    <cellStyle name="Followed Hyperlink 9 2" xfId="8079"/>
    <cellStyle name="Followed Hyperlink 90" xfId="8080"/>
    <cellStyle name="Followed Hyperlink 900" xfId="8081"/>
    <cellStyle name="Followed Hyperlink 901" xfId="8082"/>
    <cellStyle name="Followed Hyperlink 902" xfId="8083"/>
    <cellStyle name="Followed Hyperlink 903" xfId="8084"/>
    <cellStyle name="Followed Hyperlink 904" xfId="8085"/>
    <cellStyle name="Followed Hyperlink 905" xfId="8086"/>
    <cellStyle name="Followed Hyperlink 906" xfId="8087"/>
    <cellStyle name="Followed Hyperlink 907" xfId="8088"/>
    <cellStyle name="Followed Hyperlink 908" xfId="8089"/>
    <cellStyle name="Followed Hyperlink 909" xfId="8090"/>
    <cellStyle name="Followed Hyperlink 91" xfId="8091"/>
    <cellStyle name="Followed Hyperlink 91 2" xfId="8092"/>
    <cellStyle name="Followed Hyperlink 910" xfId="8093"/>
    <cellStyle name="Followed Hyperlink 911" xfId="8094"/>
    <cellStyle name="Followed Hyperlink 912" xfId="8095"/>
    <cellStyle name="Followed Hyperlink 913" xfId="8096"/>
    <cellStyle name="Followed Hyperlink 914" xfId="8097"/>
    <cellStyle name="Followed Hyperlink 915" xfId="8098"/>
    <cellStyle name="Followed Hyperlink 916" xfId="8099"/>
    <cellStyle name="Followed Hyperlink 917" xfId="8100"/>
    <cellStyle name="Followed Hyperlink 918" xfId="8101"/>
    <cellStyle name="Followed Hyperlink 919" xfId="8102"/>
    <cellStyle name="Followed Hyperlink 92" xfId="8103"/>
    <cellStyle name="Followed Hyperlink 92 2" xfId="8104"/>
    <cellStyle name="Followed Hyperlink 920" xfId="8105"/>
    <cellStyle name="Followed Hyperlink 921" xfId="8106"/>
    <cellStyle name="Followed Hyperlink 922" xfId="8107"/>
    <cellStyle name="Followed Hyperlink 923" xfId="8108"/>
    <cellStyle name="Followed Hyperlink 924" xfId="8109"/>
    <cellStyle name="Followed Hyperlink 925" xfId="8110"/>
    <cellStyle name="Followed Hyperlink 926" xfId="8111"/>
    <cellStyle name="Followed Hyperlink 927" xfId="8112"/>
    <cellStyle name="Followed Hyperlink 928" xfId="8113"/>
    <cellStyle name="Followed Hyperlink 929" xfId="8114"/>
    <cellStyle name="Followed Hyperlink 93" xfId="8115"/>
    <cellStyle name="Followed Hyperlink 93 2" xfId="8116"/>
    <cellStyle name="Followed Hyperlink 930" xfId="8117"/>
    <cellStyle name="Followed Hyperlink 931" xfId="8118"/>
    <cellStyle name="Followed Hyperlink 932" xfId="8119"/>
    <cellStyle name="Followed Hyperlink 933" xfId="8120"/>
    <cellStyle name="Followed Hyperlink 934" xfId="8121"/>
    <cellStyle name="Followed Hyperlink 935" xfId="8122"/>
    <cellStyle name="Followed Hyperlink 936" xfId="8123"/>
    <cellStyle name="Followed Hyperlink 937" xfId="8124"/>
    <cellStyle name="Followed Hyperlink 938" xfId="8125"/>
    <cellStyle name="Followed Hyperlink 939" xfId="8126"/>
    <cellStyle name="Followed Hyperlink 94" xfId="8127"/>
    <cellStyle name="Followed Hyperlink 94 2" xfId="8128"/>
    <cellStyle name="Followed Hyperlink 940" xfId="8129"/>
    <cellStyle name="Followed Hyperlink 941" xfId="8130"/>
    <cellStyle name="Followed Hyperlink 942" xfId="8131"/>
    <cellStyle name="Followed Hyperlink 943" xfId="8132"/>
    <cellStyle name="Followed Hyperlink 944" xfId="8133"/>
    <cellStyle name="Followed Hyperlink 945" xfId="8134"/>
    <cellStyle name="Followed Hyperlink 946" xfId="8135"/>
    <cellStyle name="Followed Hyperlink 947" xfId="8136"/>
    <cellStyle name="Followed Hyperlink 948" xfId="8137"/>
    <cellStyle name="Followed Hyperlink 949" xfId="8138"/>
    <cellStyle name="Followed Hyperlink 95" xfId="8139"/>
    <cellStyle name="Followed Hyperlink 95 2" xfId="8140"/>
    <cellStyle name="Followed Hyperlink 950" xfId="8141"/>
    <cellStyle name="Followed Hyperlink 951" xfId="8142"/>
    <cellStyle name="Followed Hyperlink 952" xfId="8143"/>
    <cellStyle name="Followed Hyperlink 953" xfId="8144"/>
    <cellStyle name="Followed Hyperlink 954" xfId="8145"/>
    <cellStyle name="Followed Hyperlink 955" xfId="8146"/>
    <cellStyle name="Followed Hyperlink 956" xfId="8147"/>
    <cellStyle name="Followed Hyperlink 957" xfId="8148"/>
    <cellStyle name="Followed Hyperlink 958" xfId="8149"/>
    <cellStyle name="Followed Hyperlink 959" xfId="8150"/>
    <cellStyle name="Followed Hyperlink 96" xfId="8151"/>
    <cellStyle name="Followed Hyperlink 96 2" xfId="8152"/>
    <cellStyle name="Followed Hyperlink 960" xfId="8153"/>
    <cellStyle name="Followed Hyperlink 961" xfId="8154"/>
    <cellStyle name="Followed Hyperlink 962" xfId="8155"/>
    <cellStyle name="Followed Hyperlink 963" xfId="8156"/>
    <cellStyle name="Followed Hyperlink 964" xfId="8157"/>
    <cellStyle name="Followed Hyperlink 965" xfId="8158"/>
    <cellStyle name="Followed Hyperlink 966" xfId="8159"/>
    <cellStyle name="Followed Hyperlink 967" xfId="8160"/>
    <cellStyle name="Followed Hyperlink 968" xfId="8161"/>
    <cellStyle name="Followed Hyperlink 969" xfId="8162"/>
    <cellStyle name="Followed Hyperlink 97" xfId="8163"/>
    <cellStyle name="Followed Hyperlink 97 2" xfId="8164"/>
    <cellStyle name="Followed Hyperlink 970" xfId="8165"/>
    <cellStyle name="Followed Hyperlink 971" xfId="8166"/>
    <cellStyle name="Followed Hyperlink 972" xfId="8167"/>
    <cellStyle name="Followed Hyperlink 973" xfId="8168"/>
    <cellStyle name="Followed Hyperlink 974" xfId="8169"/>
    <cellStyle name="Followed Hyperlink 975" xfId="8170"/>
    <cellStyle name="Followed Hyperlink 976" xfId="8171"/>
    <cellStyle name="Followed Hyperlink 977" xfId="8172"/>
    <cellStyle name="Followed Hyperlink 978" xfId="8173"/>
    <cellStyle name="Followed Hyperlink 979" xfId="8174"/>
    <cellStyle name="Followed Hyperlink 98" xfId="8175"/>
    <cellStyle name="Followed Hyperlink 98 2" xfId="8176"/>
    <cellStyle name="Followed Hyperlink 980" xfId="8177"/>
    <cellStyle name="Followed Hyperlink 981" xfId="8178"/>
    <cellStyle name="Followed Hyperlink 982" xfId="8179"/>
    <cellStyle name="Followed Hyperlink 983" xfId="8180"/>
    <cellStyle name="Followed Hyperlink 984" xfId="8181"/>
    <cellStyle name="Followed Hyperlink 985" xfId="8182"/>
    <cellStyle name="Followed Hyperlink 986" xfId="8183"/>
    <cellStyle name="Followed Hyperlink 987" xfId="8184"/>
    <cellStyle name="Followed Hyperlink 988" xfId="8185"/>
    <cellStyle name="Followed Hyperlink 989" xfId="8186"/>
    <cellStyle name="Followed Hyperlink 99" xfId="8187"/>
    <cellStyle name="Followed Hyperlink 99 2" xfId="8188"/>
    <cellStyle name="Followed Hyperlink 990" xfId="8189"/>
    <cellStyle name="Followed Hyperlink 991" xfId="8190"/>
    <cellStyle name="Followed Hyperlink 992" xfId="8191"/>
    <cellStyle name="Followed Hyperlink 993" xfId="8192"/>
    <cellStyle name="Followed Hyperlink 994" xfId="8193"/>
    <cellStyle name="Followed Hyperlink 995" xfId="8194"/>
    <cellStyle name="Followed Hyperlink 996" xfId="8195"/>
    <cellStyle name="Followed Hyperlink 997" xfId="8196"/>
    <cellStyle name="Followed Hyperlink 998" xfId="8197"/>
    <cellStyle name="Followed Hyperlink 999" xfId="8198"/>
    <cellStyle name="Good 10" xfId="8199"/>
    <cellStyle name="Good 11" xfId="8200"/>
    <cellStyle name="Good 12" xfId="8201"/>
    <cellStyle name="Good 13" xfId="8202"/>
    <cellStyle name="Good 14" xfId="8203"/>
    <cellStyle name="Good 15" xfId="8204"/>
    <cellStyle name="Good 16" xfId="8205"/>
    <cellStyle name="Good 2" xfId="8206"/>
    <cellStyle name="Good 2 2" xfId="8207"/>
    <cellStyle name="Good 2 2 2" xfId="8208"/>
    <cellStyle name="Good 2 2 3" xfId="8209"/>
    <cellStyle name="Good 2 3" xfId="8210"/>
    <cellStyle name="Good 2 3 2" xfId="8211"/>
    <cellStyle name="Good 2 4" xfId="8212"/>
    <cellStyle name="Good 2 5" xfId="8213"/>
    <cellStyle name="Good 2 6" xfId="8214"/>
    <cellStyle name="Good 2 7" xfId="8215"/>
    <cellStyle name="Good 3" xfId="8216"/>
    <cellStyle name="Good 3 2" xfId="8217"/>
    <cellStyle name="Good 3 2 2" xfId="8218"/>
    <cellStyle name="Good 3 2 3" xfId="8219"/>
    <cellStyle name="Good 3 3" xfId="8220"/>
    <cellStyle name="Good 3 3 2" xfId="8221"/>
    <cellStyle name="Good 3 4" xfId="8222"/>
    <cellStyle name="Good 3 5" xfId="8223"/>
    <cellStyle name="Good 4" xfId="8224"/>
    <cellStyle name="Good 5" xfId="8225"/>
    <cellStyle name="Good 6" xfId="8226"/>
    <cellStyle name="Good 7" xfId="8227"/>
    <cellStyle name="Good 8" xfId="8228"/>
    <cellStyle name="Good 9" xfId="8229"/>
    <cellStyle name="Heading" xfId="8230"/>
    <cellStyle name="Heading 1 10" xfId="8231"/>
    <cellStyle name="Heading 1 11" xfId="8232"/>
    <cellStyle name="Heading 1 12" xfId="8233"/>
    <cellStyle name="Heading 1 13" xfId="8234"/>
    <cellStyle name="Heading 1 14" xfId="8235"/>
    <cellStyle name="Heading 1 15" xfId="8236"/>
    <cellStyle name="Heading 1 16" xfId="8237"/>
    <cellStyle name="Heading 1 2" xfId="8238"/>
    <cellStyle name="Heading 1 2 2" xfId="8239"/>
    <cellStyle name="Heading 1 2 2 2" xfId="8240"/>
    <cellStyle name="Heading 1 2 2 3" xfId="8241"/>
    <cellStyle name="Heading 1 2 3" xfId="8242"/>
    <cellStyle name="Heading 1 2 3 2" xfId="8243"/>
    <cellStyle name="Heading 1 2 4" xfId="8244"/>
    <cellStyle name="Heading 1 2 5" xfId="8245"/>
    <cellStyle name="Heading 1 3" xfId="8246"/>
    <cellStyle name="Heading 1 3 2" xfId="8247"/>
    <cellStyle name="Heading 1 3 2 2" xfId="8248"/>
    <cellStyle name="Heading 1 3 2 3" xfId="8249"/>
    <cellStyle name="Heading 1 3 3" xfId="8250"/>
    <cellStyle name="Heading 1 3 3 2" xfId="8251"/>
    <cellStyle name="Heading 1 4" xfId="8252"/>
    <cellStyle name="Heading 1 5" xfId="8253"/>
    <cellStyle name="Heading 1 6" xfId="8254"/>
    <cellStyle name="Heading 1 7" xfId="8255"/>
    <cellStyle name="Heading 1 8" xfId="8256"/>
    <cellStyle name="Heading 1 9" xfId="8257"/>
    <cellStyle name="Heading 2 10" xfId="8258"/>
    <cellStyle name="Heading 2 11" xfId="8259"/>
    <cellStyle name="Heading 2 12" xfId="8260"/>
    <cellStyle name="Heading 2 13" xfId="8261"/>
    <cellStyle name="Heading 2 14" xfId="8262"/>
    <cellStyle name="Heading 2 15" xfId="8263"/>
    <cellStyle name="Heading 2 16" xfId="8264"/>
    <cellStyle name="Heading 2 2" xfId="8265"/>
    <cellStyle name="Heading 2 2 2" xfId="8266"/>
    <cellStyle name="Heading 2 2 2 2" xfId="8267"/>
    <cellStyle name="Heading 2 2 2 3" xfId="8268"/>
    <cellStyle name="Heading 2 2 3" xfId="8269"/>
    <cellStyle name="Heading 2 2 3 2" xfId="8270"/>
    <cellStyle name="Heading 2 2 4" xfId="8271"/>
    <cellStyle name="Heading 2 2 5" xfId="8272"/>
    <cellStyle name="Heading 2 3" xfId="8273"/>
    <cellStyle name="Heading 2 3 2" xfId="8274"/>
    <cellStyle name="Heading 2 3 2 2" xfId="8275"/>
    <cellStyle name="Heading 2 3 2 3" xfId="8276"/>
    <cellStyle name="Heading 2 3 3" xfId="8277"/>
    <cellStyle name="Heading 2 3 3 2" xfId="8278"/>
    <cellStyle name="Heading 2 4" xfId="8279"/>
    <cellStyle name="Heading 2 5" xfId="8280"/>
    <cellStyle name="Heading 2 6" xfId="8281"/>
    <cellStyle name="Heading 2 7" xfId="8282"/>
    <cellStyle name="Heading 2 8" xfId="8283"/>
    <cellStyle name="Heading 2 9" xfId="8284"/>
    <cellStyle name="Heading 3 10" xfId="8285"/>
    <cellStyle name="Heading 3 10 2" xfId="8286"/>
    <cellStyle name="Heading 3 10 2 2" xfId="8287"/>
    <cellStyle name="Heading 3 10 3" xfId="8288"/>
    <cellStyle name="Heading 3 11" xfId="8289"/>
    <cellStyle name="Heading 3 11 2" xfId="8290"/>
    <cellStyle name="Heading 3 11 2 2" xfId="8291"/>
    <cellStyle name="Heading 3 11 3" xfId="8292"/>
    <cellStyle name="Heading 3 12" xfId="8293"/>
    <cellStyle name="Heading 3 12 2" xfId="8294"/>
    <cellStyle name="Heading 3 12 2 2" xfId="8295"/>
    <cellStyle name="Heading 3 12 3" xfId="8296"/>
    <cellStyle name="Heading 3 13" xfId="8297"/>
    <cellStyle name="Heading 3 13 2" xfId="8298"/>
    <cellStyle name="Heading 3 13 2 2" xfId="8299"/>
    <cellStyle name="Heading 3 13 3" xfId="8300"/>
    <cellStyle name="Heading 3 14" xfId="8301"/>
    <cellStyle name="Heading 3 14 2" xfId="8302"/>
    <cellStyle name="Heading 3 14 2 2" xfId="8303"/>
    <cellStyle name="Heading 3 14 3" xfId="8304"/>
    <cellStyle name="Heading 3 15" xfId="8305"/>
    <cellStyle name="Heading 3 15 2" xfId="8306"/>
    <cellStyle name="Heading 3 15 2 2" xfId="8307"/>
    <cellStyle name="Heading 3 15 3" xfId="8308"/>
    <cellStyle name="Heading 3 16" xfId="8309"/>
    <cellStyle name="Heading 3 16 2" xfId="8310"/>
    <cellStyle name="Heading 3 16 2 2" xfId="8311"/>
    <cellStyle name="Heading 3 16 3" xfId="8312"/>
    <cellStyle name="Heading 3 2" xfId="8313"/>
    <cellStyle name="Heading 3 2 2" xfId="8314"/>
    <cellStyle name="Heading 3 2 2 2" xfId="8315"/>
    <cellStyle name="Heading 3 2 2 2 2" xfId="8316"/>
    <cellStyle name="Heading 3 2 2 2 2 2" xfId="8317"/>
    <cellStyle name="Heading 3 2 2 2 3" xfId="8318"/>
    <cellStyle name="Heading 3 2 2 3" xfId="8319"/>
    <cellStyle name="Heading 3 2 3" xfId="8320"/>
    <cellStyle name="Heading 3 2 3 2" xfId="8321"/>
    <cellStyle name="Heading 3 2 4" xfId="8322"/>
    <cellStyle name="Heading 3 2 4 2" xfId="8323"/>
    <cellStyle name="Heading 3 2 5" xfId="8324"/>
    <cellStyle name="Heading 3 3" xfId="8325"/>
    <cellStyle name="Heading 3 3 2" xfId="8326"/>
    <cellStyle name="Heading 3 3 2 2" xfId="8327"/>
    <cellStyle name="Heading 3 3 2 2 2" xfId="8328"/>
    <cellStyle name="Heading 3 3 2 2 2 2" xfId="8329"/>
    <cellStyle name="Heading 3 3 2 2 3" xfId="8330"/>
    <cellStyle name="Heading 3 3 2 3" xfId="8331"/>
    <cellStyle name="Heading 3 3 3" xfId="8332"/>
    <cellStyle name="Heading 3 3 3 2" xfId="8333"/>
    <cellStyle name="Heading 3 3 4" xfId="8334"/>
    <cellStyle name="Heading 3 3 4 2" xfId="8335"/>
    <cellStyle name="Heading 3 3 5" xfId="8336"/>
    <cellStyle name="Heading 3 4" xfId="8337"/>
    <cellStyle name="Heading 3 4 2" xfId="8338"/>
    <cellStyle name="Heading 3 4 2 2" xfId="8339"/>
    <cellStyle name="Heading 3 4 3" xfId="8340"/>
    <cellStyle name="Heading 3 5" xfId="8341"/>
    <cellStyle name="Heading 3 5 2" xfId="8342"/>
    <cellStyle name="Heading 3 5 2 2" xfId="8343"/>
    <cellStyle name="Heading 3 5 3" xfId="8344"/>
    <cellStyle name="Heading 3 6" xfId="8345"/>
    <cellStyle name="Heading 3 6 2" xfId="8346"/>
    <cellStyle name="Heading 3 6 2 2" xfId="8347"/>
    <cellStyle name="Heading 3 6 3" xfId="8348"/>
    <cellStyle name="Heading 3 7" xfId="8349"/>
    <cellStyle name="Heading 3 7 2" xfId="8350"/>
    <cellStyle name="Heading 3 7 2 2" xfId="8351"/>
    <cellStyle name="Heading 3 7 3" xfId="8352"/>
    <cellStyle name="Heading 3 8" xfId="8353"/>
    <cellStyle name="Heading 3 8 2" xfId="8354"/>
    <cellStyle name="Heading 3 8 2 2" xfId="8355"/>
    <cellStyle name="Heading 3 8 3" xfId="8356"/>
    <cellStyle name="Heading 3 9" xfId="8357"/>
    <cellStyle name="Heading 3 9 2" xfId="8358"/>
    <cellStyle name="Heading 3 9 2 2" xfId="8359"/>
    <cellStyle name="Heading 3 9 3" xfId="8360"/>
    <cellStyle name="Heading 4 10" xfId="8361"/>
    <cellStyle name="Heading 4 11" xfId="8362"/>
    <cellStyle name="Heading 4 12" xfId="8363"/>
    <cellStyle name="Heading 4 13" xfId="8364"/>
    <cellStyle name="Heading 4 14" xfId="8365"/>
    <cellStyle name="Heading 4 15" xfId="8366"/>
    <cellStyle name="Heading 4 16" xfId="8367"/>
    <cellStyle name="Heading 4 2" xfId="8368"/>
    <cellStyle name="Heading 4 2 2" xfId="8369"/>
    <cellStyle name="Heading 4 2 2 2" xfId="8370"/>
    <cellStyle name="Heading 4 2 2 3" xfId="8371"/>
    <cellStyle name="Heading 4 2 3" xfId="8372"/>
    <cellStyle name="Heading 4 2 3 2" xfId="8373"/>
    <cellStyle name="Heading 4 2 4" xfId="8374"/>
    <cellStyle name="Heading 4 2 5" xfId="8375"/>
    <cellStyle name="Heading 4 3" xfId="8376"/>
    <cellStyle name="Heading 4 3 2" xfId="8377"/>
    <cellStyle name="Heading 4 3 2 2" xfId="8378"/>
    <cellStyle name="Heading 4 3 2 3" xfId="8379"/>
    <cellStyle name="Heading 4 3 3" xfId="8380"/>
    <cellStyle name="Heading 4 3 3 2" xfId="8381"/>
    <cellStyle name="Heading 4 4" xfId="8382"/>
    <cellStyle name="Heading 4 5" xfId="8383"/>
    <cellStyle name="Heading 4 6" xfId="8384"/>
    <cellStyle name="Heading 4 7" xfId="8385"/>
    <cellStyle name="Heading 4 8" xfId="8386"/>
    <cellStyle name="Heading 4 9" xfId="8387"/>
    <cellStyle name="Heading1" xfId="8388"/>
    <cellStyle name="Hyperlink 10" xfId="8389"/>
    <cellStyle name="Hyperlink 10 2" xfId="8390"/>
    <cellStyle name="Hyperlink 100" xfId="8391"/>
    <cellStyle name="Hyperlink 100 2" xfId="8392"/>
    <cellStyle name="Hyperlink 1000" xfId="8393"/>
    <cellStyle name="Hyperlink 1000 10" xfId="8394"/>
    <cellStyle name="Hyperlink 1000 11" xfId="8395"/>
    <cellStyle name="Hyperlink 1000 12" xfId="8396"/>
    <cellStyle name="Hyperlink 1000 13" xfId="8397"/>
    <cellStyle name="Hyperlink 1000 14" xfId="8398"/>
    <cellStyle name="Hyperlink 1000 15" xfId="8399"/>
    <cellStyle name="Hyperlink 1000 16" xfId="8400"/>
    <cellStyle name="Hyperlink 1000 17" xfId="8401"/>
    <cellStyle name="Hyperlink 1000 18" xfId="8402"/>
    <cellStyle name="Hyperlink 1000 19" xfId="8403"/>
    <cellStyle name="Hyperlink 1000 2" xfId="8404"/>
    <cellStyle name="Hyperlink 1000 20" xfId="8405"/>
    <cellStyle name="Hyperlink 1000 21" xfId="8406"/>
    <cellStyle name="Hyperlink 1000 22" xfId="8407"/>
    <cellStyle name="Hyperlink 1000 3" xfId="8408"/>
    <cellStyle name="Hyperlink 1000 4" xfId="8409"/>
    <cellStyle name="Hyperlink 1000 5" xfId="8410"/>
    <cellStyle name="Hyperlink 1000 6" xfId="8411"/>
    <cellStyle name="Hyperlink 1000 7" xfId="8412"/>
    <cellStyle name="Hyperlink 1000 8" xfId="8413"/>
    <cellStyle name="Hyperlink 1000 9" xfId="8414"/>
    <cellStyle name="Hyperlink 1001" xfId="8415"/>
    <cellStyle name="Hyperlink 1001 10" xfId="8416"/>
    <cellStyle name="Hyperlink 1001 11" xfId="8417"/>
    <cellStyle name="Hyperlink 1001 12" xfId="8418"/>
    <cellStyle name="Hyperlink 1001 13" xfId="8419"/>
    <cellStyle name="Hyperlink 1001 14" xfId="8420"/>
    <cellStyle name="Hyperlink 1001 15" xfId="8421"/>
    <cellStyle name="Hyperlink 1001 16" xfId="8422"/>
    <cellStyle name="Hyperlink 1001 17" xfId="8423"/>
    <cellStyle name="Hyperlink 1001 18" xfId="8424"/>
    <cellStyle name="Hyperlink 1001 19" xfId="8425"/>
    <cellStyle name="Hyperlink 1001 2" xfId="8426"/>
    <cellStyle name="Hyperlink 1001 20" xfId="8427"/>
    <cellStyle name="Hyperlink 1001 21" xfId="8428"/>
    <cellStyle name="Hyperlink 1001 22" xfId="8429"/>
    <cellStyle name="Hyperlink 1001 3" xfId="8430"/>
    <cellStyle name="Hyperlink 1001 4" xfId="8431"/>
    <cellStyle name="Hyperlink 1001 5" xfId="8432"/>
    <cellStyle name="Hyperlink 1001 6" xfId="8433"/>
    <cellStyle name="Hyperlink 1001 7" xfId="8434"/>
    <cellStyle name="Hyperlink 1001 8" xfId="8435"/>
    <cellStyle name="Hyperlink 1001 9" xfId="8436"/>
    <cellStyle name="Hyperlink 1002" xfId="8437"/>
    <cellStyle name="Hyperlink 1002 10" xfId="8438"/>
    <cellStyle name="Hyperlink 1002 11" xfId="8439"/>
    <cellStyle name="Hyperlink 1002 12" xfId="8440"/>
    <cellStyle name="Hyperlink 1002 13" xfId="8441"/>
    <cellStyle name="Hyperlink 1002 14" xfId="8442"/>
    <cellStyle name="Hyperlink 1002 15" xfId="8443"/>
    <cellStyle name="Hyperlink 1002 16" xfId="8444"/>
    <cellStyle name="Hyperlink 1002 17" xfId="8445"/>
    <cellStyle name="Hyperlink 1002 18" xfId="8446"/>
    <cellStyle name="Hyperlink 1002 19" xfId="8447"/>
    <cellStyle name="Hyperlink 1002 2" xfId="8448"/>
    <cellStyle name="Hyperlink 1002 20" xfId="8449"/>
    <cellStyle name="Hyperlink 1002 21" xfId="8450"/>
    <cellStyle name="Hyperlink 1002 22" xfId="8451"/>
    <cellStyle name="Hyperlink 1002 3" xfId="8452"/>
    <cellStyle name="Hyperlink 1002 4" xfId="8453"/>
    <cellStyle name="Hyperlink 1002 5" xfId="8454"/>
    <cellStyle name="Hyperlink 1002 6" xfId="8455"/>
    <cellStyle name="Hyperlink 1002 7" xfId="8456"/>
    <cellStyle name="Hyperlink 1002 8" xfId="8457"/>
    <cellStyle name="Hyperlink 1002 9" xfId="8458"/>
    <cellStyle name="Hyperlink 1003" xfId="8459"/>
    <cellStyle name="Hyperlink 1003 10" xfId="8460"/>
    <cellStyle name="Hyperlink 1003 11" xfId="8461"/>
    <cellStyle name="Hyperlink 1003 12" xfId="8462"/>
    <cellStyle name="Hyperlink 1003 13" xfId="8463"/>
    <cellStyle name="Hyperlink 1003 14" xfId="8464"/>
    <cellStyle name="Hyperlink 1003 15" xfId="8465"/>
    <cellStyle name="Hyperlink 1003 16" xfId="8466"/>
    <cellStyle name="Hyperlink 1003 17" xfId="8467"/>
    <cellStyle name="Hyperlink 1003 18" xfId="8468"/>
    <cellStyle name="Hyperlink 1003 19" xfId="8469"/>
    <cellStyle name="Hyperlink 1003 2" xfId="8470"/>
    <cellStyle name="Hyperlink 1003 20" xfId="8471"/>
    <cellStyle name="Hyperlink 1003 21" xfId="8472"/>
    <cellStyle name="Hyperlink 1003 22" xfId="8473"/>
    <cellStyle name="Hyperlink 1003 3" xfId="8474"/>
    <cellStyle name="Hyperlink 1003 4" xfId="8475"/>
    <cellStyle name="Hyperlink 1003 5" xfId="8476"/>
    <cellStyle name="Hyperlink 1003 6" xfId="8477"/>
    <cellStyle name="Hyperlink 1003 7" xfId="8478"/>
    <cellStyle name="Hyperlink 1003 8" xfId="8479"/>
    <cellStyle name="Hyperlink 1003 9" xfId="8480"/>
    <cellStyle name="Hyperlink 1004" xfId="8481"/>
    <cellStyle name="Hyperlink 1004 10" xfId="8482"/>
    <cellStyle name="Hyperlink 1004 11" xfId="8483"/>
    <cellStyle name="Hyperlink 1004 12" xfId="8484"/>
    <cellStyle name="Hyperlink 1004 13" xfId="8485"/>
    <cellStyle name="Hyperlink 1004 14" xfId="8486"/>
    <cellStyle name="Hyperlink 1004 15" xfId="8487"/>
    <cellStyle name="Hyperlink 1004 16" xfId="8488"/>
    <cellStyle name="Hyperlink 1004 17" xfId="8489"/>
    <cellStyle name="Hyperlink 1004 18" xfId="8490"/>
    <cellStyle name="Hyperlink 1004 19" xfId="8491"/>
    <cellStyle name="Hyperlink 1004 2" xfId="8492"/>
    <cellStyle name="Hyperlink 1004 20" xfId="8493"/>
    <cellStyle name="Hyperlink 1004 21" xfId="8494"/>
    <cellStyle name="Hyperlink 1004 22" xfId="8495"/>
    <cellStyle name="Hyperlink 1004 3" xfId="8496"/>
    <cellStyle name="Hyperlink 1004 4" xfId="8497"/>
    <cellStyle name="Hyperlink 1004 5" xfId="8498"/>
    <cellStyle name="Hyperlink 1004 6" xfId="8499"/>
    <cellStyle name="Hyperlink 1004 7" xfId="8500"/>
    <cellStyle name="Hyperlink 1004 8" xfId="8501"/>
    <cellStyle name="Hyperlink 1004 9" xfId="8502"/>
    <cellStyle name="Hyperlink 1005" xfId="8503"/>
    <cellStyle name="Hyperlink 1005 10" xfId="8504"/>
    <cellStyle name="Hyperlink 1005 11" xfId="8505"/>
    <cellStyle name="Hyperlink 1005 12" xfId="8506"/>
    <cellStyle name="Hyperlink 1005 13" xfId="8507"/>
    <cellStyle name="Hyperlink 1005 14" xfId="8508"/>
    <cellStyle name="Hyperlink 1005 15" xfId="8509"/>
    <cellStyle name="Hyperlink 1005 16" xfId="8510"/>
    <cellStyle name="Hyperlink 1005 17" xfId="8511"/>
    <cellStyle name="Hyperlink 1005 18" xfId="8512"/>
    <cellStyle name="Hyperlink 1005 19" xfId="8513"/>
    <cellStyle name="Hyperlink 1005 2" xfId="8514"/>
    <cellStyle name="Hyperlink 1005 20" xfId="8515"/>
    <cellStyle name="Hyperlink 1005 21" xfId="8516"/>
    <cellStyle name="Hyperlink 1005 22" xfId="8517"/>
    <cellStyle name="Hyperlink 1005 3" xfId="8518"/>
    <cellStyle name="Hyperlink 1005 4" xfId="8519"/>
    <cellStyle name="Hyperlink 1005 5" xfId="8520"/>
    <cellStyle name="Hyperlink 1005 6" xfId="8521"/>
    <cellStyle name="Hyperlink 1005 7" xfId="8522"/>
    <cellStyle name="Hyperlink 1005 8" xfId="8523"/>
    <cellStyle name="Hyperlink 1005 9" xfId="8524"/>
    <cellStyle name="Hyperlink 1006" xfId="8525"/>
    <cellStyle name="Hyperlink 1006 10" xfId="8526"/>
    <cellStyle name="Hyperlink 1006 11" xfId="8527"/>
    <cellStyle name="Hyperlink 1006 12" xfId="8528"/>
    <cellStyle name="Hyperlink 1006 13" xfId="8529"/>
    <cellStyle name="Hyperlink 1006 14" xfId="8530"/>
    <cellStyle name="Hyperlink 1006 15" xfId="8531"/>
    <cellStyle name="Hyperlink 1006 16" xfId="8532"/>
    <cellStyle name="Hyperlink 1006 17" xfId="8533"/>
    <cellStyle name="Hyperlink 1006 18" xfId="8534"/>
    <cellStyle name="Hyperlink 1006 19" xfId="8535"/>
    <cellStyle name="Hyperlink 1006 2" xfId="8536"/>
    <cellStyle name="Hyperlink 1006 20" xfId="8537"/>
    <cellStyle name="Hyperlink 1006 21" xfId="8538"/>
    <cellStyle name="Hyperlink 1006 22" xfId="8539"/>
    <cellStyle name="Hyperlink 1006 3" xfId="8540"/>
    <cellStyle name="Hyperlink 1006 4" xfId="8541"/>
    <cellStyle name="Hyperlink 1006 5" xfId="8542"/>
    <cellStyle name="Hyperlink 1006 6" xfId="8543"/>
    <cellStyle name="Hyperlink 1006 7" xfId="8544"/>
    <cellStyle name="Hyperlink 1006 8" xfId="8545"/>
    <cellStyle name="Hyperlink 1006 9" xfId="8546"/>
    <cellStyle name="Hyperlink 1007" xfId="8547"/>
    <cellStyle name="Hyperlink 1007 10" xfId="8548"/>
    <cellStyle name="Hyperlink 1007 11" xfId="8549"/>
    <cellStyle name="Hyperlink 1007 12" xfId="8550"/>
    <cellStyle name="Hyperlink 1007 13" xfId="8551"/>
    <cellStyle name="Hyperlink 1007 14" xfId="8552"/>
    <cellStyle name="Hyperlink 1007 15" xfId="8553"/>
    <cellStyle name="Hyperlink 1007 16" xfId="8554"/>
    <cellStyle name="Hyperlink 1007 17" xfId="8555"/>
    <cellStyle name="Hyperlink 1007 18" xfId="8556"/>
    <cellStyle name="Hyperlink 1007 19" xfId="8557"/>
    <cellStyle name="Hyperlink 1007 2" xfId="8558"/>
    <cellStyle name="Hyperlink 1007 20" xfId="8559"/>
    <cellStyle name="Hyperlink 1007 21" xfId="8560"/>
    <cellStyle name="Hyperlink 1007 22" xfId="8561"/>
    <cellStyle name="Hyperlink 1007 3" xfId="8562"/>
    <cellStyle name="Hyperlink 1007 4" xfId="8563"/>
    <cellStyle name="Hyperlink 1007 5" xfId="8564"/>
    <cellStyle name="Hyperlink 1007 6" xfId="8565"/>
    <cellStyle name="Hyperlink 1007 7" xfId="8566"/>
    <cellStyle name="Hyperlink 1007 8" xfId="8567"/>
    <cellStyle name="Hyperlink 1007 9" xfId="8568"/>
    <cellStyle name="Hyperlink 1008" xfId="8569"/>
    <cellStyle name="Hyperlink 1008 10" xfId="8570"/>
    <cellStyle name="Hyperlink 1008 11" xfId="8571"/>
    <cellStyle name="Hyperlink 1008 12" xfId="8572"/>
    <cellStyle name="Hyperlink 1008 13" xfId="8573"/>
    <cellStyle name="Hyperlink 1008 14" xfId="8574"/>
    <cellStyle name="Hyperlink 1008 15" xfId="8575"/>
    <cellStyle name="Hyperlink 1008 16" xfId="8576"/>
    <cellStyle name="Hyperlink 1008 17" xfId="8577"/>
    <cellStyle name="Hyperlink 1008 18" xfId="8578"/>
    <cellStyle name="Hyperlink 1008 19" xfId="8579"/>
    <cellStyle name="Hyperlink 1008 2" xfId="8580"/>
    <cellStyle name="Hyperlink 1008 20" xfId="8581"/>
    <cellStyle name="Hyperlink 1008 21" xfId="8582"/>
    <cellStyle name="Hyperlink 1008 22" xfId="8583"/>
    <cellStyle name="Hyperlink 1008 3" xfId="8584"/>
    <cellStyle name="Hyperlink 1008 4" xfId="8585"/>
    <cellStyle name="Hyperlink 1008 5" xfId="8586"/>
    <cellStyle name="Hyperlink 1008 6" xfId="8587"/>
    <cellStyle name="Hyperlink 1008 7" xfId="8588"/>
    <cellStyle name="Hyperlink 1008 8" xfId="8589"/>
    <cellStyle name="Hyperlink 1008 9" xfId="8590"/>
    <cellStyle name="Hyperlink 1009" xfId="8591"/>
    <cellStyle name="Hyperlink 1009 10" xfId="8592"/>
    <cellStyle name="Hyperlink 1009 11" xfId="8593"/>
    <cellStyle name="Hyperlink 1009 12" xfId="8594"/>
    <cellStyle name="Hyperlink 1009 13" xfId="8595"/>
    <cellStyle name="Hyperlink 1009 14" xfId="8596"/>
    <cellStyle name="Hyperlink 1009 15" xfId="8597"/>
    <cellStyle name="Hyperlink 1009 16" xfId="8598"/>
    <cellStyle name="Hyperlink 1009 17" xfId="8599"/>
    <cellStyle name="Hyperlink 1009 18" xfId="8600"/>
    <cellStyle name="Hyperlink 1009 19" xfId="8601"/>
    <cellStyle name="Hyperlink 1009 2" xfId="8602"/>
    <cellStyle name="Hyperlink 1009 20" xfId="8603"/>
    <cellStyle name="Hyperlink 1009 21" xfId="8604"/>
    <cellStyle name="Hyperlink 1009 22" xfId="8605"/>
    <cellStyle name="Hyperlink 1009 3" xfId="8606"/>
    <cellStyle name="Hyperlink 1009 4" xfId="8607"/>
    <cellStyle name="Hyperlink 1009 5" xfId="8608"/>
    <cellStyle name="Hyperlink 1009 6" xfId="8609"/>
    <cellStyle name="Hyperlink 1009 7" xfId="8610"/>
    <cellStyle name="Hyperlink 1009 8" xfId="8611"/>
    <cellStyle name="Hyperlink 1009 9" xfId="8612"/>
    <cellStyle name="Hyperlink 101" xfId="8613"/>
    <cellStyle name="Hyperlink 101 2" xfId="8614"/>
    <cellStyle name="Hyperlink 1010" xfId="8615"/>
    <cellStyle name="Hyperlink 1010 10" xfId="8616"/>
    <cellStyle name="Hyperlink 1010 11" xfId="8617"/>
    <cellStyle name="Hyperlink 1010 12" xfId="8618"/>
    <cellStyle name="Hyperlink 1010 13" xfId="8619"/>
    <cellStyle name="Hyperlink 1010 14" xfId="8620"/>
    <cellStyle name="Hyperlink 1010 15" xfId="8621"/>
    <cellStyle name="Hyperlink 1010 16" xfId="8622"/>
    <cellStyle name="Hyperlink 1010 17" xfId="8623"/>
    <cellStyle name="Hyperlink 1010 18" xfId="8624"/>
    <cellStyle name="Hyperlink 1010 19" xfId="8625"/>
    <cellStyle name="Hyperlink 1010 2" xfId="8626"/>
    <cellStyle name="Hyperlink 1010 20" xfId="8627"/>
    <cellStyle name="Hyperlink 1010 21" xfId="8628"/>
    <cellStyle name="Hyperlink 1010 22" xfId="8629"/>
    <cellStyle name="Hyperlink 1010 3" xfId="8630"/>
    <cellStyle name="Hyperlink 1010 4" xfId="8631"/>
    <cellStyle name="Hyperlink 1010 5" xfId="8632"/>
    <cellStyle name="Hyperlink 1010 6" xfId="8633"/>
    <cellStyle name="Hyperlink 1010 7" xfId="8634"/>
    <cellStyle name="Hyperlink 1010 8" xfId="8635"/>
    <cellStyle name="Hyperlink 1010 9" xfId="8636"/>
    <cellStyle name="Hyperlink 1011" xfId="8637"/>
    <cellStyle name="Hyperlink 1011 10" xfId="8638"/>
    <cellStyle name="Hyperlink 1011 11" xfId="8639"/>
    <cellStyle name="Hyperlink 1011 12" xfId="8640"/>
    <cellStyle name="Hyperlink 1011 13" xfId="8641"/>
    <cellStyle name="Hyperlink 1011 14" xfId="8642"/>
    <cellStyle name="Hyperlink 1011 15" xfId="8643"/>
    <cellStyle name="Hyperlink 1011 16" xfId="8644"/>
    <cellStyle name="Hyperlink 1011 17" xfId="8645"/>
    <cellStyle name="Hyperlink 1011 18" xfId="8646"/>
    <cellStyle name="Hyperlink 1011 19" xfId="8647"/>
    <cellStyle name="Hyperlink 1011 2" xfId="8648"/>
    <cellStyle name="Hyperlink 1011 20" xfId="8649"/>
    <cellStyle name="Hyperlink 1011 21" xfId="8650"/>
    <cellStyle name="Hyperlink 1011 22" xfId="8651"/>
    <cellStyle name="Hyperlink 1011 3" xfId="8652"/>
    <cellStyle name="Hyperlink 1011 4" xfId="8653"/>
    <cellStyle name="Hyperlink 1011 5" xfId="8654"/>
    <cellStyle name="Hyperlink 1011 6" xfId="8655"/>
    <cellStyle name="Hyperlink 1011 7" xfId="8656"/>
    <cellStyle name="Hyperlink 1011 8" xfId="8657"/>
    <cellStyle name="Hyperlink 1011 9" xfId="8658"/>
    <cellStyle name="Hyperlink 1012" xfId="8659"/>
    <cellStyle name="Hyperlink 1012 10" xfId="8660"/>
    <cellStyle name="Hyperlink 1012 11" xfId="8661"/>
    <cellStyle name="Hyperlink 1012 12" xfId="8662"/>
    <cellStyle name="Hyperlink 1012 13" xfId="8663"/>
    <cellStyle name="Hyperlink 1012 14" xfId="8664"/>
    <cellStyle name="Hyperlink 1012 15" xfId="8665"/>
    <cellStyle name="Hyperlink 1012 16" xfId="8666"/>
    <cellStyle name="Hyperlink 1012 17" xfId="8667"/>
    <cellStyle name="Hyperlink 1012 18" xfId="8668"/>
    <cellStyle name="Hyperlink 1012 19" xfId="8669"/>
    <cellStyle name="Hyperlink 1012 2" xfId="8670"/>
    <cellStyle name="Hyperlink 1012 20" xfId="8671"/>
    <cellStyle name="Hyperlink 1012 21" xfId="8672"/>
    <cellStyle name="Hyperlink 1012 22" xfId="8673"/>
    <cellStyle name="Hyperlink 1012 3" xfId="8674"/>
    <cellStyle name="Hyperlink 1012 4" xfId="8675"/>
    <cellStyle name="Hyperlink 1012 5" xfId="8676"/>
    <cellStyle name="Hyperlink 1012 6" xfId="8677"/>
    <cellStyle name="Hyperlink 1012 7" xfId="8678"/>
    <cellStyle name="Hyperlink 1012 8" xfId="8679"/>
    <cellStyle name="Hyperlink 1012 9" xfId="8680"/>
    <cellStyle name="Hyperlink 1013" xfId="8681"/>
    <cellStyle name="Hyperlink 1013 10" xfId="8682"/>
    <cellStyle name="Hyperlink 1013 11" xfId="8683"/>
    <cellStyle name="Hyperlink 1013 12" xfId="8684"/>
    <cellStyle name="Hyperlink 1013 13" xfId="8685"/>
    <cellStyle name="Hyperlink 1013 14" xfId="8686"/>
    <cellStyle name="Hyperlink 1013 15" xfId="8687"/>
    <cellStyle name="Hyperlink 1013 16" xfId="8688"/>
    <cellStyle name="Hyperlink 1013 17" xfId="8689"/>
    <cellStyle name="Hyperlink 1013 18" xfId="8690"/>
    <cellStyle name="Hyperlink 1013 19" xfId="8691"/>
    <cellStyle name="Hyperlink 1013 2" xfId="8692"/>
    <cellStyle name="Hyperlink 1013 20" xfId="8693"/>
    <cellStyle name="Hyperlink 1013 21" xfId="8694"/>
    <cellStyle name="Hyperlink 1013 22" xfId="8695"/>
    <cellStyle name="Hyperlink 1013 3" xfId="8696"/>
    <cellStyle name="Hyperlink 1013 4" xfId="8697"/>
    <cellStyle name="Hyperlink 1013 5" xfId="8698"/>
    <cellStyle name="Hyperlink 1013 6" xfId="8699"/>
    <cellStyle name="Hyperlink 1013 7" xfId="8700"/>
    <cellStyle name="Hyperlink 1013 8" xfId="8701"/>
    <cellStyle name="Hyperlink 1013 9" xfId="8702"/>
    <cellStyle name="Hyperlink 1014" xfId="8703"/>
    <cellStyle name="Hyperlink 1014 10" xfId="8704"/>
    <cellStyle name="Hyperlink 1014 11" xfId="8705"/>
    <cellStyle name="Hyperlink 1014 12" xfId="8706"/>
    <cellStyle name="Hyperlink 1014 13" xfId="8707"/>
    <cellStyle name="Hyperlink 1014 14" xfId="8708"/>
    <cellStyle name="Hyperlink 1014 15" xfId="8709"/>
    <cellStyle name="Hyperlink 1014 16" xfId="8710"/>
    <cellStyle name="Hyperlink 1014 17" xfId="8711"/>
    <cellStyle name="Hyperlink 1014 18" xfId="8712"/>
    <cellStyle name="Hyperlink 1014 19" xfId="8713"/>
    <cellStyle name="Hyperlink 1014 2" xfId="8714"/>
    <cellStyle name="Hyperlink 1014 20" xfId="8715"/>
    <cellStyle name="Hyperlink 1014 21" xfId="8716"/>
    <cellStyle name="Hyperlink 1014 22" xfId="8717"/>
    <cellStyle name="Hyperlink 1014 3" xfId="8718"/>
    <cellStyle name="Hyperlink 1014 4" xfId="8719"/>
    <cellStyle name="Hyperlink 1014 5" xfId="8720"/>
    <cellStyle name="Hyperlink 1014 6" xfId="8721"/>
    <cellStyle name="Hyperlink 1014 7" xfId="8722"/>
    <cellStyle name="Hyperlink 1014 8" xfId="8723"/>
    <cellStyle name="Hyperlink 1014 9" xfId="8724"/>
    <cellStyle name="Hyperlink 1015" xfId="8725"/>
    <cellStyle name="Hyperlink 1015 10" xfId="8726"/>
    <cellStyle name="Hyperlink 1015 11" xfId="8727"/>
    <cellStyle name="Hyperlink 1015 12" xfId="8728"/>
    <cellStyle name="Hyperlink 1015 13" xfId="8729"/>
    <cellStyle name="Hyperlink 1015 14" xfId="8730"/>
    <cellStyle name="Hyperlink 1015 15" xfId="8731"/>
    <cellStyle name="Hyperlink 1015 16" xfId="8732"/>
    <cellStyle name="Hyperlink 1015 17" xfId="8733"/>
    <cellStyle name="Hyperlink 1015 18" xfId="8734"/>
    <cellStyle name="Hyperlink 1015 19" xfId="8735"/>
    <cellStyle name="Hyperlink 1015 2" xfId="8736"/>
    <cellStyle name="Hyperlink 1015 20" xfId="8737"/>
    <cellStyle name="Hyperlink 1015 21" xfId="8738"/>
    <cellStyle name="Hyperlink 1015 22" xfId="8739"/>
    <cellStyle name="Hyperlink 1015 3" xfId="8740"/>
    <cellStyle name="Hyperlink 1015 4" xfId="8741"/>
    <cellStyle name="Hyperlink 1015 5" xfId="8742"/>
    <cellStyle name="Hyperlink 1015 6" xfId="8743"/>
    <cellStyle name="Hyperlink 1015 7" xfId="8744"/>
    <cellStyle name="Hyperlink 1015 8" xfId="8745"/>
    <cellStyle name="Hyperlink 1015 9" xfId="8746"/>
    <cellStyle name="Hyperlink 1016" xfId="8747"/>
    <cellStyle name="Hyperlink 1016 10" xfId="8748"/>
    <cellStyle name="Hyperlink 1016 11" xfId="8749"/>
    <cellStyle name="Hyperlink 1016 12" xfId="8750"/>
    <cellStyle name="Hyperlink 1016 13" xfId="8751"/>
    <cellStyle name="Hyperlink 1016 14" xfId="8752"/>
    <cellStyle name="Hyperlink 1016 15" xfId="8753"/>
    <cellStyle name="Hyperlink 1016 16" xfId="8754"/>
    <cellStyle name="Hyperlink 1016 17" xfId="8755"/>
    <cellStyle name="Hyperlink 1016 18" xfId="8756"/>
    <cellStyle name="Hyperlink 1016 19" xfId="8757"/>
    <cellStyle name="Hyperlink 1016 2" xfId="8758"/>
    <cellStyle name="Hyperlink 1016 20" xfId="8759"/>
    <cellStyle name="Hyperlink 1016 21" xfId="8760"/>
    <cellStyle name="Hyperlink 1016 22" xfId="8761"/>
    <cellStyle name="Hyperlink 1016 3" xfId="8762"/>
    <cellStyle name="Hyperlink 1016 4" xfId="8763"/>
    <cellStyle name="Hyperlink 1016 5" xfId="8764"/>
    <cellStyle name="Hyperlink 1016 6" xfId="8765"/>
    <cellStyle name="Hyperlink 1016 7" xfId="8766"/>
    <cellStyle name="Hyperlink 1016 8" xfId="8767"/>
    <cellStyle name="Hyperlink 1016 9" xfId="8768"/>
    <cellStyle name="Hyperlink 1017" xfId="8769"/>
    <cellStyle name="Hyperlink 1017 10" xfId="8770"/>
    <cellStyle name="Hyperlink 1017 11" xfId="8771"/>
    <cellStyle name="Hyperlink 1017 12" xfId="8772"/>
    <cellStyle name="Hyperlink 1017 13" xfId="8773"/>
    <cellStyle name="Hyperlink 1017 14" xfId="8774"/>
    <cellStyle name="Hyperlink 1017 15" xfId="8775"/>
    <cellStyle name="Hyperlink 1017 16" xfId="8776"/>
    <cellStyle name="Hyperlink 1017 17" xfId="8777"/>
    <cellStyle name="Hyperlink 1017 18" xfId="8778"/>
    <cellStyle name="Hyperlink 1017 19" xfId="8779"/>
    <cellStyle name="Hyperlink 1017 2" xfId="8780"/>
    <cellStyle name="Hyperlink 1017 20" xfId="8781"/>
    <cellStyle name="Hyperlink 1017 21" xfId="8782"/>
    <cellStyle name="Hyperlink 1017 22" xfId="8783"/>
    <cellStyle name="Hyperlink 1017 3" xfId="8784"/>
    <cellStyle name="Hyperlink 1017 4" xfId="8785"/>
    <cellStyle name="Hyperlink 1017 5" xfId="8786"/>
    <cellStyle name="Hyperlink 1017 6" xfId="8787"/>
    <cellStyle name="Hyperlink 1017 7" xfId="8788"/>
    <cellStyle name="Hyperlink 1017 8" xfId="8789"/>
    <cellStyle name="Hyperlink 1017 9" xfId="8790"/>
    <cellStyle name="Hyperlink 1018" xfId="8791"/>
    <cellStyle name="Hyperlink 1018 10" xfId="8792"/>
    <cellStyle name="Hyperlink 1018 11" xfId="8793"/>
    <cellStyle name="Hyperlink 1018 12" xfId="8794"/>
    <cellStyle name="Hyperlink 1018 13" xfId="8795"/>
    <cellStyle name="Hyperlink 1018 14" xfId="8796"/>
    <cellStyle name="Hyperlink 1018 15" xfId="8797"/>
    <cellStyle name="Hyperlink 1018 16" xfId="8798"/>
    <cellStyle name="Hyperlink 1018 17" xfId="8799"/>
    <cellStyle name="Hyperlink 1018 18" xfId="8800"/>
    <cellStyle name="Hyperlink 1018 19" xfId="8801"/>
    <cellStyle name="Hyperlink 1018 2" xfId="8802"/>
    <cellStyle name="Hyperlink 1018 20" xfId="8803"/>
    <cellStyle name="Hyperlink 1018 21" xfId="8804"/>
    <cellStyle name="Hyperlink 1018 22" xfId="8805"/>
    <cellStyle name="Hyperlink 1018 3" xfId="8806"/>
    <cellStyle name="Hyperlink 1018 4" xfId="8807"/>
    <cellStyle name="Hyperlink 1018 5" xfId="8808"/>
    <cellStyle name="Hyperlink 1018 6" xfId="8809"/>
    <cellStyle name="Hyperlink 1018 7" xfId="8810"/>
    <cellStyle name="Hyperlink 1018 8" xfId="8811"/>
    <cellStyle name="Hyperlink 1018 9" xfId="8812"/>
    <cellStyle name="Hyperlink 1019" xfId="8813"/>
    <cellStyle name="Hyperlink 1019 10" xfId="8814"/>
    <cellStyle name="Hyperlink 1019 11" xfId="8815"/>
    <cellStyle name="Hyperlink 1019 12" xfId="8816"/>
    <cellStyle name="Hyperlink 1019 13" xfId="8817"/>
    <cellStyle name="Hyperlink 1019 14" xfId="8818"/>
    <cellStyle name="Hyperlink 1019 15" xfId="8819"/>
    <cellStyle name="Hyperlink 1019 16" xfId="8820"/>
    <cellStyle name="Hyperlink 1019 17" xfId="8821"/>
    <cellStyle name="Hyperlink 1019 18" xfId="8822"/>
    <cellStyle name="Hyperlink 1019 19" xfId="8823"/>
    <cellStyle name="Hyperlink 1019 2" xfId="8824"/>
    <cellStyle name="Hyperlink 1019 20" xfId="8825"/>
    <cellStyle name="Hyperlink 1019 21" xfId="8826"/>
    <cellStyle name="Hyperlink 1019 22" xfId="8827"/>
    <cellStyle name="Hyperlink 1019 3" xfId="8828"/>
    <cellStyle name="Hyperlink 1019 4" xfId="8829"/>
    <cellStyle name="Hyperlink 1019 5" xfId="8830"/>
    <cellStyle name="Hyperlink 1019 6" xfId="8831"/>
    <cellStyle name="Hyperlink 1019 7" xfId="8832"/>
    <cellStyle name="Hyperlink 1019 8" xfId="8833"/>
    <cellStyle name="Hyperlink 1019 9" xfId="8834"/>
    <cellStyle name="Hyperlink 102" xfId="8835"/>
    <cellStyle name="Hyperlink 102 2" xfId="8836"/>
    <cellStyle name="Hyperlink 1020" xfId="8837"/>
    <cellStyle name="Hyperlink 1020 10" xfId="8838"/>
    <cellStyle name="Hyperlink 1020 11" xfId="8839"/>
    <cellStyle name="Hyperlink 1020 12" xfId="8840"/>
    <cellStyle name="Hyperlink 1020 13" xfId="8841"/>
    <cellStyle name="Hyperlink 1020 14" xfId="8842"/>
    <cellStyle name="Hyperlink 1020 15" xfId="8843"/>
    <cellStyle name="Hyperlink 1020 16" xfId="8844"/>
    <cellStyle name="Hyperlink 1020 17" xfId="8845"/>
    <cellStyle name="Hyperlink 1020 18" xfId="8846"/>
    <cellStyle name="Hyperlink 1020 19" xfId="8847"/>
    <cellStyle name="Hyperlink 1020 2" xfId="8848"/>
    <cellStyle name="Hyperlink 1020 20" xfId="8849"/>
    <cellStyle name="Hyperlink 1020 21" xfId="8850"/>
    <cellStyle name="Hyperlink 1020 22" xfId="8851"/>
    <cellStyle name="Hyperlink 1020 3" xfId="8852"/>
    <cellStyle name="Hyperlink 1020 4" xfId="8853"/>
    <cellStyle name="Hyperlink 1020 5" xfId="8854"/>
    <cellStyle name="Hyperlink 1020 6" xfId="8855"/>
    <cellStyle name="Hyperlink 1020 7" xfId="8856"/>
    <cellStyle name="Hyperlink 1020 8" xfId="8857"/>
    <cellStyle name="Hyperlink 1020 9" xfId="8858"/>
    <cellStyle name="Hyperlink 1021" xfId="8859"/>
    <cellStyle name="Hyperlink 1021 10" xfId="8860"/>
    <cellStyle name="Hyperlink 1021 11" xfId="8861"/>
    <cellStyle name="Hyperlink 1021 12" xfId="8862"/>
    <cellStyle name="Hyperlink 1021 13" xfId="8863"/>
    <cellStyle name="Hyperlink 1021 14" xfId="8864"/>
    <cellStyle name="Hyperlink 1021 15" xfId="8865"/>
    <cellStyle name="Hyperlink 1021 16" xfId="8866"/>
    <cellStyle name="Hyperlink 1021 17" xfId="8867"/>
    <cellStyle name="Hyperlink 1021 18" xfId="8868"/>
    <cellStyle name="Hyperlink 1021 19" xfId="8869"/>
    <cellStyle name="Hyperlink 1021 2" xfId="8870"/>
    <cellStyle name="Hyperlink 1021 20" xfId="8871"/>
    <cellStyle name="Hyperlink 1021 21" xfId="8872"/>
    <cellStyle name="Hyperlink 1021 22" xfId="8873"/>
    <cellStyle name="Hyperlink 1021 3" xfId="8874"/>
    <cellStyle name="Hyperlink 1021 4" xfId="8875"/>
    <cellStyle name="Hyperlink 1021 5" xfId="8876"/>
    <cellStyle name="Hyperlink 1021 6" xfId="8877"/>
    <cellStyle name="Hyperlink 1021 7" xfId="8878"/>
    <cellStyle name="Hyperlink 1021 8" xfId="8879"/>
    <cellStyle name="Hyperlink 1021 9" xfId="8880"/>
    <cellStyle name="Hyperlink 1022" xfId="8881"/>
    <cellStyle name="Hyperlink 1022 10" xfId="8882"/>
    <cellStyle name="Hyperlink 1022 11" xfId="8883"/>
    <cellStyle name="Hyperlink 1022 12" xfId="8884"/>
    <cellStyle name="Hyperlink 1022 13" xfId="8885"/>
    <cellStyle name="Hyperlink 1022 14" xfId="8886"/>
    <cellStyle name="Hyperlink 1022 15" xfId="8887"/>
    <cellStyle name="Hyperlink 1022 16" xfId="8888"/>
    <cellStyle name="Hyperlink 1022 17" xfId="8889"/>
    <cellStyle name="Hyperlink 1022 18" xfId="8890"/>
    <cellStyle name="Hyperlink 1022 19" xfId="8891"/>
    <cellStyle name="Hyperlink 1022 2" xfId="8892"/>
    <cellStyle name="Hyperlink 1022 20" xfId="8893"/>
    <cellStyle name="Hyperlink 1022 21" xfId="8894"/>
    <cellStyle name="Hyperlink 1022 22" xfId="8895"/>
    <cellStyle name="Hyperlink 1022 3" xfId="8896"/>
    <cellStyle name="Hyperlink 1022 4" xfId="8897"/>
    <cellStyle name="Hyperlink 1022 5" xfId="8898"/>
    <cellStyle name="Hyperlink 1022 6" xfId="8899"/>
    <cellStyle name="Hyperlink 1022 7" xfId="8900"/>
    <cellStyle name="Hyperlink 1022 8" xfId="8901"/>
    <cellStyle name="Hyperlink 1022 9" xfId="8902"/>
    <cellStyle name="Hyperlink 1023" xfId="8903"/>
    <cellStyle name="Hyperlink 1023 10" xfId="8904"/>
    <cellStyle name="Hyperlink 1023 11" xfId="8905"/>
    <cellStyle name="Hyperlink 1023 12" xfId="8906"/>
    <cellStyle name="Hyperlink 1023 13" xfId="8907"/>
    <cellStyle name="Hyperlink 1023 14" xfId="8908"/>
    <cellStyle name="Hyperlink 1023 15" xfId="8909"/>
    <cellStyle name="Hyperlink 1023 16" xfId="8910"/>
    <cellStyle name="Hyperlink 1023 17" xfId="8911"/>
    <cellStyle name="Hyperlink 1023 18" xfId="8912"/>
    <cellStyle name="Hyperlink 1023 19" xfId="8913"/>
    <cellStyle name="Hyperlink 1023 2" xfId="8914"/>
    <cellStyle name="Hyperlink 1023 20" xfId="8915"/>
    <cellStyle name="Hyperlink 1023 21" xfId="8916"/>
    <cellStyle name="Hyperlink 1023 22" xfId="8917"/>
    <cellStyle name="Hyperlink 1023 3" xfId="8918"/>
    <cellStyle name="Hyperlink 1023 4" xfId="8919"/>
    <cellStyle name="Hyperlink 1023 5" xfId="8920"/>
    <cellStyle name="Hyperlink 1023 6" xfId="8921"/>
    <cellStyle name="Hyperlink 1023 7" xfId="8922"/>
    <cellStyle name="Hyperlink 1023 8" xfId="8923"/>
    <cellStyle name="Hyperlink 1023 9" xfId="8924"/>
    <cellStyle name="Hyperlink 1024" xfId="8925"/>
    <cellStyle name="Hyperlink 1024 10" xfId="8926"/>
    <cellStyle name="Hyperlink 1024 11" xfId="8927"/>
    <cellStyle name="Hyperlink 1024 12" xfId="8928"/>
    <cellStyle name="Hyperlink 1024 13" xfId="8929"/>
    <cellStyle name="Hyperlink 1024 14" xfId="8930"/>
    <cellStyle name="Hyperlink 1024 15" xfId="8931"/>
    <cellStyle name="Hyperlink 1024 16" xfId="8932"/>
    <cellStyle name="Hyperlink 1024 17" xfId="8933"/>
    <cellStyle name="Hyperlink 1024 18" xfId="8934"/>
    <cellStyle name="Hyperlink 1024 19" xfId="8935"/>
    <cellStyle name="Hyperlink 1024 2" xfId="8936"/>
    <cellStyle name="Hyperlink 1024 20" xfId="8937"/>
    <cellStyle name="Hyperlink 1024 21" xfId="8938"/>
    <cellStyle name="Hyperlink 1024 22" xfId="8939"/>
    <cellStyle name="Hyperlink 1024 3" xfId="8940"/>
    <cellStyle name="Hyperlink 1024 4" xfId="8941"/>
    <cellStyle name="Hyperlink 1024 5" xfId="8942"/>
    <cellStyle name="Hyperlink 1024 6" xfId="8943"/>
    <cellStyle name="Hyperlink 1024 7" xfId="8944"/>
    <cellStyle name="Hyperlink 1024 8" xfId="8945"/>
    <cellStyle name="Hyperlink 1024 9" xfId="8946"/>
    <cellStyle name="Hyperlink 1025" xfId="8947"/>
    <cellStyle name="Hyperlink 1025 10" xfId="8948"/>
    <cellStyle name="Hyperlink 1025 11" xfId="8949"/>
    <cellStyle name="Hyperlink 1025 12" xfId="8950"/>
    <cellStyle name="Hyperlink 1025 13" xfId="8951"/>
    <cellStyle name="Hyperlink 1025 14" xfId="8952"/>
    <cellStyle name="Hyperlink 1025 15" xfId="8953"/>
    <cellStyle name="Hyperlink 1025 16" xfId="8954"/>
    <cellStyle name="Hyperlink 1025 17" xfId="8955"/>
    <cellStyle name="Hyperlink 1025 18" xfId="8956"/>
    <cellStyle name="Hyperlink 1025 19" xfId="8957"/>
    <cellStyle name="Hyperlink 1025 2" xfId="8958"/>
    <cellStyle name="Hyperlink 1025 20" xfId="8959"/>
    <cellStyle name="Hyperlink 1025 21" xfId="8960"/>
    <cellStyle name="Hyperlink 1025 22" xfId="8961"/>
    <cellStyle name="Hyperlink 1025 3" xfId="8962"/>
    <cellStyle name="Hyperlink 1025 4" xfId="8963"/>
    <cellStyle name="Hyperlink 1025 5" xfId="8964"/>
    <cellStyle name="Hyperlink 1025 6" xfId="8965"/>
    <cellStyle name="Hyperlink 1025 7" xfId="8966"/>
    <cellStyle name="Hyperlink 1025 8" xfId="8967"/>
    <cellStyle name="Hyperlink 1025 9" xfId="8968"/>
    <cellStyle name="Hyperlink 1026" xfId="8969"/>
    <cellStyle name="Hyperlink 1026 10" xfId="8970"/>
    <cellStyle name="Hyperlink 1026 11" xfId="8971"/>
    <cellStyle name="Hyperlink 1026 12" xfId="8972"/>
    <cellStyle name="Hyperlink 1026 13" xfId="8973"/>
    <cellStyle name="Hyperlink 1026 14" xfId="8974"/>
    <cellStyle name="Hyperlink 1026 15" xfId="8975"/>
    <cellStyle name="Hyperlink 1026 16" xfId="8976"/>
    <cellStyle name="Hyperlink 1026 17" xfId="8977"/>
    <cellStyle name="Hyperlink 1026 18" xfId="8978"/>
    <cellStyle name="Hyperlink 1026 19" xfId="8979"/>
    <cellStyle name="Hyperlink 1026 2" xfId="8980"/>
    <cellStyle name="Hyperlink 1026 20" xfId="8981"/>
    <cellStyle name="Hyperlink 1026 21" xfId="8982"/>
    <cellStyle name="Hyperlink 1026 22" xfId="8983"/>
    <cellStyle name="Hyperlink 1026 3" xfId="8984"/>
    <cellStyle name="Hyperlink 1026 4" xfId="8985"/>
    <cellStyle name="Hyperlink 1026 5" xfId="8986"/>
    <cellStyle name="Hyperlink 1026 6" xfId="8987"/>
    <cellStyle name="Hyperlink 1026 7" xfId="8988"/>
    <cellStyle name="Hyperlink 1026 8" xfId="8989"/>
    <cellStyle name="Hyperlink 1026 9" xfId="8990"/>
    <cellStyle name="Hyperlink 1027" xfId="8991"/>
    <cellStyle name="Hyperlink 1027 10" xfId="8992"/>
    <cellStyle name="Hyperlink 1027 11" xfId="8993"/>
    <cellStyle name="Hyperlink 1027 12" xfId="8994"/>
    <cellStyle name="Hyperlink 1027 13" xfId="8995"/>
    <cellStyle name="Hyperlink 1027 14" xfId="8996"/>
    <cellStyle name="Hyperlink 1027 15" xfId="8997"/>
    <cellStyle name="Hyperlink 1027 16" xfId="8998"/>
    <cellStyle name="Hyperlink 1027 17" xfId="8999"/>
    <cellStyle name="Hyperlink 1027 18" xfId="9000"/>
    <cellStyle name="Hyperlink 1027 19" xfId="9001"/>
    <cellStyle name="Hyperlink 1027 2" xfId="9002"/>
    <cellStyle name="Hyperlink 1027 20" xfId="9003"/>
    <cellStyle name="Hyperlink 1027 21" xfId="9004"/>
    <cellStyle name="Hyperlink 1027 22" xfId="9005"/>
    <cellStyle name="Hyperlink 1027 3" xfId="9006"/>
    <cellStyle name="Hyperlink 1027 4" xfId="9007"/>
    <cellStyle name="Hyperlink 1027 5" xfId="9008"/>
    <cellStyle name="Hyperlink 1027 6" xfId="9009"/>
    <cellStyle name="Hyperlink 1027 7" xfId="9010"/>
    <cellStyle name="Hyperlink 1027 8" xfId="9011"/>
    <cellStyle name="Hyperlink 1027 9" xfId="9012"/>
    <cellStyle name="Hyperlink 1028" xfId="9013"/>
    <cellStyle name="Hyperlink 1028 10" xfId="9014"/>
    <cellStyle name="Hyperlink 1028 11" xfId="9015"/>
    <cellStyle name="Hyperlink 1028 12" xfId="9016"/>
    <cellStyle name="Hyperlink 1028 13" xfId="9017"/>
    <cellStyle name="Hyperlink 1028 14" xfId="9018"/>
    <cellStyle name="Hyperlink 1028 15" xfId="9019"/>
    <cellStyle name="Hyperlink 1028 16" xfId="9020"/>
    <cellStyle name="Hyperlink 1028 17" xfId="9021"/>
    <cellStyle name="Hyperlink 1028 18" xfId="9022"/>
    <cellStyle name="Hyperlink 1028 19" xfId="9023"/>
    <cellStyle name="Hyperlink 1028 2" xfId="9024"/>
    <cellStyle name="Hyperlink 1028 20" xfId="9025"/>
    <cellStyle name="Hyperlink 1028 21" xfId="9026"/>
    <cellStyle name="Hyperlink 1028 22" xfId="9027"/>
    <cellStyle name="Hyperlink 1028 3" xfId="9028"/>
    <cellStyle name="Hyperlink 1028 4" xfId="9029"/>
    <cellStyle name="Hyperlink 1028 5" xfId="9030"/>
    <cellStyle name="Hyperlink 1028 6" xfId="9031"/>
    <cellStyle name="Hyperlink 1028 7" xfId="9032"/>
    <cellStyle name="Hyperlink 1028 8" xfId="9033"/>
    <cellStyle name="Hyperlink 1028 9" xfId="9034"/>
    <cellStyle name="Hyperlink 1029" xfId="9035"/>
    <cellStyle name="Hyperlink 1029 10" xfId="9036"/>
    <cellStyle name="Hyperlink 1029 11" xfId="9037"/>
    <cellStyle name="Hyperlink 1029 12" xfId="9038"/>
    <cellStyle name="Hyperlink 1029 13" xfId="9039"/>
    <cellStyle name="Hyperlink 1029 14" xfId="9040"/>
    <cellStyle name="Hyperlink 1029 15" xfId="9041"/>
    <cellStyle name="Hyperlink 1029 16" xfId="9042"/>
    <cellStyle name="Hyperlink 1029 17" xfId="9043"/>
    <cellStyle name="Hyperlink 1029 18" xfId="9044"/>
    <cellStyle name="Hyperlink 1029 19" xfId="9045"/>
    <cellStyle name="Hyperlink 1029 2" xfId="9046"/>
    <cellStyle name="Hyperlink 1029 20" xfId="9047"/>
    <cellStyle name="Hyperlink 1029 21" xfId="9048"/>
    <cellStyle name="Hyperlink 1029 22" xfId="9049"/>
    <cellStyle name="Hyperlink 1029 3" xfId="9050"/>
    <cellStyle name="Hyperlink 1029 4" xfId="9051"/>
    <cellStyle name="Hyperlink 1029 5" xfId="9052"/>
    <cellStyle name="Hyperlink 1029 6" xfId="9053"/>
    <cellStyle name="Hyperlink 1029 7" xfId="9054"/>
    <cellStyle name="Hyperlink 1029 8" xfId="9055"/>
    <cellStyle name="Hyperlink 1029 9" xfId="9056"/>
    <cellStyle name="Hyperlink 103" xfId="9057"/>
    <cellStyle name="Hyperlink 1030" xfId="9058"/>
    <cellStyle name="Hyperlink 1030 10" xfId="9059"/>
    <cellStyle name="Hyperlink 1030 11" xfId="9060"/>
    <cellStyle name="Hyperlink 1030 12" xfId="9061"/>
    <cellStyle name="Hyperlink 1030 13" xfId="9062"/>
    <cellStyle name="Hyperlink 1030 14" xfId="9063"/>
    <cellStyle name="Hyperlink 1030 15" xfId="9064"/>
    <cellStyle name="Hyperlink 1030 16" xfId="9065"/>
    <cellStyle name="Hyperlink 1030 17" xfId="9066"/>
    <cellStyle name="Hyperlink 1030 18" xfId="9067"/>
    <cellStyle name="Hyperlink 1030 19" xfId="9068"/>
    <cellStyle name="Hyperlink 1030 2" xfId="9069"/>
    <cellStyle name="Hyperlink 1030 20" xfId="9070"/>
    <cellStyle name="Hyperlink 1030 21" xfId="9071"/>
    <cellStyle name="Hyperlink 1030 22" xfId="9072"/>
    <cellStyle name="Hyperlink 1030 3" xfId="9073"/>
    <cellStyle name="Hyperlink 1030 4" xfId="9074"/>
    <cellStyle name="Hyperlink 1030 5" xfId="9075"/>
    <cellStyle name="Hyperlink 1030 6" xfId="9076"/>
    <cellStyle name="Hyperlink 1030 7" xfId="9077"/>
    <cellStyle name="Hyperlink 1030 8" xfId="9078"/>
    <cellStyle name="Hyperlink 1030 9" xfId="9079"/>
    <cellStyle name="Hyperlink 1031" xfId="9080"/>
    <cellStyle name="Hyperlink 1031 10" xfId="9081"/>
    <cellStyle name="Hyperlink 1031 11" xfId="9082"/>
    <cellStyle name="Hyperlink 1031 12" xfId="9083"/>
    <cellStyle name="Hyperlink 1031 13" xfId="9084"/>
    <cellStyle name="Hyperlink 1031 14" xfId="9085"/>
    <cellStyle name="Hyperlink 1031 15" xfId="9086"/>
    <cellStyle name="Hyperlink 1031 16" xfId="9087"/>
    <cellStyle name="Hyperlink 1031 17" xfId="9088"/>
    <cellStyle name="Hyperlink 1031 18" xfId="9089"/>
    <cellStyle name="Hyperlink 1031 19" xfId="9090"/>
    <cellStyle name="Hyperlink 1031 2" xfId="9091"/>
    <cellStyle name="Hyperlink 1031 20" xfId="9092"/>
    <cellStyle name="Hyperlink 1031 21" xfId="9093"/>
    <cellStyle name="Hyperlink 1031 22" xfId="9094"/>
    <cellStyle name="Hyperlink 1031 3" xfId="9095"/>
    <cellStyle name="Hyperlink 1031 4" xfId="9096"/>
    <cellStyle name="Hyperlink 1031 5" xfId="9097"/>
    <cellStyle name="Hyperlink 1031 6" xfId="9098"/>
    <cellStyle name="Hyperlink 1031 7" xfId="9099"/>
    <cellStyle name="Hyperlink 1031 8" xfId="9100"/>
    <cellStyle name="Hyperlink 1031 9" xfId="9101"/>
    <cellStyle name="Hyperlink 1032" xfId="9102"/>
    <cellStyle name="Hyperlink 1032 10" xfId="9103"/>
    <cellStyle name="Hyperlink 1032 11" xfId="9104"/>
    <cellStyle name="Hyperlink 1032 12" xfId="9105"/>
    <cellStyle name="Hyperlink 1032 13" xfId="9106"/>
    <cellStyle name="Hyperlink 1032 14" xfId="9107"/>
    <cellStyle name="Hyperlink 1032 15" xfId="9108"/>
    <cellStyle name="Hyperlink 1032 16" xfId="9109"/>
    <cellStyle name="Hyperlink 1032 17" xfId="9110"/>
    <cellStyle name="Hyperlink 1032 18" xfId="9111"/>
    <cellStyle name="Hyperlink 1032 19" xfId="9112"/>
    <cellStyle name="Hyperlink 1032 2" xfId="9113"/>
    <cellStyle name="Hyperlink 1032 20" xfId="9114"/>
    <cellStyle name="Hyperlink 1032 21" xfId="9115"/>
    <cellStyle name="Hyperlink 1032 22" xfId="9116"/>
    <cellStyle name="Hyperlink 1032 3" xfId="9117"/>
    <cellStyle name="Hyperlink 1032 4" xfId="9118"/>
    <cellStyle name="Hyperlink 1032 5" xfId="9119"/>
    <cellStyle name="Hyperlink 1032 6" xfId="9120"/>
    <cellStyle name="Hyperlink 1032 7" xfId="9121"/>
    <cellStyle name="Hyperlink 1032 8" xfId="9122"/>
    <cellStyle name="Hyperlink 1032 9" xfId="9123"/>
    <cellStyle name="Hyperlink 1033" xfId="9124"/>
    <cellStyle name="Hyperlink 1033 10" xfId="9125"/>
    <cellStyle name="Hyperlink 1033 11" xfId="9126"/>
    <cellStyle name="Hyperlink 1033 12" xfId="9127"/>
    <cellStyle name="Hyperlink 1033 13" xfId="9128"/>
    <cellStyle name="Hyperlink 1033 14" xfId="9129"/>
    <cellStyle name="Hyperlink 1033 15" xfId="9130"/>
    <cellStyle name="Hyperlink 1033 16" xfId="9131"/>
    <cellStyle name="Hyperlink 1033 17" xfId="9132"/>
    <cellStyle name="Hyperlink 1033 18" xfId="9133"/>
    <cellStyle name="Hyperlink 1033 19" xfId="9134"/>
    <cellStyle name="Hyperlink 1033 2" xfId="9135"/>
    <cellStyle name="Hyperlink 1033 20" xfId="9136"/>
    <cellStyle name="Hyperlink 1033 21" xfId="9137"/>
    <cellStyle name="Hyperlink 1033 22" xfId="9138"/>
    <cellStyle name="Hyperlink 1033 3" xfId="9139"/>
    <cellStyle name="Hyperlink 1033 4" xfId="9140"/>
    <cellStyle name="Hyperlink 1033 5" xfId="9141"/>
    <cellStyle name="Hyperlink 1033 6" xfId="9142"/>
    <cellStyle name="Hyperlink 1033 7" xfId="9143"/>
    <cellStyle name="Hyperlink 1033 8" xfId="9144"/>
    <cellStyle name="Hyperlink 1033 9" xfId="9145"/>
    <cellStyle name="Hyperlink 1034" xfId="9146"/>
    <cellStyle name="Hyperlink 1034 10" xfId="9147"/>
    <cellStyle name="Hyperlink 1034 11" xfId="9148"/>
    <cellStyle name="Hyperlink 1034 12" xfId="9149"/>
    <cellStyle name="Hyperlink 1034 13" xfId="9150"/>
    <cellStyle name="Hyperlink 1034 14" xfId="9151"/>
    <cellStyle name="Hyperlink 1034 15" xfId="9152"/>
    <cellStyle name="Hyperlink 1034 16" xfId="9153"/>
    <cellStyle name="Hyperlink 1034 17" xfId="9154"/>
    <cellStyle name="Hyperlink 1034 18" xfId="9155"/>
    <cellStyle name="Hyperlink 1034 19" xfId="9156"/>
    <cellStyle name="Hyperlink 1034 2" xfId="9157"/>
    <cellStyle name="Hyperlink 1034 20" xfId="9158"/>
    <cellStyle name="Hyperlink 1034 21" xfId="9159"/>
    <cellStyle name="Hyperlink 1034 22" xfId="9160"/>
    <cellStyle name="Hyperlink 1034 3" xfId="9161"/>
    <cellStyle name="Hyperlink 1034 4" xfId="9162"/>
    <cellStyle name="Hyperlink 1034 5" xfId="9163"/>
    <cellStyle name="Hyperlink 1034 6" xfId="9164"/>
    <cellStyle name="Hyperlink 1034 7" xfId="9165"/>
    <cellStyle name="Hyperlink 1034 8" xfId="9166"/>
    <cellStyle name="Hyperlink 1034 9" xfId="9167"/>
    <cellStyle name="Hyperlink 1035" xfId="9168"/>
    <cellStyle name="Hyperlink 1035 10" xfId="9169"/>
    <cellStyle name="Hyperlink 1035 11" xfId="9170"/>
    <cellStyle name="Hyperlink 1035 12" xfId="9171"/>
    <cellStyle name="Hyperlink 1035 13" xfId="9172"/>
    <cellStyle name="Hyperlink 1035 14" xfId="9173"/>
    <cellStyle name="Hyperlink 1035 15" xfId="9174"/>
    <cellStyle name="Hyperlink 1035 16" xfId="9175"/>
    <cellStyle name="Hyperlink 1035 17" xfId="9176"/>
    <cellStyle name="Hyperlink 1035 18" xfId="9177"/>
    <cellStyle name="Hyperlink 1035 19" xfId="9178"/>
    <cellStyle name="Hyperlink 1035 2" xfId="9179"/>
    <cellStyle name="Hyperlink 1035 20" xfId="9180"/>
    <cellStyle name="Hyperlink 1035 21" xfId="9181"/>
    <cellStyle name="Hyperlink 1035 22" xfId="9182"/>
    <cellStyle name="Hyperlink 1035 3" xfId="9183"/>
    <cellStyle name="Hyperlink 1035 4" xfId="9184"/>
    <cellStyle name="Hyperlink 1035 5" xfId="9185"/>
    <cellStyle name="Hyperlink 1035 6" xfId="9186"/>
    <cellStyle name="Hyperlink 1035 7" xfId="9187"/>
    <cellStyle name="Hyperlink 1035 8" xfId="9188"/>
    <cellStyle name="Hyperlink 1035 9" xfId="9189"/>
    <cellStyle name="Hyperlink 1036" xfId="9190"/>
    <cellStyle name="Hyperlink 1036 10" xfId="9191"/>
    <cellStyle name="Hyperlink 1036 11" xfId="9192"/>
    <cellStyle name="Hyperlink 1036 12" xfId="9193"/>
    <cellStyle name="Hyperlink 1036 13" xfId="9194"/>
    <cellStyle name="Hyperlink 1036 14" xfId="9195"/>
    <cellStyle name="Hyperlink 1036 15" xfId="9196"/>
    <cellStyle name="Hyperlink 1036 16" xfId="9197"/>
    <cellStyle name="Hyperlink 1036 17" xfId="9198"/>
    <cellStyle name="Hyperlink 1036 18" xfId="9199"/>
    <cellStyle name="Hyperlink 1036 19" xfId="9200"/>
    <cellStyle name="Hyperlink 1036 2" xfId="9201"/>
    <cellStyle name="Hyperlink 1036 20" xfId="9202"/>
    <cellStyle name="Hyperlink 1036 21" xfId="9203"/>
    <cellStyle name="Hyperlink 1036 22" xfId="9204"/>
    <cellStyle name="Hyperlink 1036 3" xfId="9205"/>
    <cellStyle name="Hyperlink 1036 4" xfId="9206"/>
    <cellStyle name="Hyperlink 1036 5" xfId="9207"/>
    <cellStyle name="Hyperlink 1036 6" xfId="9208"/>
    <cellStyle name="Hyperlink 1036 7" xfId="9209"/>
    <cellStyle name="Hyperlink 1036 8" xfId="9210"/>
    <cellStyle name="Hyperlink 1036 9" xfId="9211"/>
    <cellStyle name="Hyperlink 1037" xfId="9212"/>
    <cellStyle name="Hyperlink 1037 10" xfId="9213"/>
    <cellStyle name="Hyperlink 1037 11" xfId="9214"/>
    <cellStyle name="Hyperlink 1037 12" xfId="9215"/>
    <cellStyle name="Hyperlink 1037 13" xfId="9216"/>
    <cellStyle name="Hyperlink 1037 14" xfId="9217"/>
    <cellStyle name="Hyperlink 1037 15" xfId="9218"/>
    <cellStyle name="Hyperlink 1037 16" xfId="9219"/>
    <cellStyle name="Hyperlink 1037 17" xfId="9220"/>
    <cellStyle name="Hyperlink 1037 18" xfId="9221"/>
    <cellStyle name="Hyperlink 1037 19" xfId="9222"/>
    <cellStyle name="Hyperlink 1037 2" xfId="9223"/>
    <cellStyle name="Hyperlink 1037 20" xfId="9224"/>
    <cellStyle name="Hyperlink 1037 21" xfId="9225"/>
    <cellStyle name="Hyperlink 1037 22" xfId="9226"/>
    <cellStyle name="Hyperlink 1037 3" xfId="9227"/>
    <cellStyle name="Hyperlink 1037 4" xfId="9228"/>
    <cellStyle name="Hyperlink 1037 5" xfId="9229"/>
    <cellStyle name="Hyperlink 1037 6" xfId="9230"/>
    <cellStyle name="Hyperlink 1037 7" xfId="9231"/>
    <cellStyle name="Hyperlink 1037 8" xfId="9232"/>
    <cellStyle name="Hyperlink 1037 9" xfId="9233"/>
    <cellStyle name="Hyperlink 1038" xfId="9234"/>
    <cellStyle name="Hyperlink 1038 10" xfId="9235"/>
    <cellStyle name="Hyperlink 1038 11" xfId="9236"/>
    <cellStyle name="Hyperlink 1038 12" xfId="9237"/>
    <cellStyle name="Hyperlink 1038 13" xfId="9238"/>
    <cellStyle name="Hyperlink 1038 14" xfId="9239"/>
    <cellStyle name="Hyperlink 1038 15" xfId="9240"/>
    <cellStyle name="Hyperlink 1038 16" xfId="9241"/>
    <cellStyle name="Hyperlink 1038 17" xfId="9242"/>
    <cellStyle name="Hyperlink 1038 18" xfId="9243"/>
    <cellStyle name="Hyperlink 1038 19" xfId="9244"/>
    <cellStyle name="Hyperlink 1038 2" xfId="9245"/>
    <cellStyle name="Hyperlink 1038 20" xfId="9246"/>
    <cellStyle name="Hyperlink 1038 21" xfId="9247"/>
    <cellStyle name="Hyperlink 1038 22" xfId="9248"/>
    <cellStyle name="Hyperlink 1038 3" xfId="9249"/>
    <cellStyle name="Hyperlink 1038 4" xfId="9250"/>
    <cellStyle name="Hyperlink 1038 5" xfId="9251"/>
    <cellStyle name="Hyperlink 1038 6" xfId="9252"/>
    <cellStyle name="Hyperlink 1038 7" xfId="9253"/>
    <cellStyle name="Hyperlink 1038 8" xfId="9254"/>
    <cellStyle name="Hyperlink 1038 9" xfId="9255"/>
    <cellStyle name="Hyperlink 1039" xfId="9256"/>
    <cellStyle name="Hyperlink 1039 10" xfId="9257"/>
    <cellStyle name="Hyperlink 1039 11" xfId="9258"/>
    <cellStyle name="Hyperlink 1039 12" xfId="9259"/>
    <cellStyle name="Hyperlink 1039 13" xfId="9260"/>
    <cellStyle name="Hyperlink 1039 14" xfId="9261"/>
    <cellStyle name="Hyperlink 1039 15" xfId="9262"/>
    <cellStyle name="Hyperlink 1039 16" xfId="9263"/>
    <cellStyle name="Hyperlink 1039 17" xfId="9264"/>
    <cellStyle name="Hyperlink 1039 18" xfId="9265"/>
    <cellStyle name="Hyperlink 1039 19" xfId="9266"/>
    <cellStyle name="Hyperlink 1039 2" xfId="9267"/>
    <cellStyle name="Hyperlink 1039 20" xfId="9268"/>
    <cellStyle name="Hyperlink 1039 21" xfId="9269"/>
    <cellStyle name="Hyperlink 1039 22" xfId="9270"/>
    <cellStyle name="Hyperlink 1039 3" xfId="9271"/>
    <cellStyle name="Hyperlink 1039 4" xfId="9272"/>
    <cellStyle name="Hyperlink 1039 5" xfId="9273"/>
    <cellStyle name="Hyperlink 1039 6" xfId="9274"/>
    <cellStyle name="Hyperlink 1039 7" xfId="9275"/>
    <cellStyle name="Hyperlink 1039 8" xfId="9276"/>
    <cellStyle name="Hyperlink 1039 9" xfId="9277"/>
    <cellStyle name="Hyperlink 104" xfId="9278"/>
    <cellStyle name="Hyperlink 104 2" xfId="9279"/>
    <cellStyle name="Hyperlink 1040" xfId="9280"/>
    <cellStyle name="Hyperlink 1040 10" xfId="9281"/>
    <cellStyle name="Hyperlink 1040 11" xfId="9282"/>
    <cellStyle name="Hyperlink 1040 12" xfId="9283"/>
    <cellStyle name="Hyperlink 1040 13" xfId="9284"/>
    <cellStyle name="Hyperlink 1040 14" xfId="9285"/>
    <cellStyle name="Hyperlink 1040 15" xfId="9286"/>
    <cellStyle name="Hyperlink 1040 16" xfId="9287"/>
    <cellStyle name="Hyperlink 1040 17" xfId="9288"/>
    <cellStyle name="Hyperlink 1040 18" xfId="9289"/>
    <cellStyle name="Hyperlink 1040 19" xfId="9290"/>
    <cellStyle name="Hyperlink 1040 2" xfId="9291"/>
    <cellStyle name="Hyperlink 1040 20" xfId="9292"/>
    <cellStyle name="Hyperlink 1040 21" xfId="9293"/>
    <cellStyle name="Hyperlink 1040 22" xfId="9294"/>
    <cellStyle name="Hyperlink 1040 3" xfId="9295"/>
    <cellStyle name="Hyperlink 1040 4" xfId="9296"/>
    <cellStyle name="Hyperlink 1040 5" xfId="9297"/>
    <cellStyle name="Hyperlink 1040 6" xfId="9298"/>
    <cellStyle name="Hyperlink 1040 7" xfId="9299"/>
    <cellStyle name="Hyperlink 1040 8" xfId="9300"/>
    <cellStyle name="Hyperlink 1040 9" xfId="9301"/>
    <cellStyle name="Hyperlink 1041" xfId="9302"/>
    <cellStyle name="Hyperlink 1041 10" xfId="9303"/>
    <cellStyle name="Hyperlink 1041 11" xfId="9304"/>
    <cellStyle name="Hyperlink 1041 12" xfId="9305"/>
    <cellStyle name="Hyperlink 1041 13" xfId="9306"/>
    <cellStyle name="Hyperlink 1041 14" xfId="9307"/>
    <cellStyle name="Hyperlink 1041 15" xfId="9308"/>
    <cellStyle name="Hyperlink 1041 16" xfId="9309"/>
    <cellStyle name="Hyperlink 1041 17" xfId="9310"/>
    <cellStyle name="Hyperlink 1041 18" xfId="9311"/>
    <cellStyle name="Hyperlink 1041 19" xfId="9312"/>
    <cellStyle name="Hyperlink 1041 2" xfId="9313"/>
    <cellStyle name="Hyperlink 1041 20" xfId="9314"/>
    <cellStyle name="Hyperlink 1041 21" xfId="9315"/>
    <cellStyle name="Hyperlink 1041 22" xfId="9316"/>
    <cellStyle name="Hyperlink 1041 3" xfId="9317"/>
    <cellStyle name="Hyperlink 1041 4" xfId="9318"/>
    <cellStyle name="Hyperlink 1041 5" xfId="9319"/>
    <cellStyle name="Hyperlink 1041 6" xfId="9320"/>
    <cellStyle name="Hyperlink 1041 7" xfId="9321"/>
    <cellStyle name="Hyperlink 1041 8" xfId="9322"/>
    <cellStyle name="Hyperlink 1041 9" xfId="9323"/>
    <cellStyle name="Hyperlink 1042" xfId="9324"/>
    <cellStyle name="Hyperlink 1042 10" xfId="9325"/>
    <cellStyle name="Hyperlink 1042 11" xfId="9326"/>
    <cellStyle name="Hyperlink 1042 12" xfId="9327"/>
    <cellStyle name="Hyperlink 1042 13" xfId="9328"/>
    <cellStyle name="Hyperlink 1042 14" xfId="9329"/>
    <cellStyle name="Hyperlink 1042 15" xfId="9330"/>
    <cellStyle name="Hyperlink 1042 16" xfId="9331"/>
    <cellStyle name="Hyperlink 1042 17" xfId="9332"/>
    <cellStyle name="Hyperlink 1042 18" xfId="9333"/>
    <cellStyle name="Hyperlink 1042 19" xfId="9334"/>
    <cellStyle name="Hyperlink 1042 2" xfId="9335"/>
    <cellStyle name="Hyperlink 1042 20" xfId="9336"/>
    <cellStyle name="Hyperlink 1042 21" xfId="9337"/>
    <cellStyle name="Hyperlink 1042 22" xfId="9338"/>
    <cellStyle name="Hyperlink 1042 3" xfId="9339"/>
    <cellStyle name="Hyperlink 1042 4" xfId="9340"/>
    <cellStyle name="Hyperlink 1042 5" xfId="9341"/>
    <cellStyle name="Hyperlink 1042 6" xfId="9342"/>
    <cellStyle name="Hyperlink 1042 7" xfId="9343"/>
    <cellStyle name="Hyperlink 1042 8" xfId="9344"/>
    <cellStyle name="Hyperlink 1042 9" xfId="9345"/>
    <cellStyle name="Hyperlink 1043" xfId="9346"/>
    <cellStyle name="Hyperlink 1043 10" xfId="9347"/>
    <cellStyle name="Hyperlink 1043 11" xfId="9348"/>
    <cellStyle name="Hyperlink 1043 12" xfId="9349"/>
    <cellStyle name="Hyperlink 1043 13" xfId="9350"/>
    <cellStyle name="Hyperlink 1043 14" xfId="9351"/>
    <cellStyle name="Hyperlink 1043 15" xfId="9352"/>
    <cellStyle name="Hyperlink 1043 16" xfId="9353"/>
    <cellStyle name="Hyperlink 1043 17" xfId="9354"/>
    <cellStyle name="Hyperlink 1043 18" xfId="9355"/>
    <cellStyle name="Hyperlink 1043 19" xfId="9356"/>
    <cellStyle name="Hyperlink 1043 2" xfId="9357"/>
    <cellStyle name="Hyperlink 1043 20" xfId="9358"/>
    <cellStyle name="Hyperlink 1043 21" xfId="9359"/>
    <cellStyle name="Hyperlink 1043 22" xfId="9360"/>
    <cellStyle name="Hyperlink 1043 3" xfId="9361"/>
    <cellStyle name="Hyperlink 1043 4" xfId="9362"/>
    <cellStyle name="Hyperlink 1043 5" xfId="9363"/>
    <cellStyle name="Hyperlink 1043 6" xfId="9364"/>
    <cellStyle name="Hyperlink 1043 7" xfId="9365"/>
    <cellStyle name="Hyperlink 1043 8" xfId="9366"/>
    <cellStyle name="Hyperlink 1043 9" xfId="9367"/>
    <cellStyle name="Hyperlink 1044" xfId="9368"/>
    <cellStyle name="Hyperlink 1044 10" xfId="9369"/>
    <cellStyle name="Hyperlink 1044 11" xfId="9370"/>
    <cellStyle name="Hyperlink 1044 12" xfId="9371"/>
    <cellStyle name="Hyperlink 1044 13" xfId="9372"/>
    <cellStyle name="Hyperlink 1044 14" xfId="9373"/>
    <cellStyle name="Hyperlink 1044 15" xfId="9374"/>
    <cellStyle name="Hyperlink 1044 16" xfId="9375"/>
    <cellStyle name="Hyperlink 1044 17" xfId="9376"/>
    <cellStyle name="Hyperlink 1044 18" xfId="9377"/>
    <cellStyle name="Hyperlink 1044 19" xfId="9378"/>
    <cellStyle name="Hyperlink 1044 2" xfId="9379"/>
    <cellStyle name="Hyperlink 1044 20" xfId="9380"/>
    <cellStyle name="Hyperlink 1044 21" xfId="9381"/>
    <cellStyle name="Hyperlink 1044 22" xfId="9382"/>
    <cellStyle name="Hyperlink 1044 3" xfId="9383"/>
    <cellStyle name="Hyperlink 1044 4" xfId="9384"/>
    <cellStyle name="Hyperlink 1044 5" xfId="9385"/>
    <cellStyle name="Hyperlink 1044 6" xfId="9386"/>
    <cellStyle name="Hyperlink 1044 7" xfId="9387"/>
    <cellStyle name="Hyperlink 1044 8" xfId="9388"/>
    <cellStyle name="Hyperlink 1044 9" xfId="9389"/>
    <cellStyle name="Hyperlink 1045" xfId="9390"/>
    <cellStyle name="Hyperlink 1045 10" xfId="9391"/>
    <cellStyle name="Hyperlink 1045 11" xfId="9392"/>
    <cellStyle name="Hyperlink 1045 12" xfId="9393"/>
    <cellStyle name="Hyperlink 1045 13" xfId="9394"/>
    <cellStyle name="Hyperlink 1045 14" xfId="9395"/>
    <cellStyle name="Hyperlink 1045 15" xfId="9396"/>
    <cellStyle name="Hyperlink 1045 16" xfId="9397"/>
    <cellStyle name="Hyperlink 1045 17" xfId="9398"/>
    <cellStyle name="Hyperlink 1045 18" xfId="9399"/>
    <cellStyle name="Hyperlink 1045 19" xfId="9400"/>
    <cellStyle name="Hyperlink 1045 2" xfId="9401"/>
    <cellStyle name="Hyperlink 1045 20" xfId="9402"/>
    <cellStyle name="Hyperlink 1045 21" xfId="9403"/>
    <cellStyle name="Hyperlink 1045 22" xfId="9404"/>
    <cellStyle name="Hyperlink 1045 3" xfId="9405"/>
    <cellStyle name="Hyperlink 1045 4" xfId="9406"/>
    <cellStyle name="Hyperlink 1045 5" xfId="9407"/>
    <cellStyle name="Hyperlink 1045 6" xfId="9408"/>
    <cellStyle name="Hyperlink 1045 7" xfId="9409"/>
    <cellStyle name="Hyperlink 1045 8" xfId="9410"/>
    <cellStyle name="Hyperlink 1045 9" xfId="9411"/>
    <cellStyle name="Hyperlink 1046" xfId="9412"/>
    <cellStyle name="Hyperlink 1046 10" xfId="9413"/>
    <cellStyle name="Hyperlink 1046 11" xfId="9414"/>
    <cellStyle name="Hyperlink 1046 12" xfId="9415"/>
    <cellStyle name="Hyperlink 1046 13" xfId="9416"/>
    <cellStyle name="Hyperlink 1046 14" xfId="9417"/>
    <cellStyle name="Hyperlink 1046 15" xfId="9418"/>
    <cellStyle name="Hyperlink 1046 16" xfId="9419"/>
    <cellStyle name="Hyperlink 1046 17" xfId="9420"/>
    <cellStyle name="Hyperlink 1046 18" xfId="9421"/>
    <cellStyle name="Hyperlink 1046 19" xfId="9422"/>
    <cellStyle name="Hyperlink 1046 2" xfId="9423"/>
    <cellStyle name="Hyperlink 1046 20" xfId="9424"/>
    <cellStyle name="Hyperlink 1046 21" xfId="9425"/>
    <cellStyle name="Hyperlink 1046 22" xfId="9426"/>
    <cellStyle name="Hyperlink 1046 3" xfId="9427"/>
    <cellStyle name="Hyperlink 1046 4" xfId="9428"/>
    <cellStyle name="Hyperlink 1046 5" xfId="9429"/>
    <cellStyle name="Hyperlink 1046 6" xfId="9430"/>
    <cellStyle name="Hyperlink 1046 7" xfId="9431"/>
    <cellStyle name="Hyperlink 1046 8" xfId="9432"/>
    <cellStyle name="Hyperlink 1046 9" xfId="9433"/>
    <cellStyle name="Hyperlink 1047" xfId="9434"/>
    <cellStyle name="Hyperlink 1047 10" xfId="9435"/>
    <cellStyle name="Hyperlink 1047 11" xfId="9436"/>
    <cellStyle name="Hyperlink 1047 12" xfId="9437"/>
    <cellStyle name="Hyperlink 1047 13" xfId="9438"/>
    <cellStyle name="Hyperlink 1047 14" xfId="9439"/>
    <cellStyle name="Hyperlink 1047 15" xfId="9440"/>
    <cellStyle name="Hyperlink 1047 16" xfId="9441"/>
    <cellStyle name="Hyperlink 1047 17" xfId="9442"/>
    <cellStyle name="Hyperlink 1047 18" xfId="9443"/>
    <cellStyle name="Hyperlink 1047 19" xfId="9444"/>
    <cellStyle name="Hyperlink 1047 2" xfId="9445"/>
    <cellStyle name="Hyperlink 1047 20" xfId="9446"/>
    <cellStyle name="Hyperlink 1047 21" xfId="9447"/>
    <cellStyle name="Hyperlink 1047 22" xfId="9448"/>
    <cellStyle name="Hyperlink 1047 3" xfId="9449"/>
    <cellStyle name="Hyperlink 1047 4" xfId="9450"/>
    <cellStyle name="Hyperlink 1047 5" xfId="9451"/>
    <cellStyle name="Hyperlink 1047 6" xfId="9452"/>
    <cellStyle name="Hyperlink 1047 7" xfId="9453"/>
    <cellStyle name="Hyperlink 1047 8" xfId="9454"/>
    <cellStyle name="Hyperlink 1047 9" xfId="9455"/>
    <cellStyle name="Hyperlink 1048" xfId="9456"/>
    <cellStyle name="Hyperlink 1048 10" xfId="9457"/>
    <cellStyle name="Hyperlink 1048 11" xfId="9458"/>
    <cellStyle name="Hyperlink 1048 12" xfId="9459"/>
    <cellStyle name="Hyperlink 1048 13" xfId="9460"/>
    <cellStyle name="Hyperlink 1048 14" xfId="9461"/>
    <cellStyle name="Hyperlink 1048 15" xfId="9462"/>
    <cellStyle name="Hyperlink 1048 16" xfId="9463"/>
    <cellStyle name="Hyperlink 1048 17" xfId="9464"/>
    <cellStyle name="Hyperlink 1048 18" xfId="9465"/>
    <cellStyle name="Hyperlink 1048 19" xfId="9466"/>
    <cellStyle name="Hyperlink 1048 2" xfId="9467"/>
    <cellStyle name="Hyperlink 1048 20" xfId="9468"/>
    <cellStyle name="Hyperlink 1048 21" xfId="9469"/>
    <cellStyle name="Hyperlink 1048 22" xfId="9470"/>
    <cellStyle name="Hyperlink 1048 3" xfId="9471"/>
    <cellStyle name="Hyperlink 1048 4" xfId="9472"/>
    <cellStyle name="Hyperlink 1048 5" xfId="9473"/>
    <cellStyle name="Hyperlink 1048 6" xfId="9474"/>
    <cellStyle name="Hyperlink 1048 7" xfId="9475"/>
    <cellStyle name="Hyperlink 1048 8" xfId="9476"/>
    <cellStyle name="Hyperlink 1048 9" xfId="9477"/>
    <cellStyle name="Hyperlink 1049" xfId="9478"/>
    <cellStyle name="Hyperlink 1049 10" xfId="9479"/>
    <cellStyle name="Hyperlink 1049 11" xfId="9480"/>
    <cellStyle name="Hyperlink 1049 12" xfId="9481"/>
    <cellStyle name="Hyperlink 1049 13" xfId="9482"/>
    <cellStyle name="Hyperlink 1049 14" xfId="9483"/>
    <cellStyle name="Hyperlink 1049 15" xfId="9484"/>
    <cellStyle name="Hyperlink 1049 16" xfId="9485"/>
    <cellStyle name="Hyperlink 1049 17" xfId="9486"/>
    <cellStyle name="Hyperlink 1049 18" xfId="9487"/>
    <cellStyle name="Hyperlink 1049 19" xfId="9488"/>
    <cellStyle name="Hyperlink 1049 2" xfId="9489"/>
    <cellStyle name="Hyperlink 1049 20" xfId="9490"/>
    <cellStyle name="Hyperlink 1049 21" xfId="9491"/>
    <cellStyle name="Hyperlink 1049 22" xfId="9492"/>
    <cellStyle name="Hyperlink 1049 3" xfId="9493"/>
    <cellStyle name="Hyperlink 1049 4" xfId="9494"/>
    <cellStyle name="Hyperlink 1049 5" xfId="9495"/>
    <cellStyle name="Hyperlink 1049 6" xfId="9496"/>
    <cellStyle name="Hyperlink 1049 7" xfId="9497"/>
    <cellStyle name="Hyperlink 1049 8" xfId="9498"/>
    <cellStyle name="Hyperlink 1049 9" xfId="9499"/>
    <cellStyle name="Hyperlink 105" xfId="9500"/>
    <cellStyle name="Hyperlink 105 2" xfId="9501"/>
    <cellStyle name="Hyperlink 1050" xfId="9502"/>
    <cellStyle name="Hyperlink 1050 10" xfId="9503"/>
    <cellStyle name="Hyperlink 1050 11" xfId="9504"/>
    <cellStyle name="Hyperlink 1050 12" xfId="9505"/>
    <cellStyle name="Hyperlink 1050 13" xfId="9506"/>
    <cellStyle name="Hyperlink 1050 14" xfId="9507"/>
    <cellStyle name="Hyperlink 1050 15" xfId="9508"/>
    <cellStyle name="Hyperlink 1050 16" xfId="9509"/>
    <cellStyle name="Hyperlink 1050 17" xfId="9510"/>
    <cellStyle name="Hyperlink 1050 18" xfId="9511"/>
    <cellStyle name="Hyperlink 1050 19" xfId="9512"/>
    <cellStyle name="Hyperlink 1050 2" xfId="9513"/>
    <cellStyle name="Hyperlink 1050 20" xfId="9514"/>
    <cellStyle name="Hyperlink 1050 21" xfId="9515"/>
    <cellStyle name="Hyperlink 1050 22" xfId="9516"/>
    <cellStyle name="Hyperlink 1050 3" xfId="9517"/>
    <cellStyle name="Hyperlink 1050 4" xfId="9518"/>
    <cellStyle name="Hyperlink 1050 5" xfId="9519"/>
    <cellStyle name="Hyperlink 1050 6" xfId="9520"/>
    <cellStyle name="Hyperlink 1050 7" xfId="9521"/>
    <cellStyle name="Hyperlink 1050 8" xfId="9522"/>
    <cellStyle name="Hyperlink 1050 9" xfId="9523"/>
    <cellStyle name="Hyperlink 1051" xfId="9524"/>
    <cellStyle name="Hyperlink 1051 10" xfId="9525"/>
    <cellStyle name="Hyperlink 1051 11" xfId="9526"/>
    <cellStyle name="Hyperlink 1051 12" xfId="9527"/>
    <cellStyle name="Hyperlink 1051 13" xfId="9528"/>
    <cellStyle name="Hyperlink 1051 14" xfId="9529"/>
    <cellStyle name="Hyperlink 1051 15" xfId="9530"/>
    <cellStyle name="Hyperlink 1051 16" xfId="9531"/>
    <cellStyle name="Hyperlink 1051 17" xfId="9532"/>
    <cellStyle name="Hyperlink 1051 18" xfId="9533"/>
    <cellStyle name="Hyperlink 1051 19" xfId="9534"/>
    <cellStyle name="Hyperlink 1051 2" xfId="9535"/>
    <cellStyle name="Hyperlink 1051 20" xfId="9536"/>
    <cellStyle name="Hyperlink 1051 21" xfId="9537"/>
    <cellStyle name="Hyperlink 1051 22" xfId="9538"/>
    <cellStyle name="Hyperlink 1051 3" xfId="9539"/>
    <cellStyle name="Hyperlink 1051 4" xfId="9540"/>
    <cellStyle name="Hyperlink 1051 5" xfId="9541"/>
    <cellStyle name="Hyperlink 1051 6" xfId="9542"/>
    <cellStyle name="Hyperlink 1051 7" xfId="9543"/>
    <cellStyle name="Hyperlink 1051 8" xfId="9544"/>
    <cellStyle name="Hyperlink 1051 9" xfId="9545"/>
    <cellStyle name="Hyperlink 1052" xfId="9546"/>
    <cellStyle name="Hyperlink 1052 10" xfId="9547"/>
    <cellStyle name="Hyperlink 1052 11" xfId="9548"/>
    <cellStyle name="Hyperlink 1052 12" xfId="9549"/>
    <cellStyle name="Hyperlink 1052 13" xfId="9550"/>
    <cellStyle name="Hyperlink 1052 14" xfId="9551"/>
    <cellStyle name="Hyperlink 1052 15" xfId="9552"/>
    <cellStyle name="Hyperlink 1052 16" xfId="9553"/>
    <cellStyle name="Hyperlink 1052 17" xfId="9554"/>
    <cellStyle name="Hyperlink 1052 18" xfId="9555"/>
    <cellStyle name="Hyperlink 1052 19" xfId="9556"/>
    <cellStyle name="Hyperlink 1052 2" xfId="9557"/>
    <cellStyle name="Hyperlink 1052 20" xfId="9558"/>
    <cellStyle name="Hyperlink 1052 21" xfId="9559"/>
    <cellStyle name="Hyperlink 1052 22" xfId="9560"/>
    <cellStyle name="Hyperlink 1052 3" xfId="9561"/>
    <cellStyle name="Hyperlink 1052 4" xfId="9562"/>
    <cellStyle name="Hyperlink 1052 5" xfId="9563"/>
    <cellStyle name="Hyperlink 1052 6" xfId="9564"/>
    <cellStyle name="Hyperlink 1052 7" xfId="9565"/>
    <cellStyle name="Hyperlink 1052 8" xfId="9566"/>
    <cellStyle name="Hyperlink 1052 9" xfId="9567"/>
    <cellStyle name="Hyperlink 1053" xfId="9568"/>
    <cellStyle name="Hyperlink 1053 10" xfId="9569"/>
    <cellStyle name="Hyperlink 1053 11" xfId="9570"/>
    <cellStyle name="Hyperlink 1053 12" xfId="9571"/>
    <cellStyle name="Hyperlink 1053 13" xfId="9572"/>
    <cellStyle name="Hyperlink 1053 14" xfId="9573"/>
    <cellStyle name="Hyperlink 1053 15" xfId="9574"/>
    <cellStyle name="Hyperlink 1053 16" xfId="9575"/>
    <cellStyle name="Hyperlink 1053 17" xfId="9576"/>
    <cellStyle name="Hyperlink 1053 18" xfId="9577"/>
    <cellStyle name="Hyperlink 1053 19" xfId="9578"/>
    <cellStyle name="Hyperlink 1053 2" xfId="9579"/>
    <cellStyle name="Hyperlink 1053 20" xfId="9580"/>
    <cellStyle name="Hyperlink 1053 21" xfId="9581"/>
    <cellStyle name="Hyperlink 1053 22" xfId="9582"/>
    <cellStyle name="Hyperlink 1053 3" xfId="9583"/>
    <cellStyle name="Hyperlink 1053 4" xfId="9584"/>
    <cellStyle name="Hyperlink 1053 5" xfId="9585"/>
    <cellStyle name="Hyperlink 1053 6" xfId="9586"/>
    <cellStyle name="Hyperlink 1053 7" xfId="9587"/>
    <cellStyle name="Hyperlink 1053 8" xfId="9588"/>
    <cellStyle name="Hyperlink 1053 9" xfId="9589"/>
    <cellStyle name="Hyperlink 1054" xfId="9590"/>
    <cellStyle name="Hyperlink 1054 10" xfId="9591"/>
    <cellStyle name="Hyperlink 1054 11" xfId="9592"/>
    <cellStyle name="Hyperlink 1054 12" xfId="9593"/>
    <cellStyle name="Hyperlink 1054 13" xfId="9594"/>
    <cellStyle name="Hyperlink 1054 14" xfId="9595"/>
    <cellStyle name="Hyperlink 1054 15" xfId="9596"/>
    <cellStyle name="Hyperlink 1054 16" xfId="9597"/>
    <cellStyle name="Hyperlink 1054 17" xfId="9598"/>
    <cellStyle name="Hyperlink 1054 18" xfId="9599"/>
    <cellStyle name="Hyperlink 1054 19" xfId="9600"/>
    <cellStyle name="Hyperlink 1054 2" xfId="9601"/>
    <cellStyle name="Hyperlink 1054 20" xfId="9602"/>
    <cellStyle name="Hyperlink 1054 21" xfId="9603"/>
    <cellStyle name="Hyperlink 1054 22" xfId="9604"/>
    <cellStyle name="Hyperlink 1054 3" xfId="9605"/>
    <cellStyle name="Hyperlink 1054 4" xfId="9606"/>
    <cellStyle name="Hyperlink 1054 5" xfId="9607"/>
    <cellStyle name="Hyperlink 1054 6" xfId="9608"/>
    <cellStyle name="Hyperlink 1054 7" xfId="9609"/>
    <cellStyle name="Hyperlink 1054 8" xfId="9610"/>
    <cellStyle name="Hyperlink 1054 9" xfId="9611"/>
    <cellStyle name="Hyperlink 1055" xfId="9612"/>
    <cellStyle name="Hyperlink 1055 10" xfId="9613"/>
    <cellStyle name="Hyperlink 1055 11" xfId="9614"/>
    <cellStyle name="Hyperlink 1055 12" xfId="9615"/>
    <cellStyle name="Hyperlink 1055 13" xfId="9616"/>
    <cellStyle name="Hyperlink 1055 14" xfId="9617"/>
    <cellStyle name="Hyperlink 1055 15" xfId="9618"/>
    <cellStyle name="Hyperlink 1055 16" xfId="9619"/>
    <cellStyle name="Hyperlink 1055 17" xfId="9620"/>
    <cellStyle name="Hyperlink 1055 18" xfId="9621"/>
    <cellStyle name="Hyperlink 1055 19" xfId="9622"/>
    <cellStyle name="Hyperlink 1055 2" xfId="9623"/>
    <cellStyle name="Hyperlink 1055 20" xfId="9624"/>
    <cellStyle name="Hyperlink 1055 21" xfId="9625"/>
    <cellStyle name="Hyperlink 1055 22" xfId="9626"/>
    <cellStyle name="Hyperlink 1055 3" xfId="9627"/>
    <cellStyle name="Hyperlink 1055 4" xfId="9628"/>
    <cellStyle name="Hyperlink 1055 5" xfId="9629"/>
    <cellStyle name="Hyperlink 1055 6" xfId="9630"/>
    <cellStyle name="Hyperlink 1055 7" xfId="9631"/>
    <cellStyle name="Hyperlink 1055 8" xfId="9632"/>
    <cellStyle name="Hyperlink 1055 9" xfId="9633"/>
    <cellStyle name="Hyperlink 1056" xfId="9634"/>
    <cellStyle name="Hyperlink 1056 10" xfId="9635"/>
    <cellStyle name="Hyperlink 1056 11" xfId="9636"/>
    <cellStyle name="Hyperlink 1056 12" xfId="9637"/>
    <cellStyle name="Hyperlink 1056 13" xfId="9638"/>
    <cellStyle name="Hyperlink 1056 14" xfId="9639"/>
    <cellStyle name="Hyperlink 1056 15" xfId="9640"/>
    <cellStyle name="Hyperlink 1056 16" xfId="9641"/>
    <cellStyle name="Hyperlink 1056 17" xfId="9642"/>
    <cellStyle name="Hyperlink 1056 18" xfId="9643"/>
    <cellStyle name="Hyperlink 1056 19" xfId="9644"/>
    <cellStyle name="Hyperlink 1056 2" xfId="9645"/>
    <cellStyle name="Hyperlink 1056 3" xfId="9646"/>
    <cellStyle name="Hyperlink 1056 4" xfId="9647"/>
    <cellStyle name="Hyperlink 1056 5" xfId="9648"/>
    <cellStyle name="Hyperlink 1056 6" xfId="9649"/>
    <cellStyle name="Hyperlink 1056 7" xfId="9650"/>
    <cellStyle name="Hyperlink 1056 8" xfId="9651"/>
    <cellStyle name="Hyperlink 1056 9" xfId="9652"/>
    <cellStyle name="Hyperlink 1057" xfId="9653"/>
    <cellStyle name="Hyperlink 1057 10" xfId="9654"/>
    <cellStyle name="Hyperlink 1057 11" xfId="9655"/>
    <cellStyle name="Hyperlink 1057 12" xfId="9656"/>
    <cellStyle name="Hyperlink 1057 13" xfId="9657"/>
    <cellStyle name="Hyperlink 1057 14" xfId="9658"/>
    <cellStyle name="Hyperlink 1057 15" xfId="9659"/>
    <cellStyle name="Hyperlink 1057 16" xfId="9660"/>
    <cellStyle name="Hyperlink 1057 17" xfId="9661"/>
    <cellStyle name="Hyperlink 1057 18" xfId="9662"/>
    <cellStyle name="Hyperlink 1057 19" xfId="9663"/>
    <cellStyle name="Hyperlink 1057 2" xfId="9664"/>
    <cellStyle name="Hyperlink 1057 3" xfId="9665"/>
    <cellStyle name="Hyperlink 1057 4" xfId="9666"/>
    <cellStyle name="Hyperlink 1057 5" xfId="9667"/>
    <cellStyle name="Hyperlink 1057 6" xfId="9668"/>
    <cellStyle name="Hyperlink 1057 7" xfId="9669"/>
    <cellStyle name="Hyperlink 1057 8" xfId="9670"/>
    <cellStyle name="Hyperlink 1057 9" xfId="9671"/>
    <cellStyle name="Hyperlink 1058" xfId="9672"/>
    <cellStyle name="Hyperlink 1058 10" xfId="9673"/>
    <cellStyle name="Hyperlink 1058 11" xfId="9674"/>
    <cellStyle name="Hyperlink 1058 12" xfId="9675"/>
    <cellStyle name="Hyperlink 1058 13" xfId="9676"/>
    <cellStyle name="Hyperlink 1058 14" xfId="9677"/>
    <cellStyle name="Hyperlink 1058 15" xfId="9678"/>
    <cellStyle name="Hyperlink 1058 16" xfId="9679"/>
    <cellStyle name="Hyperlink 1058 17" xfId="9680"/>
    <cellStyle name="Hyperlink 1058 18" xfId="9681"/>
    <cellStyle name="Hyperlink 1058 19" xfId="9682"/>
    <cellStyle name="Hyperlink 1058 2" xfId="9683"/>
    <cellStyle name="Hyperlink 1058 3" xfId="9684"/>
    <cellStyle name="Hyperlink 1058 4" xfId="9685"/>
    <cellStyle name="Hyperlink 1058 5" xfId="9686"/>
    <cellStyle name="Hyperlink 1058 6" xfId="9687"/>
    <cellStyle name="Hyperlink 1058 7" xfId="9688"/>
    <cellStyle name="Hyperlink 1058 8" xfId="9689"/>
    <cellStyle name="Hyperlink 1058 9" xfId="9690"/>
    <cellStyle name="Hyperlink 1059" xfId="9691"/>
    <cellStyle name="Hyperlink 1059 10" xfId="9692"/>
    <cellStyle name="Hyperlink 1059 11" xfId="9693"/>
    <cellStyle name="Hyperlink 1059 12" xfId="9694"/>
    <cellStyle name="Hyperlink 1059 13" xfId="9695"/>
    <cellStyle name="Hyperlink 1059 14" xfId="9696"/>
    <cellStyle name="Hyperlink 1059 15" xfId="9697"/>
    <cellStyle name="Hyperlink 1059 16" xfId="9698"/>
    <cellStyle name="Hyperlink 1059 17" xfId="9699"/>
    <cellStyle name="Hyperlink 1059 18" xfId="9700"/>
    <cellStyle name="Hyperlink 1059 19" xfId="9701"/>
    <cellStyle name="Hyperlink 1059 2" xfId="9702"/>
    <cellStyle name="Hyperlink 1059 3" xfId="9703"/>
    <cellStyle name="Hyperlink 1059 4" xfId="9704"/>
    <cellStyle name="Hyperlink 1059 5" xfId="9705"/>
    <cellStyle name="Hyperlink 1059 6" xfId="9706"/>
    <cellStyle name="Hyperlink 1059 7" xfId="9707"/>
    <cellStyle name="Hyperlink 1059 8" xfId="9708"/>
    <cellStyle name="Hyperlink 1059 9" xfId="9709"/>
    <cellStyle name="Hyperlink 106" xfId="9710"/>
    <cellStyle name="Hyperlink 106 2" xfId="9711"/>
    <cellStyle name="Hyperlink 1060" xfId="9712"/>
    <cellStyle name="Hyperlink 1060 10" xfId="9713"/>
    <cellStyle name="Hyperlink 1060 11" xfId="9714"/>
    <cellStyle name="Hyperlink 1060 12" xfId="9715"/>
    <cellStyle name="Hyperlink 1060 13" xfId="9716"/>
    <cellStyle name="Hyperlink 1060 14" xfId="9717"/>
    <cellStyle name="Hyperlink 1060 15" xfId="9718"/>
    <cellStyle name="Hyperlink 1060 16" xfId="9719"/>
    <cellStyle name="Hyperlink 1060 17" xfId="9720"/>
    <cellStyle name="Hyperlink 1060 18" xfId="9721"/>
    <cellStyle name="Hyperlink 1060 19" xfId="9722"/>
    <cellStyle name="Hyperlink 1060 2" xfId="9723"/>
    <cellStyle name="Hyperlink 1060 3" xfId="9724"/>
    <cellStyle name="Hyperlink 1060 4" xfId="9725"/>
    <cellStyle name="Hyperlink 1060 5" xfId="9726"/>
    <cellStyle name="Hyperlink 1060 6" xfId="9727"/>
    <cellStyle name="Hyperlink 1060 7" xfId="9728"/>
    <cellStyle name="Hyperlink 1060 8" xfId="9729"/>
    <cellStyle name="Hyperlink 1060 9" xfId="9730"/>
    <cellStyle name="Hyperlink 1061" xfId="9731"/>
    <cellStyle name="Hyperlink 1061 10" xfId="9732"/>
    <cellStyle name="Hyperlink 1061 11" xfId="9733"/>
    <cellStyle name="Hyperlink 1061 12" xfId="9734"/>
    <cellStyle name="Hyperlink 1061 13" xfId="9735"/>
    <cellStyle name="Hyperlink 1061 14" xfId="9736"/>
    <cellStyle name="Hyperlink 1061 15" xfId="9737"/>
    <cellStyle name="Hyperlink 1061 16" xfId="9738"/>
    <cellStyle name="Hyperlink 1061 17" xfId="9739"/>
    <cellStyle name="Hyperlink 1061 18" xfId="9740"/>
    <cellStyle name="Hyperlink 1061 19" xfId="9741"/>
    <cellStyle name="Hyperlink 1061 2" xfId="9742"/>
    <cellStyle name="Hyperlink 1061 3" xfId="9743"/>
    <cellStyle name="Hyperlink 1061 4" xfId="9744"/>
    <cellStyle name="Hyperlink 1061 5" xfId="9745"/>
    <cellStyle name="Hyperlink 1061 6" xfId="9746"/>
    <cellStyle name="Hyperlink 1061 7" xfId="9747"/>
    <cellStyle name="Hyperlink 1061 8" xfId="9748"/>
    <cellStyle name="Hyperlink 1061 9" xfId="9749"/>
    <cellStyle name="Hyperlink 1062" xfId="9750"/>
    <cellStyle name="Hyperlink 1062 10" xfId="9751"/>
    <cellStyle name="Hyperlink 1062 11" xfId="9752"/>
    <cellStyle name="Hyperlink 1062 12" xfId="9753"/>
    <cellStyle name="Hyperlink 1062 13" xfId="9754"/>
    <cellStyle name="Hyperlink 1062 14" xfId="9755"/>
    <cellStyle name="Hyperlink 1062 15" xfId="9756"/>
    <cellStyle name="Hyperlink 1062 16" xfId="9757"/>
    <cellStyle name="Hyperlink 1062 17" xfId="9758"/>
    <cellStyle name="Hyperlink 1062 18" xfId="9759"/>
    <cellStyle name="Hyperlink 1062 19" xfId="9760"/>
    <cellStyle name="Hyperlink 1062 2" xfId="9761"/>
    <cellStyle name="Hyperlink 1062 3" xfId="9762"/>
    <cellStyle name="Hyperlink 1062 4" xfId="9763"/>
    <cellStyle name="Hyperlink 1062 5" xfId="9764"/>
    <cellStyle name="Hyperlink 1062 6" xfId="9765"/>
    <cellStyle name="Hyperlink 1062 7" xfId="9766"/>
    <cellStyle name="Hyperlink 1062 8" xfId="9767"/>
    <cellStyle name="Hyperlink 1062 9" xfId="9768"/>
    <cellStyle name="Hyperlink 1063" xfId="9769"/>
    <cellStyle name="Hyperlink 1063 10" xfId="9770"/>
    <cellStyle name="Hyperlink 1063 11" xfId="9771"/>
    <cellStyle name="Hyperlink 1063 12" xfId="9772"/>
    <cellStyle name="Hyperlink 1063 13" xfId="9773"/>
    <cellStyle name="Hyperlink 1063 14" xfId="9774"/>
    <cellStyle name="Hyperlink 1063 15" xfId="9775"/>
    <cellStyle name="Hyperlink 1063 16" xfId="9776"/>
    <cellStyle name="Hyperlink 1063 17" xfId="9777"/>
    <cellStyle name="Hyperlink 1063 18" xfId="9778"/>
    <cellStyle name="Hyperlink 1063 19" xfId="9779"/>
    <cellStyle name="Hyperlink 1063 2" xfId="9780"/>
    <cellStyle name="Hyperlink 1063 3" xfId="9781"/>
    <cellStyle name="Hyperlink 1063 4" xfId="9782"/>
    <cellStyle name="Hyperlink 1063 5" xfId="9783"/>
    <cellStyle name="Hyperlink 1063 6" xfId="9784"/>
    <cellStyle name="Hyperlink 1063 7" xfId="9785"/>
    <cellStyle name="Hyperlink 1063 8" xfId="9786"/>
    <cellStyle name="Hyperlink 1063 9" xfId="9787"/>
    <cellStyle name="Hyperlink 1064" xfId="9788"/>
    <cellStyle name="Hyperlink 1064 10" xfId="9789"/>
    <cellStyle name="Hyperlink 1064 11" xfId="9790"/>
    <cellStyle name="Hyperlink 1064 12" xfId="9791"/>
    <cellStyle name="Hyperlink 1064 13" xfId="9792"/>
    <cellStyle name="Hyperlink 1064 14" xfId="9793"/>
    <cellStyle name="Hyperlink 1064 15" xfId="9794"/>
    <cellStyle name="Hyperlink 1064 16" xfId="9795"/>
    <cellStyle name="Hyperlink 1064 17" xfId="9796"/>
    <cellStyle name="Hyperlink 1064 18" xfId="9797"/>
    <cellStyle name="Hyperlink 1064 19" xfId="9798"/>
    <cellStyle name="Hyperlink 1064 2" xfId="9799"/>
    <cellStyle name="Hyperlink 1064 3" xfId="9800"/>
    <cellStyle name="Hyperlink 1064 4" xfId="9801"/>
    <cellStyle name="Hyperlink 1064 5" xfId="9802"/>
    <cellStyle name="Hyperlink 1064 6" xfId="9803"/>
    <cellStyle name="Hyperlink 1064 7" xfId="9804"/>
    <cellStyle name="Hyperlink 1064 8" xfId="9805"/>
    <cellStyle name="Hyperlink 1064 9" xfId="9806"/>
    <cellStyle name="Hyperlink 1065" xfId="9807"/>
    <cellStyle name="Hyperlink 1065 10" xfId="9808"/>
    <cellStyle name="Hyperlink 1065 11" xfId="9809"/>
    <cellStyle name="Hyperlink 1065 12" xfId="9810"/>
    <cellStyle name="Hyperlink 1065 13" xfId="9811"/>
    <cellStyle name="Hyperlink 1065 14" xfId="9812"/>
    <cellStyle name="Hyperlink 1065 15" xfId="9813"/>
    <cellStyle name="Hyperlink 1065 16" xfId="9814"/>
    <cellStyle name="Hyperlink 1065 17" xfId="9815"/>
    <cellStyle name="Hyperlink 1065 18" xfId="9816"/>
    <cellStyle name="Hyperlink 1065 19" xfId="9817"/>
    <cellStyle name="Hyperlink 1065 2" xfId="9818"/>
    <cellStyle name="Hyperlink 1065 3" xfId="9819"/>
    <cellStyle name="Hyperlink 1065 4" xfId="9820"/>
    <cellStyle name="Hyperlink 1065 5" xfId="9821"/>
    <cellStyle name="Hyperlink 1065 6" xfId="9822"/>
    <cellStyle name="Hyperlink 1065 7" xfId="9823"/>
    <cellStyle name="Hyperlink 1065 8" xfId="9824"/>
    <cellStyle name="Hyperlink 1065 9" xfId="9825"/>
    <cellStyle name="Hyperlink 1066" xfId="9826"/>
    <cellStyle name="Hyperlink 1067" xfId="9827"/>
    <cellStyle name="Hyperlink 1068" xfId="9828"/>
    <cellStyle name="Hyperlink 1069" xfId="9829"/>
    <cellStyle name="Hyperlink 107" xfId="9830"/>
    <cellStyle name="Hyperlink 107 2" xfId="9831"/>
    <cellStyle name="Hyperlink 1070" xfId="9832"/>
    <cellStyle name="Hyperlink 1071" xfId="9833"/>
    <cellStyle name="Hyperlink 1072" xfId="9834"/>
    <cellStyle name="Hyperlink 1073" xfId="9835"/>
    <cellStyle name="Hyperlink 1074" xfId="9836"/>
    <cellStyle name="Hyperlink 1075" xfId="9837"/>
    <cellStyle name="Hyperlink 1076" xfId="9838"/>
    <cellStyle name="Hyperlink 1077" xfId="9839"/>
    <cellStyle name="Hyperlink 1078" xfId="9840"/>
    <cellStyle name="Hyperlink 1079" xfId="9841"/>
    <cellStyle name="Hyperlink 108" xfId="9842"/>
    <cellStyle name="Hyperlink 108 2" xfId="9843"/>
    <cellStyle name="Hyperlink 1080" xfId="9844"/>
    <cellStyle name="Hyperlink 1081" xfId="9845"/>
    <cellStyle name="Hyperlink 1082" xfId="9846"/>
    <cellStyle name="Hyperlink 1083" xfId="9847"/>
    <cellStyle name="Hyperlink 1084" xfId="9848"/>
    <cellStyle name="Hyperlink 1085" xfId="9849"/>
    <cellStyle name="Hyperlink 1086" xfId="9850"/>
    <cellStyle name="Hyperlink 1087" xfId="9851"/>
    <cellStyle name="Hyperlink 1088" xfId="9852"/>
    <cellStyle name="Hyperlink 1089" xfId="9853"/>
    <cellStyle name="Hyperlink 109" xfId="9854"/>
    <cellStyle name="Hyperlink 109 2" xfId="9855"/>
    <cellStyle name="Hyperlink 1090" xfId="9856"/>
    <cellStyle name="Hyperlink 1091" xfId="9857"/>
    <cellStyle name="Hyperlink 1092" xfId="9858"/>
    <cellStyle name="Hyperlink 1093" xfId="9859"/>
    <cellStyle name="Hyperlink 1094" xfId="9860"/>
    <cellStyle name="Hyperlink 1095" xfId="9861"/>
    <cellStyle name="Hyperlink 1096" xfId="9862"/>
    <cellStyle name="Hyperlink 1097" xfId="9863"/>
    <cellStyle name="Hyperlink 1098" xfId="9864"/>
    <cellStyle name="Hyperlink 1099" xfId="9865"/>
    <cellStyle name="Hyperlink 11" xfId="9866"/>
    <cellStyle name="Hyperlink 11 2" xfId="9867"/>
    <cellStyle name="Hyperlink 110" xfId="9868"/>
    <cellStyle name="Hyperlink 110 2" xfId="9869"/>
    <cellStyle name="Hyperlink 1100" xfId="9870"/>
    <cellStyle name="Hyperlink 1101" xfId="9871"/>
    <cellStyle name="Hyperlink 1102" xfId="9872"/>
    <cellStyle name="Hyperlink 1103" xfId="9873"/>
    <cellStyle name="Hyperlink 1104" xfId="9874"/>
    <cellStyle name="Hyperlink 1105" xfId="9875"/>
    <cellStyle name="Hyperlink 1106" xfId="9876"/>
    <cellStyle name="Hyperlink 1107" xfId="9877"/>
    <cellStyle name="Hyperlink 1108" xfId="9878"/>
    <cellStyle name="Hyperlink 1109" xfId="9879"/>
    <cellStyle name="Hyperlink 111" xfId="9880"/>
    <cellStyle name="Hyperlink 111 2" xfId="9881"/>
    <cellStyle name="Hyperlink 1110" xfId="9882"/>
    <cellStyle name="Hyperlink 1111" xfId="9883"/>
    <cellStyle name="Hyperlink 1112" xfId="9884"/>
    <cellStyle name="Hyperlink 1113" xfId="9885"/>
    <cellStyle name="Hyperlink 1114" xfId="9886"/>
    <cellStyle name="Hyperlink 1115" xfId="9887"/>
    <cellStyle name="Hyperlink 1116" xfId="9888"/>
    <cellStyle name="Hyperlink 1117" xfId="9889"/>
    <cellStyle name="Hyperlink 1118" xfId="9890"/>
    <cellStyle name="Hyperlink 1119" xfId="9891"/>
    <cellStyle name="Hyperlink 112" xfId="9892"/>
    <cellStyle name="Hyperlink 112 2" xfId="9893"/>
    <cellStyle name="Hyperlink 1120" xfId="9894"/>
    <cellStyle name="Hyperlink 1121" xfId="9895"/>
    <cellStyle name="Hyperlink 1122" xfId="9896"/>
    <cellStyle name="Hyperlink 1123" xfId="9897"/>
    <cellStyle name="Hyperlink 1124" xfId="9898"/>
    <cellStyle name="Hyperlink 1125" xfId="9899"/>
    <cellStyle name="Hyperlink 1126" xfId="9900"/>
    <cellStyle name="Hyperlink 1127" xfId="9901"/>
    <cellStyle name="Hyperlink 1128" xfId="9902"/>
    <cellStyle name="Hyperlink 1129" xfId="9903"/>
    <cellStyle name="Hyperlink 113" xfId="9904"/>
    <cellStyle name="Hyperlink 113 2" xfId="9905"/>
    <cellStyle name="Hyperlink 1130" xfId="9906"/>
    <cellStyle name="Hyperlink 1131" xfId="9907"/>
    <cellStyle name="Hyperlink 1132" xfId="9908"/>
    <cellStyle name="Hyperlink 1133" xfId="9909"/>
    <cellStyle name="Hyperlink 1134" xfId="9910"/>
    <cellStyle name="Hyperlink 1135" xfId="9911"/>
    <cellStyle name="Hyperlink 1136" xfId="9912"/>
    <cellStyle name="Hyperlink 1137" xfId="9913"/>
    <cellStyle name="Hyperlink 1138" xfId="9914"/>
    <cellStyle name="Hyperlink 1139" xfId="9915"/>
    <cellStyle name="Hyperlink 114" xfId="9916"/>
    <cellStyle name="Hyperlink 1140" xfId="9917"/>
    <cellStyle name="Hyperlink 1141" xfId="9918"/>
    <cellStyle name="Hyperlink 1142" xfId="9919"/>
    <cellStyle name="Hyperlink 1143" xfId="9920"/>
    <cellStyle name="Hyperlink 1144" xfId="9921"/>
    <cellStyle name="Hyperlink 1145" xfId="9922"/>
    <cellStyle name="Hyperlink 1146" xfId="9923"/>
    <cellStyle name="Hyperlink 1147" xfId="9924"/>
    <cellStyle name="Hyperlink 1148" xfId="9925"/>
    <cellStyle name="Hyperlink 1149" xfId="9926"/>
    <cellStyle name="Hyperlink 115" xfId="9927"/>
    <cellStyle name="Hyperlink 115 2" xfId="9928"/>
    <cellStyle name="Hyperlink 1150" xfId="9929"/>
    <cellStyle name="Hyperlink 1151" xfId="9930"/>
    <cellStyle name="Hyperlink 1152" xfId="9931"/>
    <cellStyle name="Hyperlink 1153" xfId="9932"/>
    <cellStyle name="Hyperlink 1154" xfId="9933"/>
    <cellStyle name="Hyperlink 1155" xfId="9934"/>
    <cellStyle name="Hyperlink 1156" xfId="9935"/>
    <cellStyle name="Hyperlink 1157" xfId="9936"/>
    <cellStyle name="Hyperlink 1158" xfId="9937"/>
    <cellStyle name="Hyperlink 1159" xfId="9938"/>
    <cellStyle name="Hyperlink 116" xfId="9939"/>
    <cellStyle name="Hyperlink 116 2" xfId="9940"/>
    <cellStyle name="Hyperlink 1160" xfId="9941"/>
    <cellStyle name="Hyperlink 1161" xfId="9942"/>
    <cellStyle name="Hyperlink 1162" xfId="9943"/>
    <cellStyle name="Hyperlink 1163" xfId="9944"/>
    <cellStyle name="Hyperlink 1164" xfId="9945"/>
    <cellStyle name="Hyperlink 1165" xfId="9946"/>
    <cellStyle name="Hyperlink 1166" xfId="9947"/>
    <cellStyle name="Hyperlink 1167" xfId="9948"/>
    <cellStyle name="Hyperlink 1168" xfId="9949"/>
    <cellStyle name="Hyperlink 1169" xfId="9950"/>
    <cellStyle name="Hyperlink 117" xfId="9951"/>
    <cellStyle name="Hyperlink 117 2" xfId="9952"/>
    <cellStyle name="Hyperlink 1170" xfId="9953"/>
    <cellStyle name="Hyperlink 1171" xfId="9954"/>
    <cellStyle name="Hyperlink 1172" xfId="9955"/>
    <cellStyle name="Hyperlink 1173" xfId="9956"/>
    <cellStyle name="Hyperlink 1174" xfId="9957"/>
    <cellStyle name="Hyperlink 1175" xfId="9958"/>
    <cellStyle name="Hyperlink 1176" xfId="9959"/>
    <cellStyle name="Hyperlink 1177" xfId="9960"/>
    <cellStyle name="Hyperlink 1178" xfId="9961"/>
    <cellStyle name="Hyperlink 1179" xfId="9962"/>
    <cellStyle name="Hyperlink 118" xfId="9963"/>
    <cellStyle name="Hyperlink 118 2" xfId="9964"/>
    <cellStyle name="Hyperlink 1180" xfId="9965"/>
    <cellStyle name="Hyperlink 1181" xfId="9966"/>
    <cellStyle name="Hyperlink 1182" xfId="9967"/>
    <cellStyle name="Hyperlink 1183" xfId="9968"/>
    <cellStyle name="Hyperlink 1184" xfId="9969"/>
    <cellStyle name="Hyperlink 1185" xfId="9970"/>
    <cellStyle name="Hyperlink 1186" xfId="9971"/>
    <cellStyle name="Hyperlink 1187" xfId="9972"/>
    <cellStyle name="Hyperlink 1188" xfId="9973"/>
    <cellStyle name="Hyperlink 1189" xfId="9974"/>
    <cellStyle name="Hyperlink 119" xfId="9975"/>
    <cellStyle name="Hyperlink 119 2" xfId="9976"/>
    <cellStyle name="Hyperlink 1190" xfId="9977"/>
    <cellStyle name="Hyperlink 1191" xfId="9978"/>
    <cellStyle name="Hyperlink 1192" xfId="9979"/>
    <cellStyle name="Hyperlink 1193" xfId="9980"/>
    <cellStyle name="Hyperlink 1194" xfId="9981"/>
    <cellStyle name="Hyperlink 1195" xfId="9982"/>
    <cellStyle name="Hyperlink 1196" xfId="9983"/>
    <cellStyle name="Hyperlink 1197" xfId="9984"/>
    <cellStyle name="Hyperlink 1198" xfId="9985"/>
    <cellStyle name="Hyperlink 1199" xfId="9986"/>
    <cellStyle name="Hyperlink 12" xfId="9987"/>
    <cellStyle name="Hyperlink 12 2" xfId="9988"/>
    <cellStyle name="Hyperlink 120" xfId="9989"/>
    <cellStyle name="Hyperlink 120 2" xfId="9990"/>
    <cellStyle name="Hyperlink 1200" xfId="9991"/>
    <cellStyle name="Hyperlink 1201" xfId="9992"/>
    <cellStyle name="Hyperlink 1202" xfId="9993"/>
    <cellStyle name="Hyperlink 1203" xfId="9994"/>
    <cellStyle name="Hyperlink 1204" xfId="9995"/>
    <cellStyle name="Hyperlink 1205" xfId="9996"/>
    <cellStyle name="Hyperlink 1206" xfId="9997"/>
    <cellStyle name="Hyperlink 1207" xfId="9998"/>
    <cellStyle name="Hyperlink 1208" xfId="9999"/>
    <cellStyle name="Hyperlink 1209" xfId="10000"/>
    <cellStyle name="Hyperlink 121" xfId="10001"/>
    <cellStyle name="Hyperlink 121 2" xfId="10002"/>
    <cellStyle name="Hyperlink 1210" xfId="10003"/>
    <cellStyle name="Hyperlink 1211" xfId="10004"/>
    <cellStyle name="Hyperlink 1212" xfId="10005"/>
    <cellStyle name="Hyperlink 1213" xfId="10006"/>
    <cellStyle name="Hyperlink 1214" xfId="10007"/>
    <cellStyle name="Hyperlink 1215" xfId="10008"/>
    <cellStyle name="Hyperlink 1216" xfId="10009"/>
    <cellStyle name="Hyperlink 1217" xfId="10010"/>
    <cellStyle name="Hyperlink 1218" xfId="10011"/>
    <cellStyle name="Hyperlink 1219" xfId="10012"/>
    <cellStyle name="Hyperlink 122" xfId="10013"/>
    <cellStyle name="Hyperlink 122 2" xfId="10014"/>
    <cellStyle name="Hyperlink 1220" xfId="10015"/>
    <cellStyle name="Hyperlink 1221" xfId="10016"/>
    <cellStyle name="Hyperlink 1222" xfId="10017"/>
    <cellStyle name="Hyperlink 1223" xfId="10018"/>
    <cellStyle name="Hyperlink 1224" xfId="10019"/>
    <cellStyle name="Hyperlink 1225" xfId="10020"/>
    <cellStyle name="Hyperlink 1226" xfId="10021"/>
    <cellStyle name="Hyperlink 1227" xfId="10022"/>
    <cellStyle name="Hyperlink 1228" xfId="10023"/>
    <cellStyle name="Hyperlink 1229" xfId="10024"/>
    <cellStyle name="Hyperlink 123" xfId="10025"/>
    <cellStyle name="Hyperlink 123 2" xfId="10026"/>
    <cellStyle name="Hyperlink 1230" xfId="10027"/>
    <cellStyle name="Hyperlink 1231" xfId="10028"/>
    <cellStyle name="Hyperlink 1232" xfId="10029"/>
    <cellStyle name="Hyperlink 1233" xfId="10030"/>
    <cellStyle name="Hyperlink 1234" xfId="10031"/>
    <cellStyle name="Hyperlink 1235" xfId="10032"/>
    <cellStyle name="Hyperlink 1236" xfId="10033"/>
    <cellStyle name="Hyperlink 1237" xfId="10034"/>
    <cellStyle name="Hyperlink 1238" xfId="10035"/>
    <cellStyle name="Hyperlink 1239" xfId="10036"/>
    <cellStyle name="Hyperlink 124" xfId="10037"/>
    <cellStyle name="Hyperlink 124 2" xfId="10038"/>
    <cellStyle name="Hyperlink 1240" xfId="10039"/>
    <cellStyle name="Hyperlink 1241" xfId="10040"/>
    <cellStyle name="Hyperlink 1242" xfId="10041"/>
    <cellStyle name="Hyperlink 1243" xfId="10042"/>
    <cellStyle name="Hyperlink 1244" xfId="10043"/>
    <cellStyle name="Hyperlink 1245" xfId="10044"/>
    <cellStyle name="Hyperlink 1246" xfId="10045"/>
    <cellStyle name="Hyperlink 1247" xfId="10046"/>
    <cellStyle name="Hyperlink 1248" xfId="10047"/>
    <cellStyle name="Hyperlink 1249" xfId="10048"/>
    <cellStyle name="Hyperlink 125" xfId="10049"/>
    <cellStyle name="Hyperlink 1250" xfId="10050"/>
    <cellStyle name="Hyperlink 1251" xfId="10051"/>
    <cellStyle name="Hyperlink 1252" xfId="10052"/>
    <cellStyle name="Hyperlink 1253" xfId="10053"/>
    <cellStyle name="Hyperlink 1254" xfId="10054"/>
    <cellStyle name="Hyperlink 1255" xfId="10055"/>
    <cellStyle name="Hyperlink 1256" xfId="10056"/>
    <cellStyle name="Hyperlink 1257" xfId="10057"/>
    <cellStyle name="Hyperlink 1258" xfId="10058"/>
    <cellStyle name="Hyperlink 1259" xfId="10059"/>
    <cellStyle name="Hyperlink 126" xfId="10060"/>
    <cellStyle name="Hyperlink 126 2" xfId="10061"/>
    <cellStyle name="Hyperlink 1260" xfId="10062"/>
    <cellStyle name="Hyperlink 1261" xfId="10063"/>
    <cellStyle name="Hyperlink 1262" xfId="10064"/>
    <cellStyle name="Hyperlink 1263" xfId="10065"/>
    <cellStyle name="Hyperlink 1264" xfId="10066"/>
    <cellStyle name="Hyperlink 1265" xfId="10067"/>
    <cellStyle name="Hyperlink 1266" xfId="10068"/>
    <cellStyle name="Hyperlink 1267" xfId="10069"/>
    <cellStyle name="Hyperlink 1268" xfId="10070"/>
    <cellStyle name="Hyperlink 1269" xfId="10071"/>
    <cellStyle name="Hyperlink 127" xfId="10072"/>
    <cellStyle name="Hyperlink 127 2" xfId="10073"/>
    <cellStyle name="Hyperlink 1270" xfId="10074"/>
    <cellStyle name="Hyperlink 1271" xfId="10075"/>
    <cellStyle name="Hyperlink 1272" xfId="10076"/>
    <cellStyle name="Hyperlink 1273" xfId="10077"/>
    <cellStyle name="Hyperlink 1274" xfId="10078"/>
    <cellStyle name="Hyperlink 1275" xfId="10079"/>
    <cellStyle name="Hyperlink 1276" xfId="10080"/>
    <cellStyle name="Hyperlink 1277" xfId="10081"/>
    <cellStyle name="Hyperlink 1278" xfId="10082"/>
    <cellStyle name="Hyperlink 1279" xfId="10083"/>
    <cellStyle name="Hyperlink 128" xfId="10084"/>
    <cellStyle name="Hyperlink 128 2" xfId="10085"/>
    <cellStyle name="Hyperlink 1280" xfId="10086"/>
    <cellStyle name="Hyperlink 1281" xfId="10087"/>
    <cellStyle name="Hyperlink 1282" xfId="10088"/>
    <cellStyle name="Hyperlink 1283" xfId="10089"/>
    <cellStyle name="Hyperlink 1284" xfId="10090"/>
    <cellStyle name="Hyperlink 1285" xfId="10091"/>
    <cellStyle name="Hyperlink 1286" xfId="10092"/>
    <cellStyle name="Hyperlink 1287" xfId="10093"/>
    <cellStyle name="Hyperlink 1288" xfId="10094"/>
    <cellStyle name="Hyperlink 1289" xfId="10095"/>
    <cellStyle name="Hyperlink 129" xfId="10096"/>
    <cellStyle name="Hyperlink 129 2" xfId="10097"/>
    <cellStyle name="Hyperlink 1290" xfId="10098"/>
    <cellStyle name="Hyperlink 1291" xfId="10099"/>
    <cellStyle name="Hyperlink 1292" xfId="10100"/>
    <cellStyle name="Hyperlink 1293" xfId="10101"/>
    <cellStyle name="Hyperlink 1294" xfId="10102"/>
    <cellStyle name="Hyperlink 1295" xfId="10103"/>
    <cellStyle name="Hyperlink 1296" xfId="10104"/>
    <cellStyle name="Hyperlink 1297" xfId="10105"/>
    <cellStyle name="Hyperlink 1298" xfId="10106"/>
    <cellStyle name="Hyperlink 1299" xfId="10107"/>
    <cellStyle name="Hyperlink 13" xfId="10108"/>
    <cellStyle name="Hyperlink 13 2" xfId="10109"/>
    <cellStyle name="Hyperlink 130" xfId="10110"/>
    <cellStyle name="Hyperlink 130 2" xfId="10111"/>
    <cellStyle name="Hyperlink 1300" xfId="10112"/>
    <cellStyle name="Hyperlink 1301" xfId="10113"/>
    <cellStyle name="Hyperlink 1302" xfId="10114"/>
    <cellStyle name="Hyperlink 1303" xfId="10115"/>
    <cellStyle name="Hyperlink 1304" xfId="10116"/>
    <cellStyle name="Hyperlink 1305" xfId="10117"/>
    <cellStyle name="Hyperlink 1306" xfId="10118"/>
    <cellStyle name="Hyperlink 1307" xfId="10119"/>
    <cellStyle name="Hyperlink 1308" xfId="10120"/>
    <cellStyle name="Hyperlink 1309" xfId="10121"/>
    <cellStyle name="Hyperlink 131" xfId="10122"/>
    <cellStyle name="Hyperlink 131 2" xfId="10123"/>
    <cellStyle name="Hyperlink 1310" xfId="10124"/>
    <cellStyle name="Hyperlink 1311" xfId="10125"/>
    <cellStyle name="Hyperlink 1312" xfId="10126"/>
    <cellStyle name="Hyperlink 1313" xfId="10127"/>
    <cellStyle name="Hyperlink 1314" xfId="10128"/>
    <cellStyle name="Hyperlink 1315" xfId="10129"/>
    <cellStyle name="Hyperlink 1316" xfId="10130"/>
    <cellStyle name="Hyperlink 1317" xfId="10131"/>
    <cellStyle name="Hyperlink 1318" xfId="10132"/>
    <cellStyle name="Hyperlink 1319" xfId="10133"/>
    <cellStyle name="Hyperlink 132" xfId="10134"/>
    <cellStyle name="Hyperlink 132 2" xfId="10135"/>
    <cellStyle name="Hyperlink 1320" xfId="10136"/>
    <cellStyle name="Hyperlink 1321" xfId="10137"/>
    <cellStyle name="Hyperlink 1322" xfId="10138"/>
    <cellStyle name="Hyperlink 1323" xfId="10139"/>
    <cellStyle name="Hyperlink 1324" xfId="10140"/>
    <cellStyle name="Hyperlink 1325" xfId="10141"/>
    <cellStyle name="Hyperlink 1326" xfId="10142"/>
    <cellStyle name="Hyperlink 1327" xfId="10143"/>
    <cellStyle name="Hyperlink 1328" xfId="10144"/>
    <cellStyle name="Hyperlink 1329" xfId="10145"/>
    <cellStyle name="Hyperlink 133" xfId="10146"/>
    <cellStyle name="Hyperlink 133 2" xfId="10147"/>
    <cellStyle name="Hyperlink 1330" xfId="10148"/>
    <cellStyle name="Hyperlink 1331" xfId="10149"/>
    <cellStyle name="Hyperlink 1332" xfId="10150"/>
    <cellStyle name="Hyperlink 1333" xfId="10151"/>
    <cellStyle name="Hyperlink 1334" xfId="10152"/>
    <cellStyle name="Hyperlink 1335" xfId="10153"/>
    <cellStyle name="Hyperlink 1336" xfId="10154"/>
    <cellStyle name="Hyperlink 1337" xfId="10155"/>
    <cellStyle name="Hyperlink 1338" xfId="10156"/>
    <cellStyle name="Hyperlink 1339" xfId="10157"/>
    <cellStyle name="Hyperlink 134" xfId="10158"/>
    <cellStyle name="Hyperlink 134 2" xfId="10159"/>
    <cellStyle name="Hyperlink 1340" xfId="10160"/>
    <cellStyle name="Hyperlink 1341" xfId="10161"/>
    <cellStyle name="Hyperlink 1342" xfId="10162"/>
    <cellStyle name="Hyperlink 1343" xfId="10163"/>
    <cellStyle name="Hyperlink 1344" xfId="10164"/>
    <cellStyle name="Hyperlink 1345" xfId="10165"/>
    <cellStyle name="Hyperlink 1346" xfId="10166"/>
    <cellStyle name="Hyperlink 1347" xfId="10167"/>
    <cellStyle name="Hyperlink 1348" xfId="10168"/>
    <cellStyle name="Hyperlink 1349" xfId="10169"/>
    <cellStyle name="Hyperlink 135" xfId="10170"/>
    <cellStyle name="Hyperlink 135 2" xfId="10171"/>
    <cellStyle name="Hyperlink 1350" xfId="10172"/>
    <cellStyle name="Hyperlink 1351" xfId="10173"/>
    <cellStyle name="Hyperlink 1352" xfId="10174"/>
    <cellStyle name="Hyperlink 1353" xfId="10175"/>
    <cellStyle name="Hyperlink 1354" xfId="10176"/>
    <cellStyle name="Hyperlink 1355" xfId="10177"/>
    <cellStyle name="Hyperlink 1356" xfId="10178"/>
    <cellStyle name="Hyperlink 1357" xfId="10179"/>
    <cellStyle name="Hyperlink 1358" xfId="10180"/>
    <cellStyle name="Hyperlink 1359" xfId="10181"/>
    <cellStyle name="Hyperlink 136" xfId="10182"/>
    <cellStyle name="Hyperlink 1360" xfId="10183"/>
    <cellStyle name="Hyperlink 1361" xfId="10184"/>
    <cellStyle name="Hyperlink 1362" xfId="10185"/>
    <cellStyle name="Hyperlink 1363" xfId="10186"/>
    <cellStyle name="Hyperlink 1364" xfId="10187"/>
    <cellStyle name="Hyperlink 1365" xfId="10188"/>
    <cellStyle name="Hyperlink 1366" xfId="10189"/>
    <cellStyle name="Hyperlink 1367" xfId="10190"/>
    <cellStyle name="Hyperlink 1368" xfId="10191"/>
    <cellStyle name="Hyperlink 1369" xfId="10192"/>
    <cellStyle name="Hyperlink 137" xfId="10193"/>
    <cellStyle name="Hyperlink 137 2" xfId="10194"/>
    <cellStyle name="Hyperlink 1370" xfId="10195"/>
    <cellStyle name="Hyperlink 1371" xfId="10196"/>
    <cellStyle name="Hyperlink 1372" xfId="10197"/>
    <cellStyle name="Hyperlink 1373" xfId="10198"/>
    <cellStyle name="Hyperlink 1374" xfId="10199"/>
    <cellStyle name="Hyperlink 1375" xfId="10200"/>
    <cellStyle name="Hyperlink 1376" xfId="10201"/>
    <cellStyle name="Hyperlink 1377" xfId="10202"/>
    <cellStyle name="Hyperlink 1378" xfId="10203"/>
    <cellStyle name="Hyperlink 1379" xfId="10204"/>
    <cellStyle name="Hyperlink 138" xfId="10205"/>
    <cellStyle name="Hyperlink 138 2" xfId="10206"/>
    <cellStyle name="Hyperlink 1380" xfId="10207"/>
    <cellStyle name="Hyperlink 1381" xfId="10208"/>
    <cellStyle name="Hyperlink 1382" xfId="10209"/>
    <cellStyle name="Hyperlink 1383" xfId="10210"/>
    <cellStyle name="Hyperlink 1384" xfId="10211"/>
    <cellStyle name="Hyperlink 1385" xfId="10212"/>
    <cellStyle name="Hyperlink 1386" xfId="10213"/>
    <cellStyle name="Hyperlink 1387" xfId="10214"/>
    <cellStyle name="Hyperlink 1388" xfId="10215"/>
    <cellStyle name="Hyperlink 1389" xfId="10216"/>
    <cellStyle name="Hyperlink 139" xfId="10217"/>
    <cellStyle name="Hyperlink 139 2" xfId="10218"/>
    <cellStyle name="Hyperlink 1390" xfId="10219"/>
    <cellStyle name="Hyperlink 1391" xfId="10220"/>
    <cellStyle name="Hyperlink 1392" xfId="10221"/>
    <cellStyle name="Hyperlink 1393" xfId="10222"/>
    <cellStyle name="Hyperlink 1394" xfId="10223"/>
    <cellStyle name="Hyperlink 1395" xfId="10224"/>
    <cellStyle name="Hyperlink 1396" xfId="10225"/>
    <cellStyle name="Hyperlink 1397" xfId="10226"/>
    <cellStyle name="Hyperlink 1398" xfId="10227"/>
    <cellStyle name="Hyperlink 1399" xfId="10228"/>
    <cellStyle name="Hyperlink 14" xfId="10229"/>
    <cellStyle name="Hyperlink 14 2" xfId="10230"/>
    <cellStyle name="Hyperlink 140" xfId="10231"/>
    <cellStyle name="Hyperlink 140 2" xfId="10232"/>
    <cellStyle name="Hyperlink 1400" xfId="10233"/>
    <cellStyle name="Hyperlink 1401" xfId="10234"/>
    <cellStyle name="Hyperlink 1402" xfId="10235"/>
    <cellStyle name="Hyperlink 1403" xfId="10236"/>
    <cellStyle name="Hyperlink 1404" xfId="10237"/>
    <cellStyle name="Hyperlink 1405" xfId="10238"/>
    <cellStyle name="Hyperlink 1406" xfId="10239"/>
    <cellStyle name="Hyperlink 1407" xfId="10240"/>
    <cellStyle name="Hyperlink 1408" xfId="10241"/>
    <cellStyle name="Hyperlink 1409" xfId="10242"/>
    <cellStyle name="Hyperlink 141" xfId="10243"/>
    <cellStyle name="Hyperlink 141 2" xfId="10244"/>
    <cellStyle name="Hyperlink 1410" xfId="10245"/>
    <cellStyle name="Hyperlink 1411" xfId="10246"/>
    <cellStyle name="Hyperlink 1412" xfId="10247"/>
    <cellStyle name="Hyperlink 1413" xfId="10248"/>
    <cellStyle name="Hyperlink 1414" xfId="10249"/>
    <cellStyle name="Hyperlink 1415" xfId="10250"/>
    <cellStyle name="Hyperlink 1416" xfId="10251"/>
    <cellStyle name="Hyperlink 1417" xfId="10252"/>
    <cellStyle name="Hyperlink 1418" xfId="10253"/>
    <cellStyle name="Hyperlink 1419" xfId="10254"/>
    <cellStyle name="Hyperlink 142" xfId="10255"/>
    <cellStyle name="Hyperlink 142 2" xfId="10256"/>
    <cellStyle name="Hyperlink 1420" xfId="10257"/>
    <cellStyle name="Hyperlink 1421" xfId="10258"/>
    <cellStyle name="Hyperlink 1422" xfId="10259"/>
    <cellStyle name="Hyperlink 1423" xfId="10260"/>
    <cellStyle name="Hyperlink 1424" xfId="10261"/>
    <cellStyle name="Hyperlink 1425" xfId="10262"/>
    <cellStyle name="Hyperlink 1426" xfId="10263"/>
    <cellStyle name="Hyperlink 1427" xfId="10264"/>
    <cellStyle name="Hyperlink 1428" xfId="10265"/>
    <cellStyle name="Hyperlink 1429" xfId="10266"/>
    <cellStyle name="Hyperlink 143" xfId="10267"/>
    <cellStyle name="Hyperlink 143 2" xfId="10268"/>
    <cellStyle name="Hyperlink 1430" xfId="10269"/>
    <cellStyle name="Hyperlink 1431" xfId="10270"/>
    <cellStyle name="Hyperlink 1432" xfId="10271"/>
    <cellStyle name="Hyperlink 1433" xfId="10272"/>
    <cellStyle name="Hyperlink 1434" xfId="10273"/>
    <cellStyle name="Hyperlink 1435" xfId="10274"/>
    <cellStyle name="Hyperlink 1436" xfId="10275"/>
    <cellStyle name="Hyperlink 1437" xfId="10276"/>
    <cellStyle name="Hyperlink 1438" xfId="10277"/>
    <cellStyle name="Hyperlink 1439" xfId="10278"/>
    <cellStyle name="Hyperlink 144" xfId="10279"/>
    <cellStyle name="Hyperlink 144 2" xfId="10280"/>
    <cellStyle name="Hyperlink 1440" xfId="10281"/>
    <cellStyle name="Hyperlink 1441" xfId="10282"/>
    <cellStyle name="Hyperlink 1442" xfId="10283"/>
    <cellStyle name="Hyperlink 1443" xfId="10284"/>
    <cellStyle name="Hyperlink 1444" xfId="10285"/>
    <cellStyle name="Hyperlink 1445" xfId="10286"/>
    <cellStyle name="Hyperlink 1446" xfId="10287"/>
    <cellStyle name="Hyperlink 1447" xfId="10288"/>
    <cellStyle name="Hyperlink 1448" xfId="10289"/>
    <cellStyle name="Hyperlink 1449" xfId="10290"/>
    <cellStyle name="Hyperlink 145" xfId="10291"/>
    <cellStyle name="Hyperlink 145 2" xfId="10292"/>
    <cellStyle name="Hyperlink 1450" xfId="10293"/>
    <cellStyle name="Hyperlink 1451" xfId="10294"/>
    <cellStyle name="Hyperlink 1452" xfId="10295"/>
    <cellStyle name="Hyperlink 1453" xfId="10296"/>
    <cellStyle name="Hyperlink 1454" xfId="10297"/>
    <cellStyle name="Hyperlink 1455" xfId="10298"/>
    <cellStyle name="Hyperlink 1456" xfId="10299"/>
    <cellStyle name="Hyperlink 1457" xfId="10300"/>
    <cellStyle name="Hyperlink 1458" xfId="10301"/>
    <cellStyle name="Hyperlink 1459" xfId="10302"/>
    <cellStyle name="Hyperlink 146" xfId="10303"/>
    <cellStyle name="Hyperlink 146 2" xfId="10304"/>
    <cellStyle name="Hyperlink 1460" xfId="10305"/>
    <cellStyle name="Hyperlink 1461" xfId="10306"/>
    <cellStyle name="Hyperlink 1462" xfId="10307"/>
    <cellStyle name="Hyperlink 1463" xfId="10308"/>
    <cellStyle name="Hyperlink 1464" xfId="10309"/>
    <cellStyle name="Hyperlink 1465" xfId="10310"/>
    <cellStyle name="Hyperlink 1466" xfId="10311"/>
    <cellStyle name="Hyperlink 1467" xfId="10312"/>
    <cellStyle name="Hyperlink 1468" xfId="10313"/>
    <cellStyle name="Hyperlink 1469" xfId="10314"/>
    <cellStyle name="Hyperlink 147" xfId="10315"/>
    <cellStyle name="Hyperlink 1470" xfId="10316"/>
    <cellStyle name="Hyperlink 1471" xfId="10317"/>
    <cellStyle name="Hyperlink 1472" xfId="10318"/>
    <cellStyle name="Hyperlink 1473" xfId="10319"/>
    <cellStyle name="Hyperlink 1474" xfId="10320"/>
    <cellStyle name="Hyperlink 1475" xfId="10321"/>
    <cellStyle name="Hyperlink 1476" xfId="10322"/>
    <cellStyle name="Hyperlink 1477" xfId="10323"/>
    <cellStyle name="Hyperlink 1478" xfId="10324"/>
    <cellStyle name="Hyperlink 1479" xfId="10325"/>
    <cellStyle name="Hyperlink 148" xfId="10326"/>
    <cellStyle name="Hyperlink 148 2" xfId="10327"/>
    <cellStyle name="Hyperlink 1480" xfId="10328"/>
    <cellStyle name="Hyperlink 1481" xfId="10329"/>
    <cellStyle name="Hyperlink 1482" xfId="10330"/>
    <cellStyle name="Hyperlink 1483" xfId="10331"/>
    <cellStyle name="Hyperlink 1484" xfId="10332"/>
    <cellStyle name="Hyperlink 1485" xfId="10333"/>
    <cellStyle name="Hyperlink 1486" xfId="10334"/>
    <cellStyle name="Hyperlink 1487" xfId="10335"/>
    <cellStyle name="Hyperlink 1488" xfId="10336"/>
    <cellStyle name="Hyperlink 1489" xfId="10337"/>
    <cellStyle name="Hyperlink 149" xfId="10338"/>
    <cellStyle name="Hyperlink 149 2" xfId="10339"/>
    <cellStyle name="Hyperlink 1490" xfId="10340"/>
    <cellStyle name="Hyperlink 1491" xfId="10341"/>
    <cellStyle name="Hyperlink 1492" xfId="10342"/>
    <cellStyle name="Hyperlink 1493" xfId="10343"/>
    <cellStyle name="Hyperlink 1494" xfId="10344"/>
    <cellStyle name="Hyperlink 1495" xfId="10345"/>
    <cellStyle name="Hyperlink 1496" xfId="10346"/>
    <cellStyle name="Hyperlink 1497" xfId="10347"/>
    <cellStyle name="Hyperlink 1498" xfId="10348"/>
    <cellStyle name="Hyperlink 1499" xfId="10349"/>
    <cellStyle name="Hyperlink 15" xfId="10350"/>
    <cellStyle name="Hyperlink 150" xfId="10351"/>
    <cellStyle name="Hyperlink 150 2" xfId="10352"/>
    <cellStyle name="Hyperlink 1500" xfId="10353"/>
    <cellStyle name="Hyperlink 1501" xfId="10354"/>
    <cellStyle name="Hyperlink 1502" xfId="10355"/>
    <cellStyle name="Hyperlink 1503" xfId="10356"/>
    <cellStyle name="Hyperlink 1504" xfId="10357"/>
    <cellStyle name="Hyperlink 1505" xfId="10358"/>
    <cellStyle name="Hyperlink 1506" xfId="10359"/>
    <cellStyle name="Hyperlink 1507" xfId="10360"/>
    <cellStyle name="Hyperlink 1508" xfId="10361"/>
    <cellStyle name="Hyperlink 1509" xfId="10362"/>
    <cellStyle name="Hyperlink 151" xfId="10363"/>
    <cellStyle name="Hyperlink 151 2" xfId="10364"/>
    <cellStyle name="Hyperlink 1510" xfId="10365"/>
    <cellStyle name="Hyperlink 1511" xfId="10366"/>
    <cellStyle name="Hyperlink 1512" xfId="10367"/>
    <cellStyle name="Hyperlink 1513" xfId="10368"/>
    <cellStyle name="Hyperlink 1514" xfId="10369"/>
    <cellStyle name="Hyperlink 1515" xfId="10370"/>
    <cellStyle name="Hyperlink 1516" xfId="10371"/>
    <cellStyle name="Hyperlink 1517" xfId="10372"/>
    <cellStyle name="Hyperlink 1518" xfId="10373"/>
    <cellStyle name="Hyperlink 1519" xfId="10374"/>
    <cellStyle name="Hyperlink 152" xfId="10375"/>
    <cellStyle name="Hyperlink 152 2" xfId="10376"/>
    <cellStyle name="Hyperlink 1520" xfId="10377"/>
    <cellStyle name="Hyperlink 1521" xfId="10378"/>
    <cellStyle name="Hyperlink 1522" xfId="10379"/>
    <cellStyle name="Hyperlink 1523" xfId="10380"/>
    <cellStyle name="Hyperlink 1524" xfId="10381"/>
    <cellStyle name="Hyperlink 1525" xfId="10382"/>
    <cellStyle name="Hyperlink 1526" xfId="10383"/>
    <cellStyle name="Hyperlink 1527" xfId="10384"/>
    <cellStyle name="Hyperlink 1528" xfId="10385"/>
    <cellStyle name="Hyperlink 1529" xfId="10386"/>
    <cellStyle name="Hyperlink 153" xfId="10387"/>
    <cellStyle name="Hyperlink 153 2" xfId="10388"/>
    <cellStyle name="Hyperlink 1530" xfId="10389"/>
    <cellStyle name="Hyperlink 1531" xfId="10390"/>
    <cellStyle name="Hyperlink 1532" xfId="10391"/>
    <cellStyle name="Hyperlink 1533" xfId="10392"/>
    <cellStyle name="Hyperlink 1534" xfId="10393"/>
    <cellStyle name="Hyperlink 1535" xfId="10394"/>
    <cellStyle name="Hyperlink 1536" xfId="10395"/>
    <cellStyle name="Hyperlink 1537" xfId="10396"/>
    <cellStyle name="Hyperlink 1538" xfId="10397"/>
    <cellStyle name="Hyperlink 1539" xfId="10398"/>
    <cellStyle name="Hyperlink 154" xfId="10399"/>
    <cellStyle name="Hyperlink 154 2" xfId="10400"/>
    <cellStyle name="Hyperlink 1540" xfId="10401"/>
    <cellStyle name="Hyperlink 1541" xfId="10402"/>
    <cellStyle name="Hyperlink 1542" xfId="10403"/>
    <cellStyle name="Hyperlink 1543" xfId="10404"/>
    <cellStyle name="Hyperlink 1544" xfId="10405"/>
    <cellStyle name="Hyperlink 1545" xfId="10406"/>
    <cellStyle name="Hyperlink 1546" xfId="10407"/>
    <cellStyle name="Hyperlink 1547" xfId="10408"/>
    <cellStyle name="Hyperlink 1548" xfId="10409"/>
    <cellStyle name="Hyperlink 1549" xfId="10410"/>
    <cellStyle name="Hyperlink 155" xfId="10411"/>
    <cellStyle name="Hyperlink 155 2" xfId="10412"/>
    <cellStyle name="Hyperlink 1550" xfId="10413"/>
    <cellStyle name="Hyperlink 1551" xfId="10414"/>
    <cellStyle name="Hyperlink 1552" xfId="10415"/>
    <cellStyle name="Hyperlink 1553" xfId="10416"/>
    <cellStyle name="Hyperlink 1554" xfId="10417"/>
    <cellStyle name="Hyperlink 1555" xfId="10418"/>
    <cellStyle name="Hyperlink 1556" xfId="10419"/>
    <cellStyle name="Hyperlink 1557" xfId="10420"/>
    <cellStyle name="Hyperlink 1558" xfId="10421"/>
    <cellStyle name="Hyperlink 1559" xfId="10422"/>
    <cellStyle name="Hyperlink 156" xfId="10423"/>
    <cellStyle name="Hyperlink 156 2" xfId="10424"/>
    <cellStyle name="Hyperlink 1560" xfId="10425"/>
    <cellStyle name="Hyperlink 1561" xfId="10426"/>
    <cellStyle name="Hyperlink 1562" xfId="10427"/>
    <cellStyle name="Hyperlink 1563" xfId="10428"/>
    <cellStyle name="Hyperlink 1564" xfId="10429"/>
    <cellStyle name="Hyperlink 1565" xfId="10430"/>
    <cellStyle name="Hyperlink 1566" xfId="10431"/>
    <cellStyle name="Hyperlink 1567" xfId="10432"/>
    <cellStyle name="Hyperlink 1568" xfId="10433"/>
    <cellStyle name="Hyperlink 1569" xfId="10434"/>
    <cellStyle name="Hyperlink 157" xfId="10435"/>
    <cellStyle name="Hyperlink 157 2" xfId="10436"/>
    <cellStyle name="Hyperlink 1570" xfId="10437"/>
    <cellStyle name="Hyperlink 1571" xfId="10438"/>
    <cellStyle name="Hyperlink 1572" xfId="10439"/>
    <cellStyle name="Hyperlink 1573" xfId="10440"/>
    <cellStyle name="Hyperlink 1574" xfId="10441"/>
    <cellStyle name="Hyperlink 1575" xfId="10442"/>
    <cellStyle name="Hyperlink 1576" xfId="10443"/>
    <cellStyle name="Hyperlink 1577" xfId="10444"/>
    <cellStyle name="Hyperlink 1578" xfId="10445"/>
    <cellStyle name="Hyperlink 1579" xfId="10446"/>
    <cellStyle name="Hyperlink 158" xfId="10447"/>
    <cellStyle name="Hyperlink 1580" xfId="10448"/>
    <cellStyle name="Hyperlink 1581" xfId="10449"/>
    <cellStyle name="Hyperlink 1582" xfId="10450"/>
    <cellStyle name="Hyperlink 1583" xfId="10451"/>
    <cellStyle name="Hyperlink 1584" xfId="10452"/>
    <cellStyle name="Hyperlink 1585" xfId="10453"/>
    <cellStyle name="Hyperlink 1586" xfId="10454"/>
    <cellStyle name="Hyperlink 1587" xfId="10455"/>
    <cellStyle name="Hyperlink 1588" xfId="10456"/>
    <cellStyle name="Hyperlink 1589" xfId="10457"/>
    <cellStyle name="Hyperlink 159" xfId="10458"/>
    <cellStyle name="Hyperlink 159 2" xfId="10459"/>
    <cellStyle name="Hyperlink 1590" xfId="10460"/>
    <cellStyle name="Hyperlink 1591" xfId="10461"/>
    <cellStyle name="Hyperlink 1592" xfId="10462"/>
    <cellStyle name="Hyperlink 1593" xfId="10463"/>
    <cellStyle name="Hyperlink 1594" xfId="10464"/>
    <cellStyle name="Hyperlink 1595" xfId="10465"/>
    <cellStyle name="Hyperlink 1596" xfId="10466"/>
    <cellStyle name="Hyperlink 1597" xfId="10467"/>
    <cellStyle name="Hyperlink 1598" xfId="10468"/>
    <cellStyle name="Hyperlink 1599" xfId="10469"/>
    <cellStyle name="Hyperlink 16" xfId="10470"/>
    <cellStyle name="Hyperlink 16 2" xfId="10471"/>
    <cellStyle name="Hyperlink 160" xfId="10472"/>
    <cellStyle name="Hyperlink 160 2" xfId="10473"/>
    <cellStyle name="Hyperlink 1600" xfId="10474"/>
    <cellStyle name="Hyperlink 1601" xfId="10475"/>
    <cellStyle name="Hyperlink 1602" xfId="10476"/>
    <cellStyle name="Hyperlink 1603" xfId="10477"/>
    <cellStyle name="Hyperlink 1604" xfId="10478"/>
    <cellStyle name="Hyperlink 1605" xfId="10479"/>
    <cellStyle name="Hyperlink 1606" xfId="10480"/>
    <cellStyle name="Hyperlink 1607" xfId="10481"/>
    <cellStyle name="Hyperlink 1608" xfId="10482"/>
    <cellStyle name="Hyperlink 1609" xfId="10483"/>
    <cellStyle name="Hyperlink 161" xfId="10484"/>
    <cellStyle name="Hyperlink 161 2" xfId="10485"/>
    <cellStyle name="Hyperlink 1610" xfId="10486"/>
    <cellStyle name="Hyperlink 1611" xfId="10487"/>
    <cellStyle name="Hyperlink 1612" xfId="10488"/>
    <cellStyle name="Hyperlink 1613" xfId="10489"/>
    <cellStyle name="Hyperlink 1614" xfId="10490"/>
    <cellStyle name="Hyperlink 1615" xfId="10491"/>
    <cellStyle name="Hyperlink 1616" xfId="10492"/>
    <cellStyle name="Hyperlink 1617" xfId="10493"/>
    <cellStyle name="Hyperlink 1618" xfId="10494"/>
    <cellStyle name="Hyperlink 1619" xfId="10495"/>
    <cellStyle name="Hyperlink 162" xfId="10496"/>
    <cellStyle name="Hyperlink 162 2" xfId="10497"/>
    <cellStyle name="Hyperlink 1620" xfId="10498"/>
    <cellStyle name="Hyperlink 1621" xfId="10499"/>
    <cellStyle name="Hyperlink 1622" xfId="10500"/>
    <cellStyle name="Hyperlink 1623" xfId="10501"/>
    <cellStyle name="Hyperlink 1624" xfId="10502"/>
    <cellStyle name="Hyperlink 1625" xfId="10503"/>
    <cellStyle name="Hyperlink 1626" xfId="10504"/>
    <cellStyle name="Hyperlink 1627" xfId="10505"/>
    <cellStyle name="Hyperlink 1628" xfId="10506"/>
    <cellStyle name="Hyperlink 1629" xfId="10507"/>
    <cellStyle name="Hyperlink 163" xfId="10508"/>
    <cellStyle name="Hyperlink 163 2" xfId="10509"/>
    <cellStyle name="Hyperlink 1630" xfId="10510"/>
    <cellStyle name="Hyperlink 1631" xfId="10511"/>
    <cellStyle name="Hyperlink 1632" xfId="10512"/>
    <cellStyle name="Hyperlink 1633" xfId="10513"/>
    <cellStyle name="Hyperlink 1634" xfId="10514"/>
    <cellStyle name="Hyperlink 1635" xfId="10515"/>
    <cellStyle name="Hyperlink 1636" xfId="10516"/>
    <cellStyle name="Hyperlink 1637" xfId="10517"/>
    <cellStyle name="Hyperlink 1638" xfId="10518"/>
    <cellStyle name="Hyperlink 1639" xfId="10519"/>
    <cellStyle name="Hyperlink 164" xfId="10520"/>
    <cellStyle name="Hyperlink 164 2" xfId="10521"/>
    <cellStyle name="Hyperlink 1640" xfId="10522"/>
    <cellStyle name="Hyperlink 1641" xfId="10523"/>
    <cellStyle name="Hyperlink 1642" xfId="10524"/>
    <cellStyle name="Hyperlink 1643" xfId="10525"/>
    <cellStyle name="Hyperlink 1644" xfId="10526"/>
    <cellStyle name="Hyperlink 1645" xfId="10527"/>
    <cellStyle name="Hyperlink 1646" xfId="10528"/>
    <cellStyle name="Hyperlink 1647" xfId="10529"/>
    <cellStyle name="Hyperlink 1648" xfId="10530"/>
    <cellStyle name="Hyperlink 1649" xfId="10531"/>
    <cellStyle name="Hyperlink 165" xfId="10532"/>
    <cellStyle name="Hyperlink 165 2" xfId="10533"/>
    <cellStyle name="Hyperlink 1650" xfId="10534"/>
    <cellStyle name="Hyperlink 1651" xfId="10535"/>
    <cellStyle name="Hyperlink 1652" xfId="10536"/>
    <cellStyle name="Hyperlink 1653" xfId="10537"/>
    <cellStyle name="Hyperlink 1654" xfId="10538"/>
    <cellStyle name="Hyperlink 1655" xfId="10539"/>
    <cellStyle name="Hyperlink 1656" xfId="10540"/>
    <cellStyle name="Hyperlink 1657" xfId="10541"/>
    <cellStyle name="Hyperlink 1658" xfId="10542"/>
    <cellStyle name="Hyperlink 1659" xfId="10543"/>
    <cellStyle name="Hyperlink 166" xfId="10544"/>
    <cellStyle name="Hyperlink 166 2" xfId="10545"/>
    <cellStyle name="Hyperlink 1660" xfId="10546"/>
    <cellStyle name="Hyperlink 1661" xfId="10547"/>
    <cellStyle name="Hyperlink 1662" xfId="10548"/>
    <cellStyle name="Hyperlink 1663" xfId="10549"/>
    <cellStyle name="Hyperlink 1664" xfId="10550"/>
    <cellStyle name="Hyperlink 1665" xfId="10551"/>
    <cellStyle name="Hyperlink 1666" xfId="10552"/>
    <cellStyle name="Hyperlink 1667" xfId="10553"/>
    <cellStyle name="Hyperlink 1668" xfId="10554"/>
    <cellStyle name="Hyperlink 1669" xfId="10555"/>
    <cellStyle name="Hyperlink 167" xfId="10556"/>
    <cellStyle name="Hyperlink 167 2" xfId="10557"/>
    <cellStyle name="Hyperlink 1670" xfId="10558"/>
    <cellStyle name="Hyperlink 1671" xfId="10559"/>
    <cellStyle name="Hyperlink 1672" xfId="10560"/>
    <cellStyle name="Hyperlink 1673" xfId="10561"/>
    <cellStyle name="Hyperlink 1674" xfId="10562"/>
    <cellStyle name="Hyperlink 1675" xfId="10563"/>
    <cellStyle name="Hyperlink 1676" xfId="10564"/>
    <cellStyle name="Hyperlink 1677" xfId="10565"/>
    <cellStyle name="Hyperlink 1678" xfId="10566"/>
    <cellStyle name="Hyperlink 1679" xfId="10567"/>
    <cellStyle name="Hyperlink 168" xfId="10568"/>
    <cellStyle name="Hyperlink 168 2" xfId="10569"/>
    <cellStyle name="Hyperlink 1680" xfId="10570"/>
    <cellStyle name="Hyperlink 1681" xfId="10571"/>
    <cellStyle name="Hyperlink 1682" xfId="10572"/>
    <cellStyle name="Hyperlink 1683" xfId="10573"/>
    <cellStyle name="Hyperlink 1684" xfId="10574"/>
    <cellStyle name="Hyperlink 1685" xfId="10575"/>
    <cellStyle name="Hyperlink 1686" xfId="10576"/>
    <cellStyle name="Hyperlink 1687" xfId="10577"/>
    <cellStyle name="Hyperlink 1688" xfId="10578"/>
    <cellStyle name="Hyperlink 1689" xfId="10579"/>
    <cellStyle name="Hyperlink 169" xfId="10580"/>
    <cellStyle name="Hyperlink 1690" xfId="10581"/>
    <cellStyle name="Hyperlink 1691" xfId="10582"/>
    <cellStyle name="Hyperlink 1692" xfId="10583"/>
    <cellStyle name="Hyperlink 1693" xfId="10584"/>
    <cellStyle name="Hyperlink 1694" xfId="10585"/>
    <cellStyle name="Hyperlink 1695" xfId="10586"/>
    <cellStyle name="Hyperlink 1696" xfId="10587"/>
    <cellStyle name="Hyperlink 1697" xfId="10588"/>
    <cellStyle name="Hyperlink 1698" xfId="10589"/>
    <cellStyle name="Hyperlink 1699" xfId="10590"/>
    <cellStyle name="Hyperlink 17" xfId="10591"/>
    <cellStyle name="Hyperlink 17 2" xfId="10592"/>
    <cellStyle name="Hyperlink 170" xfId="10593"/>
    <cellStyle name="Hyperlink 170 2" xfId="10594"/>
    <cellStyle name="Hyperlink 1700" xfId="10595"/>
    <cellStyle name="Hyperlink 1701" xfId="10596"/>
    <cellStyle name="Hyperlink 1702" xfId="10597"/>
    <cellStyle name="Hyperlink 1703" xfId="10598"/>
    <cellStyle name="Hyperlink 1704" xfId="10599"/>
    <cellStyle name="Hyperlink 1705" xfId="10600"/>
    <cellStyle name="Hyperlink 1706" xfId="10601"/>
    <cellStyle name="Hyperlink 1707" xfId="10602"/>
    <cellStyle name="Hyperlink 1708" xfId="10603"/>
    <cellStyle name="Hyperlink 1709" xfId="10604"/>
    <cellStyle name="Hyperlink 171" xfId="10605"/>
    <cellStyle name="Hyperlink 171 2" xfId="10606"/>
    <cellStyle name="Hyperlink 1710" xfId="10607"/>
    <cellStyle name="Hyperlink 1711" xfId="10608"/>
    <cellStyle name="Hyperlink 1712" xfId="10609"/>
    <cellStyle name="Hyperlink 1713" xfId="10610"/>
    <cellStyle name="Hyperlink 1714" xfId="10611"/>
    <cellStyle name="Hyperlink 1715" xfId="10612"/>
    <cellStyle name="Hyperlink 1716" xfId="10613"/>
    <cellStyle name="Hyperlink 1717" xfId="10614"/>
    <cellStyle name="Hyperlink 1718" xfId="10615"/>
    <cellStyle name="Hyperlink 1719" xfId="10616"/>
    <cellStyle name="Hyperlink 172" xfId="10617"/>
    <cellStyle name="Hyperlink 172 2" xfId="10618"/>
    <cellStyle name="Hyperlink 1720" xfId="10619"/>
    <cellStyle name="Hyperlink 1721" xfId="10620"/>
    <cellStyle name="Hyperlink 1722" xfId="10621"/>
    <cellStyle name="Hyperlink 1723" xfId="10622"/>
    <cellStyle name="Hyperlink 1724" xfId="10623"/>
    <cellStyle name="Hyperlink 1725" xfId="10624"/>
    <cellStyle name="Hyperlink 1726" xfId="10625"/>
    <cellStyle name="Hyperlink 1727" xfId="10626"/>
    <cellStyle name="Hyperlink 1728" xfId="10627"/>
    <cellStyle name="Hyperlink 1729" xfId="10628"/>
    <cellStyle name="Hyperlink 173" xfId="10629"/>
    <cellStyle name="Hyperlink 173 2" xfId="10630"/>
    <cellStyle name="Hyperlink 1730" xfId="10631"/>
    <cellStyle name="Hyperlink 1731" xfId="10632"/>
    <cellStyle name="Hyperlink 1732" xfId="10633"/>
    <cellStyle name="Hyperlink 1733" xfId="10634"/>
    <cellStyle name="Hyperlink 1734" xfId="10635"/>
    <cellStyle name="Hyperlink 1735" xfId="10636"/>
    <cellStyle name="Hyperlink 1736" xfId="10637"/>
    <cellStyle name="Hyperlink 1737" xfId="10638"/>
    <cellStyle name="Hyperlink 1738" xfId="10639"/>
    <cellStyle name="Hyperlink 1739" xfId="10640"/>
    <cellStyle name="Hyperlink 174" xfId="10641"/>
    <cellStyle name="Hyperlink 174 2" xfId="10642"/>
    <cellStyle name="Hyperlink 1740" xfId="10643"/>
    <cellStyle name="Hyperlink 1741" xfId="10644"/>
    <cellStyle name="Hyperlink 1742" xfId="10645"/>
    <cellStyle name="Hyperlink 1743" xfId="10646"/>
    <cellStyle name="Hyperlink 1744" xfId="10647"/>
    <cellStyle name="Hyperlink 1745" xfId="10648"/>
    <cellStyle name="Hyperlink 1746" xfId="10649"/>
    <cellStyle name="Hyperlink 1747" xfId="10650"/>
    <cellStyle name="Hyperlink 1748" xfId="10651"/>
    <cellStyle name="Hyperlink 1749" xfId="10652"/>
    <cellStyle name="Hyperlink 175" xfId="10653"/>
    <cellStyle name="Hyperlink 175 2" xfId="10654"/>
    <cellStyle name="Hyperlink 1750" xfId="10655"/>
    <cellStyle name="Hyperlink 1751" xfId="10656"/>
    <cellStyle name="Hyperlink 1752" xfId="10657"/>
    <cellStyle name="Hyperlink 1753" xfId="10658"/>
    <cellStyle name="Hyperlink 1754" xfId="10659"/>
    <cellStyle name="Hyperlink 1755" xfId="10660"/>
    <cellStyle name="Hyperlink 1756" xfId="10661"/>
    <cellStyle name="Hyperlink 1757" xfId="10662"/>
    <cellStyle name="Hyperlink 1758" xfId="10663"/>
    <cellStyle name="Hyperlink 1759" xfId="10664"/>
    <cellStyle name="Hyperlink 176" xfId="10665"/>
    <cellStyle name="Hyperlink 176 2" xfId="10666"/>
    <cellStyle name="Hyperlink 1760" xfId="10667"/>
    <cellStyle name="Hyperlink 1761" xfId="10668"/>
    <cellStyle name="Hyperlink 1762" xfId="10669"/>
    <cellStyle name="Hyperlink 1763" xfId="10670"/>
    <cellStyle name="Hyperlink 1764" xfId="10671"/>
    <cellStyle name="Hyperlink 1765" xfId="10672"/>
    <cellStyle name="Hyperlink 1766" xfId="10673"/>
    <cellStyle name="Hyperlink 1767" xfId="10674"/>
    <cellStyle name="Hyperlink 1768" xfId="10675"/>
    <cellStyle name="Hyperlink 1769" xfId="10676"/>
    <cellStyle name="Hyperlink 177" xfId="10677"/>
    <cellStyle name="Hyperlink 177 2" xfId="10678"/>
    <cellStyle name="Hyperlink 1770" xfId="10679"/>
    <cellStyle name="Hyperlink 1771" xfId="10680"/>
    <cellStyle name="Hyperlink 1772" xfId="10681"/>
    <cellStyle name="Hyperlink 1773" xfId="10682"/>
    <cellStyle name="Hyperlink 1774" xfId="10683"/>
    <cellStyle name="Hyperlink 1775" xfId="10684"/>
    <cellStyle name="Hyperlink 1776" xfId="10685"/>
    <cellStyle name="Hyperlink 1777" xfId="10686"/>
    <cellStyle name="Hyperlink 1778" xfId="10687"/>
    <cellStyle name="Hyperlink 1779" xfId="10688"/>
    <cellStyle name="Hyperlink 178" xfId="10689"/>
    <cellStyle name="Hyperlink 178 2" xfId="10690"/>
    <cellStyle name="Hyperlink 1780" xfId="10691"/>
    <cellStyle name="Hyperlink 1781" xfId="10692"/>
    <cellStyle name="Hyperlink 1782" xfId="10693"/>
    <cellStyle name="Hyperlink 1783" xfId="10694"/>
    <cellStyle name="Hyperlink 1784" xfId="10695"/>
    <cellStyle name="Hyperlink 1785" xfId="10696"/>
    <cellStyle name="Hyperlink 1786" xfId="10697"/>
    <cellStyle name="Hyperlink 1787" xfId="10698"/>
    <cellStyle name="Hyperlink 1788" xfId="10699"/>
    <cellStyle name="Hyperlink 1789" xfId="10700"/>
    <cellStyle name="Hyperlink 179" xfId="10701"/>
    <cellStyle name="Hyperlink 179 2" xfId="10702"/>
    <cellStyle name="Hyperlink 1790" xfId="10703"/>
    <cellStyle name="Hyperlink 1791" xfId="10704"/>
    <cellStyle name="Hyperlink 1792" xfId="10705"/>
    <cellStyle name="Hyperlink 1793" xfId="10706"/>
    <cellStyle name="Hyperlink 1794" xfId="10707"/>
    <cellStyle name="Hyperlink 1795" xfId="10708"/>
    <cellStyle name="Hyperlink 1796" xfId="10709"/>
    <cellStyle name="Hyperlink 1797" xfId="10710"/>
    <cellStyle name="Hyperlink 1798" xfId="10711"/>
    <cellStyle name="Hyperlink 1799" xfId="10712"/>
    <cellStyle name="Hyperlink 18" xfId="10713"/>
    <cellStyle name="Hyperlink 18 2" xfId="10714"/>
    <cellStyle name="Hyperlink 180" xfId="10715"/>
    <cellStyle name="Hyperlink 1800" xfId="10716"/>
    <cellStyle name="Hyperlink 1801" xfId="10717"/>
    <cellStyle name="Hyperlink 1802" xfId="10718"/>
    <cellStyle name="Hyperlink 1803" xfId="10719"/>
    <cellStyle name="Hyperlink 1804" xfId="10720"/>
    <cellStyle name="Hyperlink 1805" xfId="10721"/>
    <cellStyle name="Hyperlink 1806" xfId="10722"/>
    <cellStyle name="Hyperlink 1807" xfId="10723"/>
    <cellStyle name="Hyperlink 1808" xfId="10724"/>
    <cellStyle name="Hyperlink 1809" xfId="10725"/>
    <cellStyle name="Hyperlink 181" xfId="10726"/>
    <cellStyle name="Hyperlink 181 2" xfId="10727"/>
    <cellStyle name="Hyperlink 1810" xfId="10728"/>
    <cellStyle name="Hyperlink 1811" xfId="10729"/>
    <cellStyle name="Hyperlink 1812" xfId="10730"/>
    <cellStyle name="Hyperlink 1813" xfId="10731"/>
    <cellStyle name="Hyperlink 1814" xfId="10732"/>
    <cellStyle name="Hyperlink 1815" xfId="10733"/>
    <cellStyle name="Hyperlink 1816" xfId="10734"/>
    <cellStyle name="Hyperlink 1817" xfId="10735"/>
    <cellStyle name="Hyperlink 1818" xfId="10736"/>
    <cellStyle name="Hyperlink 1819" xfId="10737"/>
    <cellStyle name="Hyperlink 182" xfId="10738"/>
    <cellStyle name="Hyperlink 182 2" xfId="10739"/>
    <cellStyle name="Hyperlink 1820" xfId="10740"/>
    <cellStyle name="Hyperlink 1821" xfId="10741"/>
    <cellStyle name="Hyperlink 1822" xfId="10742"/>
    <cellStyle name="Hyperlink 1823" xfId="10743"/>
    <cellStyle name="Hyperlink 1824" xfId="10744"/>
    <cellStyle name="Hyperlink 1825" xfId="10745"/>
    <cellStyle name="Hyperlink 1826" xfId="10746"/>
    <cellStyle name="Hyperlink 1827" xfId="10747"/>
    <cellStyle name="Hyperlink 1828" xfId="10748"/>
    <cellStyle name="Hyperlink 1829" xfId="10749"/>
    <cellStyle name="Hyperlink 183" xfId="10750"/>
    <cellStyle name="Hyperlink 183 2" xfId="10751"/>
    <cellStyle name="Hyperlink 1830" xfId="10752"/>
    <cellStyle name="Hyperlink 1831" xfId="10753"/>
    <cellStyle name="Hyperlink 1832" xfId="10754"/>
    <cellStyle name="Hyperlink 1833" xfId="10755"/>
    <cellStyle name="Hyperlink 1834" xfId="10756"/>
    <cellStyle name="Hyperlink 1835" xfId="10757"/>
    <cellStyle name="Hyperlink 1836" xfId="10758"/>
    <cellStyle name="Hyperlink 1837" xfId="10759"/>
    <cellStyle name="Hyperlink 1838" xfId="10760"/>
    <cellStyle name="Hyperlink 1839" xfId="10761"/>
    <cellStyle name="Hyperlink 184" xfId="10762"/>
    <cellStyle name="Hyperlink 184 2" xfId="10763"/>
    <cellStyle name="Hyperlink 1840" xfId="10764"/>
    <cellStyle name="Hyperlink 1841" xfId="10765"/>
    <cellStyle name="Hyperlink 1842" xfId="10766"/>
    <cellStyle name="Hyperlink 1843" xfId="10767"/>
    <cellStyle name="Hyperlink 1844" xfId="10768"/>
    <cellStyle name="Hyperlink 1845" xfId="10769"/>
    <cellStyle name="Hyperlink 1846" xfId="10770"/>
    <cellStyle name="Hyperlink 1847" xfId="10771"/>
    <cellStyle name="Hyperlink 1848" xfId="10772"/>
    <cellStyle name="Hyperlink 1849" xfId="10773"/>
    <cellStyle name="Hyperlink 185" xfId="10774"/>
    <cellStyle name="Hyperlink 185 2" xfId="10775"/>
    <cellStyle name="Hyperlink 1850" xfId="10776"/>
    <cellStyle name="Hyperlink 1851" xfId="10777"/>
    <cellStyle name="Hyperlink 1852" xfId="10778"/>
    <cellStyle name="Hyperlink 1853" xfId="10779"/>
    <cellStyle name="Hyperlink 1854" xfId="10780"/>
    <cellStyle name="Hyperlink 1855" xfId="10781"/>
    <cellStyle name="Hyperlink 1856" xfId="10782"/>
    <cellStyle name="Hyperlink 1857" xfId="10783"/>
    <cellStyle name="Hyperlink 1858" xfId="10784"/>
    <cellStyle name="Hyperlink 1859" xfId="10785"/>
    <cellStyle name="Hyperlink 186" xfId="10786"/>
    <cellStyle name="Hyperlink 186 2" xfId="10787"/>
    <cellStyle name="Hyperlink 1860" xfId="10788"/>
    <cellStyle name="Hyperlink 1861" xfId="10789"/>
    <cellStyle name="Hyperlink 1862" xfId="10790"/>
    <cellStyle name="Hyperlink 1863" xfId="10791"/>
    <cellStyle name="Hyperlink 1864" xfId="10792"/>
    <cellStyle name="Hyperlink 1865" xfId="10793"/>
    <cellStyle name="Hyperlink 1866" xfId="10794"/>
    <cellStyle name="Hyperlink 1867" xfId="10795"/>
    <cellStyle name="Hyperlink 1868" xfId="10796"/>
    <cellStyle name="Hyperlink 1869" xfId="10797"/>
    <cellStyle name="Hyperlink 187" xfId="10798"/>
    <cellStyle name="Hyperlink 187 2" xfId="10799"/>
    <cellStyle name="Hyperlink 1870" xfId="10800"/>
    <cellStyle name="Hyperlink 1871" xfId="10801"/>
    <cellStyle name="Hyperlink 1872" xfId="10802"/>
    <cellStyle name="Hyperlink 1873" xfId="10803"/>
    <cellStyle name="Hyperlink 1874" xfId="10804"/>
    <cellStyle name="Hyperlink 1875" xfId="10805"/>
    <cellStyle name="Hyperlink 1876" xfId="10806"/>
    <cellStyle name="Hyperlink 1877" xfId="10807"/>
    <cellStyle name="Hyperlink 1878" xfId="10808"/>
    <cellStyle name="Hyperlink 1879" xfId="10809"/>
    <cellStyle name="Hyperlink 188" xfId="10810"/>
    <cellStyle name="Hyperlink 188 2" xfId="10811"/>
    <cellStyle name="Hyperlink 1880" xfId="10812"/>
    <cellStyle name="Hyperlink 1881" xfId="10813"/>
    <cellStyle name="Hyperlink 1882" xfId="10814"/>
    <cellStyle name="Hyperlink 1883" xfId="10815"/>
    <cellStyle name="Hyperlink 1884" xfId="10816"/>
    <cellStyle name="Hyperlink 1885" xfId="10817"/>
    <cellStyle name="Hyperlink 1886" xfId="10818"/>
    <cellStyle name="Hyperlink 1887" xfId="10819"/>
    <cellStyle name="Hyperlink 1888" xfId="10820"/>
    <cellStyle name="Hyperlink 1889" xfId="10821"/>
    <cellStyle name="Hyperlink 189" xfId="10822"/>
    <cellStyle name="Hyperlink 189 2" xfId="10823"/>
    <cellStyle name="Hyperlink 1890" xfId="10824"/>
    <cellStyle name="Hyperlink 1891" xfId="10825"/>
    <cellStyle name="Hyperlink 1892" xfId="10826"/>
    <cellStyle name="Hyperlink 1893" xfId="10827"/>
    <cellStyle name="Hyperlink 1894" xfId="10828"/>
    <cellStyle name="Hyperlink 1895" xfId="10829"/>
    <cellStyle name="Hyperlink 1896" xfId="10830"/>
    <cellStyle name="Hyperlink 1897" xfId="10831"/>
    <cellStyle name="Hyperlink 1898" xfId="10832"/>
    <cellStyle name="Hyperlink 1899" xfId="10833"/>
    <cellStyle name="Hyperlink 19" xfId="10834"/>
    <cellStyle name="Hyperlink 19 2" xfId="10835"/>
    <cellStyle name="Hyperlink 190" xfId="10836"/>
    <cellStyle name="Hyperlink 190 2" xfId="10837"/>
    <cellStyle name="Hyperlink 1900" xfId="10838"/>
    <cellStyle name="Hyperlink 1901" xfId="10839"/>
    <cellStyle name="Hyperlink 1902" xfId="10840"/>
    <cellStyle name="Hyperlink 1903" xfId="10841"/>
    <cellStyle name="Hyperlink 1904" xfId="10842"/>
    <cellStyle name="Hyperlink 1905" xfId="10843"/>
    <cellStyle name="Hyperlink 1906" xfId="10844"/>
    <cellStyle name="Hyperlink 1907" xfId="10845"/>
    <cellStyle name="Hyperlink 1908" xfId="10846"/>
    <cellStyle name="Hyperlink 1909" xfId="10847"/>
    <cellStyle name="Hyperlink 191" xfId="10848"/>
    <cellStyle name="Hyperlink 1910" xfId="10849"/>
    <cellStyle name="Hyperlink 1911" xfId="10850"/>
    <cellStyle name="Hyperlink 1912" xfId="10851"/>
    <cellStyle name="Hyperlink 1913" xfId="10852"/>
    <cellStyle name="Hyperlink 1914" xfId="10853"/>
    <cellStyle name="Hyperlink 1915" xfId="10854"/>
    <cellStyle name="Hyperlink 1916" xfId="10855"/>
    <cellStyle name="Hyperlink 1917" xfId="10856"/>
    <cellStyle name="Hyperlink 1918" xfId="10857"/>
    <cellStyle name="Hyperlink 1919" xfId="10858"/>
    <cellStyle name="Hyperlink 192" xfId="10859"/>
    <cellStyle name="Hyperlink 192 2" xfId="10860"/>
    <cellStyle name="Hyperlink 1920" xfId="10861"/>
    <cellStyle name="Hyperlink 1921" xfId="10862"/>
    <cellStyle name="Hyperlink 1922" xfId="10863"/>
    <cellStyle name="Hyperlink 1923" xfId="10864"/>
    <cellStyle name="Hyperlink 1924" xfId="10865"/>
    <cellStyle name="Hyperlink 1925" xfId="10866"/>
    <cellStyle name="Hyperlink 1926" xfId="10867"/>
    <cellStyle name="Hyperlink 1927" xfId="10868"/>
    <cellStyle name="Hyperlink 1928" xfId="10869"/>
    <cellStyle name="Hyperlink 1929" xfId="10870"/>
    <cellStyle name="Hyperlink 193" xfId="10871"/>
    <cellStyle name="Hyperlink 193 2" xfId="10872"/>
    <cellStyle name="Hyperlink 1930" xfId="10873"/>
    <cellStyle name="Hyperlink 1931" xfId="10874"/>
    <cellStyle name="Hyperlink 1932" xfId="10875"/>
    <cellStyle name="Hyperlink 1933" xfId="10876"/>
    <cellStyle name="Hyperlink 1934" xfId="10877"/>
    <cellStyle name="Hyperlink 1935" xfId="10878"/>
    <cellStyle name="Hyperlink 1936" xfId="10879"/>
    <cellStyle name="Hyperlink 1937" xfId="10880"/>
    <cellStyle name="Hyperlink 1938" xfId="10881"/>
    <cellStyle name="Hyperlink 1939" xfId="10882"/>
    <cellStyle name="Hyperlink 194" xfId="10883"/>
    <cellStyle name="Hyperlink 194 2" xfId="10884"/>
    <cellStyle name="Hyperlink 1940" xfId="10885"/>
    <cellStyle name="Hyperlink 1941" xfId="10886"/>
    <cellStyle name="Hyperlink 1942" xfId="10887"/>
    <cellStyle name="Hyperlink 1943" xfId="10888"/>
    <cellStyle name="Hyperlink 1944" xfId="10889"/>
    <cellStyle name="Hyperlink 1945" xfId="10890"/>
    <cellStyle name="Hyperlink 1946" xfId="10891"/>
    <cellStyle name="Hyperlink 1947" xfId="10892"/>
    <cellStyle name="Hyperlink 1948" xfId="10893"/>
    <cellStyle name="Hyperlink 1949" xfId="10894"/>
    <cellStyle name="Hyperlink 195" xfId="10895"/>
    <cellStyle name="Hyperlink 195 2" xfId="10896"/>
    <cellStyle name="Hyperlink 1950" xfId="10897"/>
    <cellStyle name="Hyperlink 1951" xfId="10898"/>
    <cellStyle name="Hyperlink 1952" xfId="10899"/>
    <cellStyle name="Hyperlink 1953" xfId="10900"/>
    <cellStyle name="Hyperlink 1954" xfId="10901"/>
    <cellStyle name="Hyperlink 1955" xfId="10902"/>
    <cellStyle name="Hyperlink 1956" xfId="10903"/>
    <cellStyle name="Hyperlink 1957" xfId="10904"/>
    <cellStyle name="Hyperlink 1958" xfId="10905"/>
    <cellStyle name="Hyperlink 1959" xfId="10906"/>
    <cellStyle name="Hyperlink 196" xfId="10907"/>
    <cellStyle name="Hyperlink 196 2" xfId="10908"/>
    <cellStyle name="Hyperlink 1960" xfId="10909"/>
    <cellStyle name="Hyperlink 1961" xfId="10910"/>
    <cellStyle name="Hyperlink 1962" xfId="10911"/>
    <cellStyle name="Hyperlink 1963" xfId="10912"/>
    <cellStyle name="Hyperlink 1964" xfId="10913"/>
    <cellStyle name="Hyperlink 1965" xfId="10914"/>
    <cellStyle name="Hyperlink 1966" xfId="10915"/>
    <cellStyle name="Hyperlink 1967" xfId="10916"/>
    <cellStyle name="Hyperlink 1968" xfId="10917"/>
    <cellStyle name="Hyperlink 1969" xfId="10918"/>
    <cellStyle name="Hyperlink 197" xfId="10919"/>
    <cellStyle name="Hyperlink 197 2" xfId="10920"/>
    <cellStyle name="Hyperlink 1970" xfId="10921"/>
    <cellStyle name="Hyperlink 1971" xfId="10922"/>
    <cellStyle name="Hyperlink 1972" xfId="10923"/>
    <cellStyle name="Hyperlink 1973" xfId="10924"/>
    <cellStyle name="Hyperlink 1974" xfId="10925"/>
    <cellStyle name="Hyperlink 1975" xfId="10926"/>
    <cellStyle name="Hyperlink 1976" xfId="10927"/>
    <cellStyle name="Hyperlink 1977" xfId="10928"/>
    <cellStyle name="Hyperlink 1978" xfId="10929"/>
    <cellStyle name="Hyperlink 1979" xfId="10930"/>
    <cellStyle name="Hyperlink 198" xfId="10931"/>
    <cellStyle name="Hyperlink 198 2" xfId="10932"/>
    <cellStyle name="Hyperlink 1980" xfId="10933"/>
    <cellStyle name="Hyperlink 1981" xfId="10934"/>
    <cellStyle name="Hyperlink 1982" xfId="10935"/>
    <cellStyle name="Hyperlink 1983" xfId="10936"/>
    <cellStyle name="Hyperlink 1984" xfId="10937"/>
    <cellStyle name="Hyperlink 1985" xfId="10938"/>
    <cellStyle name="Hyperlink 1986" xfId="10939"/>
    <cellStyle name="Hyperlink 1987" xfId="10940"/>
    <cellStyle name="Hyperlink 1988" xfId="10941"/>
    <cellStyle name="Hyperlink 1989" xfId="10942"/>
    <cellStyle name="Hyperlink 199" xfId="10943"/>
    <cellStyle name="Hyperlink 199 2" xfId="10944"/>
    <cellStyle name="Hyperlink 1990" xfId="10945"/>
    <cellStyle name="Hyperlink 1991" xfId="10946"/>
    <cellStyle name="Hyperlink 1992" xfId="10947"/>
    <cellStyle name="Hyperlink 1993" xfId="10948"/>
    <cellStyle name="Hyperlink 1994" xfId="10949"/>
    <cellStyle name="Hyperlink 1995" xfId="10950"/>
    <cellStyle name="Hyperlink 1996" xfId="10951"/>
    <cellStyle name="Hyperlink 1997" xfId="10952"/>
    <cellStyle name="Hyperlink 1998" xfId="10953"/>
    <cellStyle name="Hyperlink 1999" xfId="10954"/>
    <cellStyle name="Hyperlink 2" xfId="10955"/>
    <cellStyle name="Hyperlink 2 2" xfId="10956"/>
    <cellStyle name="Hyperlink 2 2 2" xfId="10957"/>
    <cellStyle name="Hyperlink 2 3" xfId="10958"/>
    <cellStyle name="Hyperlink 2 3 2" xfId="10959"/>
    <cellStyle name="Hyperlink 2 4" xfId="10960"/>
    <cellStyle name="Hyperlink 2 5" xfId="10961"/>
    <cellStyle name="Hyperlink 20" xfId="10962"/>
    <cellStyle name="Hyperlink 20 2" xfId="10963"/>
    <cellStyle name="Hyperlink 200" xfId="10964"/>
    <cellStyle name="Hyperlink 200 2" xfId="10965"/>
    <cellStyle name="Hyperlink 2000" xfId="10966"/>
    <cellStyle name="Hyperlink 2001" xfId="10967"/>
    <cellStyle name="Hyperlink 2002" xfId="10968"/>
    <cellStyle name="Hyperlink 2003" xfId="10969"/>
    <cellStyle name="Hyperlink 2004" xfId="10970"/>
    <cellStyle name="Hyperlink 2005" xfId="10971"/>
    <cellStyle name="Hyperlink 2006" xfId="10972"/>
    <cellStyle name="Hyperlink 2007" xfId="10973"/>
    <cellStyle name="Hyperlink 2008" xfId="10974"/>
    <cellStyle name="Hyperlink 2009" xfId="10975"/>
    <cellStyle name="Hyperlink 201" xfId="10976"/>
    <cellStyle name="Hyperlink 201 2" xfId="10977"/>
    <cellStyle name="Hyperlink 2010" xfId="10978"/>
    <cellStyle name="Hyperlink 2011" xfId="10979"/>
    <cellStyle name="Hyperlink 2012" xfId="10980"/>
    <cellStyle name="Hyperlink 2013" xfId="10981"/>
    <cellStyle name="Hyperlink 2014" xfId="10982"/>
    <cellStyle name="Hyperlink 2015" xfId="10983"/>
    <cellStyle name="Hyperlink 2016" xfId="10984"/>
    <cellStyle name="Hyperlink 2017" xfId="10985"/>
    <cellStyle name="Hyperlink 2018" xfId="10986"/>
    <cellStyle name="Hyperlink 2019" xfId="10987"/>
    <cellStyle name="Hyperlink 202" xfId="10988"/>
    <cellStyle name="Hyperlink 2020" xfId="10989"/>
    <cellStyle name="Hyperlink 2021" xfId="10990"/>
    <cellStyle name="Hyperlink 2022" xfId="10991"/>
    <cellStyle name="Hyperlink 2023" xfId="10992"/>
    <cellStyle name="Hyperlink 2024" xfId="10993"/>
    <cellStyle name="Hyperlink 2025" xfId="10994"/>
    <cellStyle name="Hyperlink 2026" xfId="10995"/>
    <cellStyle name="Hyperlink 2027" xfId="10996"/>
    <cellStyle name="Hyperlink 2028" xfId="10997"/>
    <cellStyle name="Hyperlink 2029" xfId="10998"/>
    <cellStyle name="Hyperlink 203" xfId="10999"/>
    <cellStyle name="Hyperlink 203 2" xfId="11000"/>
    <cellStyle name="Hyperlink 2030" xfId="11001"/>
    <cellStyle name="Hyperlink 2031" xfId="11002"/>
    <cellStyle name="Hyperlink 2032" xfId="11003"/>
    <cellStyle name="Hyperlink 2033" xfId="11004"/>
    <cellStyle name="Hyperlink 2034" xfId="11005"/>
    <cellStyle name="Hyperlink 2035" xfId="11006"/>
    <cellStyle name="Hyperlink 2036" xfId="11007"/>
    <cellStyle name="Hyperlink 2037" xfId="11008"/>
    <cellStyle name="Hyperlink 2038" xfId="11009"/>
    <cellStyle name="Hyperlink 2039" xfId="11010"/>
    <cellStyle name="Hyperlink 204" xfId="11011"/>
    <cellStyle name="Hyperlink 204 2" xfId="11012"/>
    <cellStyle name="Hyperlink 2040" xfId="11013"/>
    <cellStyle name="Hyperlink 2041" xfId="11014"/>
    <cellStyle name="Hyperlink 2042" xfId="11015"/>
    <cellStyle name="Hyperlink 2043" xfId="11016"/>
    <cellStyle name="Hyperlink 2044" xfId="11017"/>
    <cellStyle name="Hyperlink 2045" xfId="11018"/>
    <cellStyle name="Hyperlink 2046" xfId="11019"/>
    <cellStyle name="Hyperlink 2047" xfId="11020"/>
    <cellStyle name="Hyperlink 2048" xfId="11021"/>
    <cellStyle name="Hyperlink 2049" xfId="11022"/>
    <cellStyle name="Hyperlink 205" xfId="11023"/>
    <cellStyle name="Hyperlink 205 2" xfId="11024"/>
    <cellStyle name="Hyperlink 2050" xfId="11025"/>
    <cellStyle name="Hyperlink 2051" xfId="11026"/>
    <cellStyle name="Hyperlink 2052" xfId="11027"/>
    <cellStyle name="Hyperlink 2053" xfId="11028"/>
    <cellStyle name="Hyperlink 2054" xfId="11029"/>
    <cellStyle name="Hyperlink 2055" xfId="11030"/>
    <cellStyle name="Hyperlink 2056" xfId="11031"/>
    <cellStyle name="Hyperlink 2057" xfId="11032"/>
    <cellStyle name="Hyperlink 2058" xfId="11033"/>
    <cellStyle name="Hyperlink 2059" xfId="11034"/>
    <cellStyle name="Hyperlink 206" xfId="11035"/>
    <cellStyle name="Hyperlink 206 2" xfId="11036"/>
    <cellStyle name="Hyperlink 2060" xfId="11037"/>
    <cellStyle name="Hyperlink 2061" xfId="11038"/>
    <cellStyle name="Hyperlink 2062" xfId="11039"/>
    <cellStyle name="Hyperlink 2063" xfId="11040"/>
    <cellStyle name="Hyperlink 2064" xfId="11041"/>
    <cellStyle name="Hyperlink 2065" xfId="11042"/>
    <cellStyle name="Hyperlink 2066" xfId="11043"/>
    <cellStyle name="Hyperlink 2067" xfId="11044"/>
    <cellStyle name="Hyperlink 2068" xfId="11045"/>
    <cellStyle name="Hyperlink 2069" xfId="11046"/>
    <cellStyle name="Hyperlink 207" xfId="11047"/>
    <cellStyle name="Hyperlink 207 2" xfId="11048"/>
    <cellStyle name="Hyperlink 2070" xfId="11049"/>
    <cellStyle name="Hyperlink 2071" xfId="11050"/>
    <cellStyle name="Hyperlink 2072" xfId="11051"/>
    <cellStyle name="Hyperlink 2073" xfId="11052"/>
    <cellStyle name="Hyperlink 2074" xfId="11053"/>
    <cellStyle name="Hyperlink 2075" xfId="11054"/>
    <cellStyle name="Hyperlink 2076" xfId="11055"/>
    <cellStyle name="Hyperlink 2077" xfId="11056"/>
    <cellStyle name="Hyperlink 2078" xfId="11057"/>
    <cellStyle name="Hyperlink 2079" xfId="11058"/>
    <cellStyle name="Hyperlink 208" xfId="11059"/>
    <cellStyle name="Hyperlink 208 2" xfId="11060"/>
    <cellStyle name="Hyperlink 2080" xfId="11061"/>
    <cellStyle name="Hyperlink 2081" xfId="11062"/>
    <cellStyle name="Hyperlink 2082" xfId="11063"/>
    <cellStyle name="Hyperlink 2083" xfId="11064"/>
    <cellStyle name="Hyperlink 2084" xfId="11065"/>
    <cellStyle name="Hyperlink 2085" xfId="11066"/>
    <cellStyle name="Hyperlink 2086" xfId="11067"/>
    <cellStyle name="Hyperlink 2087" xfId="11068"/>
    <cellStyle name="Hyperlink 2088" xfId="11069"/>
    <cellStyle name="Hyperlink 2089" xfId="11070"/>
    <cellStyle name="Hyperlink 209" xfId="11071"/>
    <cellStyle name="Hyperlink 209 2" xfId="11072"/>
    <cellStyle name="Hyperlink 2090" xfId="11073"/>
    <cellStyle name="Hyperlink 2091" xfId="11074"/>
    <cellStyle name="Hyperlink 2092" xfId="11075"/>
    <cellStyle name="Hyperlink 2093" xfId="11076"/>
    <cellStyle name="Hyperlink 2094" xfId="11077"/>
    <cellStyle name="Hyperlink 2095" xfId="11078"/>
    <cellStyle name="Hyperlink 2096" xfId="11079"/>
    <cellStyle name="Hyperlink 2097" xfId="11080"/>
    <cellStyle name="Hyperlink 2098" xfId="11081"/>
    <cellStyle name="Hyperlink 2099" xfId="11082"/>
    <cellStyle name="Hyperlink 21" xfId="11083"/>
    <cellStyle name="Hyperlink 21 2" xfId="11084"/>
    <cellStyle name="Hyperlink 210" xfId="11085"/>
    <cellStyle name="Hyperlink 210 2" xfId="11086"/>
    <cellStyle name="Hyperlink 2100" xfId="11087"/>
    <cellStyle name="Hyperlink 2101" xfId="11088"/>
    <cellStyle name="Hyperlink 2102" xfId="11089"/>
    <cellStyle name="Hyperlink 2103" xfId="11090"/>
    <cellStyle name="Hyperlink 2104" xfId="11091"/>
    <cellStyle name="Hyperlink 2105" xfId="11092"/>
    <cellStyle name="Hyperlink 2106" xfId="11093"/>
    <cellStyle name="Hyperlink 2107" xfId="11094"/>
    <cellStyle name="Hyperlink 2108" xfId="11095"/>
    <cellStyle name="Hyperlink 2109" xfId="11096"/>
    <cellStyle name="Hyperlink 211" xfId="11097"/>
    <cellStyle name="Hyperlink 211 2" xfId="11098"/>
    <cellStyle name="Hyperlink 2110" xfId="11099"/>
    <cellStyle name="Hyperlink 2111" xfId="11100"/>
    <cellStyle name="Hyperlink 2112" xfId="11101"/>
    <cellStyle name="Hyperlink 2113" xfId="11102"/>
    <cellStyle name="Hyperlink 2114" xfId="11103"/>
    <cellStyle name="Hyperlink 2115" xfId="11104"/>
    <cellStyle name="Hyperlink 2116" xfId="11105"/>
    <cellStyle name="Hyperlink 2117" xfId="11106"/>
    <cellStyle name="Hyperlink 2118" xfId="11107"/>
    <cellStyle name="Hyperlink 2119" xfId="11108"/>
    <cellStyle name="Hyperlink 212" xfId="11109"/>
    <cellStyle name="Hyperlink 212 2" xfId="11110"/>
    <cellStyle name="Hyperlink 2120" xfId="11111"/>
    <cellStyle name="Hyperlink 2121" xfId="11112"/>
    <cellStyle name="Hyperlink 2122" xfId="11113"/>
    <cellStyle name="Hyperlink 2123" xfId="11114"/>
    <cellStyle name="Hyperlink 2124" xfId="11115"/>
    <cellStyle name="Hyperlink 2125" xfId="11116"/>
    <cellStyle name="Hyperlink 2126" xfId="11117"/>
    <cellStyle name="Hyperlink 2127" xfId="11118"/>
    <cellStyle name="Hyperlink 2128" xfId="11119"/>
    <cellStyle name="Hyperlink 2129" xfId="11120"/>
    <cellStyle name="Hyperlink 213" xfId="11121"/>
    <cellStyle name="Hyperlink 2130" xfId="11122"/>
    <cellStyle name="Hyperlink 2131" xfId="11123"/>
    <cellStyle name="Hyperlink 2132" xfId="11124"/>
    <cellStyle name="Hyperlink 2133" xfId="11125"/>
    <cellStyle name="Hyperlink 2134" xfId="11126"/>
    <cellStyle name="Hyperlink 2135" xfId="11127"/>
    <cellStyle name="Hyperlink 2136" xfId="11128"/>
    <cellStyle name="Hyperlink 2137" xfId="11129"/>
    <cellStyle name="Hyperlink 2138" xfId="11130"/>
    <cellStyle name="Hyperlink 2139" xfId="11131"/>
    <cellStyle name="Hyperlink 214" xfId="11132"/>
    <cellStyle name="Hyperlink 214 2" xfId="11133"/>
    <cellStyle name="Hyperlink 2140" xfId="11134"/>
    <cellStyle name="Hyperlink 2141" xfId="11135"/>
    <cellStyle name="Hyperlink 2142" xfId="11136"/>
    <cellStyle name="Hyperlink 2143" xfId="11137"/>
    <cellStyle name="Hyperlink 2144" xfId="11138"/>
    <cellStyle name="Hyperlink 2145" xfId="11139"/>
    <cellStyle name="Hyperlink 2146" xfId="11140"/>
    <cellStyle name="Hyperlink 2147" xfId="11141"/>
    <cellStyle name="Hyperlink 2148" xfId="11142"/>
    <cellStyle name="Hyperlink 2149" xfId="11143"/>
    <cellStyle name="Hyperlink 215" xfId="11144"/>
    <cellStyle name="Hyperlink 215 2" xfId="11145"/>
    <cellStyle name="Hyperlink 2150" xfId="11146"/>
    <cellStyle name="Hyperlink 2151" xfId="11147"/>
    <cellStyle name="Hyperlink 2152" xfId="11148"/>
    <cellStyle name="Hyperlink 2153" xfId="11149"/>
    <cellStyle name="Hyperlink 2154" xfId="11150"/>
    <cellStyle name="Hyperlink 2155" xfId="11151"/>
    <cellStyle name="Hyperlink 2156" xfId="11152"/>
    <cellStyle name="Hyperlink 2157" xfId="11153"/>
    <cellStyle name="Hyperlink 2158" xfId="11154"/>
    <cellStyle name="Hyperlink 2159" xfId="11155"/>
    <cellStyle name="Hyperlink 216" xfId="11156"/>
    <cellStyle name="Hyperlink 216 2" xfId="11157"/>
    <cellStyle name="Hyperlink 2160" xfId="11158"/>
    <cellStyle name="Hyperlink 2161" xfId="11159"/>
    <cellStyle name="Hyperlink 2162" xfId="11160"/>
    <cellStyle name="Hyperlink 2163" xfId="11161"/>
    <cellStyle name="Hyperlink 2164" xfId="11162"/>
    <cellStyle name="Hyperlink 2165" xfId="11163"/>
    <cellStyle name="Hyperlink 2166" xfId="11164"/>
    <cellStyle name="Hyperlink 2167" xfId="11165"/>
    <cellStyle name="Hyperlink 2168" xfId="11166"/>
    <cellStyle name="Hyperlink 2169" xfId="11167"/>
    <cellStyle name="Hyperlink 217" xfId="11168"/>
    <cellStyle name="Hyperlink 217 2" xfId="11169"/>
    <cellStyle name="Hyperlink 2170" xfId="11170"/>
    <cellStyle name="Hyperlink 2171" xfId="11171"/>
    <cellStyle name="Hyperlink 2172" xfId="11172"/>
    <cellStyle name="Hyperlink 2173" xfId="11173"/>
    <cellStyle name="Hyperlink 2174" xfId="11174"/>
    <cellStyle name="Hyperlink 2175" xfId="11175"/>
    <cellStyle name="Hyperlink 2176" xfId="11176"/>
    <cellStyle name="Hyperlink 2177" xfId="11177"/>
    <cellStyle name="Hyperlink 2178" xfId="11178"/>
    <cellStyle name="Hyperlink 2179" xfId="11179"/>
    <cellStyle name="Hyperlink 218" xfId="11180"/>
    <cellStyle name="Hyperlink 218 2" xfId="11181"/>
    <cellStyle name="Hyperlink 2180" xfId="11182"/>
    <cellStyle name="Hyperlink 2181" xfId="11183"/>
    <cellStyle name="Hyperlink 2182" xfId="11184"/>
    <cellStyle name="Hyperlink 2183" xfId="11185"/>
    <cellStyle name="Hyperlink 2184" xfId="11186"/>
    <cellStyle name="Hyperlink 2185" xfId="11187"/>
    <cellStyle name="Hyperlink 2186" xfId="11188"/>
    <cellStyle name="Hyperlink 2187" xfId="11189"/>
    <cellStyle name="Hyperlink 2188" xfId="11190"/>
    <cellStyle name="Hyperlink 2189" xfId="11191"/>
    <cellStyle name="Hyperlink 219" xfId="11192"/>
    <cellStyle name="Hyperlink 219 2" xfId="11193"/>
    <cellStyle name="Hyperlink 2190" xfId="11194"/>
    <cellStyle name="Hyperlink 2191" xfId="11195"/>
    <cellStyle name="Hyperlink 2192" xfId="11196"/>
    <cellStyle name="Hyperlink 2193" xfId="11197"/>
    <cellStyle name="Hyperlink 2194" xfId="11198"/>
    <cellStyle name="Hyperlink 2195" xfId="11199"/>
    <cellStyle name="Hyperlink 2196" xfId="11200"/>
    <cellStyle name="Hyperlink 2197" xfId="11201"/>
    <cellStyle name="Hyperlink 2198" xfId="11202"/>
    <cellStyle name="Hyperlink 2199" xfId="11203"/>
    <cellStyle name="Hyperlink 22" xfId="11204"/>
    <cellStyle name="Hyperlink 22 2" xfId="11205"/>
    <cellStyle name="Hyperlink 220" xfId="11206"/>
    <cellStyle name="Hyperlink 220 2" xfId="11207"/>
    <cellStyle name="Hyperlink 2200" xfId="11208"/>
    <cellStyle name="Hyperlink 2201" xfId="11209"/>
    <cellStyle name="Hyperlink 2202" xfId="11210"/>
    <cellStyle name="Hyperlink 2203" xfId="11211"/>
    <cellStyle name="Hyperlink 2204" xfId="11212"/>
    <cellStyle name="Hyperlink 2205" xfId="11213"/>
    <cellStyle name="Hyperlink 2206" xfId="11214"/>
    <cellStyle name="Hyperlink 2207" xfId="11215"/>
    <cellStyle name="Hyperlink 2208" xfId="11216"/>
    <cellStyle name="Hyperlink 2209" xfId="11217"/>
    <cellStyle name="Hyperlink 221" xfId="11218"/>
    <cellStyle name="Hyperlink 221 2" xfId="11219"/>
    <cellStyle name="Hyperlink 2210" xfId="11220"/>
    <cellStyle name="Hyperlink 2211" xfId="11221"/>
    <cellStyle name="Hyperlink 2212" xfId="11222"/>
    <cellStyle name="Hyperlink 2213" xfId="11223"/>
    <cellStyle name="Hyperlink 2214" xfId="11224"/>
    <cellStyle name="Hyperlink 2215" xfId="11225"/>
    <cellStyle name="Hyperlink 2216" xfId="11226"/>
    <cellStyle name="Hyperlink 2217" xfId="11227"/>
    <cellStyle name="Hyperlink 2218" xfId="11228"/>
    <cellStyle name="Hyperlink 2219" xfId="11229"/>
    <cellStyle name="Hyperlink 222" xfId="11230"/>
    <cellStyle name="Hyperlink 222 2" xfId="11231"/>
    <cellStyle name="Hyperlink 2220" xfId="11232"/>
    <cellStyle name="Hyperlink 2221" xfId="11233"/>
    <cellStyle name="Hyperlink 2222" xfId="11234"/>
    <cellStyle name="Hyperlink 2223" xfId="11235"/>
    <cellStyle name="Hyperlink 2224" xfId="11236"/>
    <cellStyle name="Hyperlink 2225" xfId="11237"/>
    <cellStyle name="Hyperlink 2226" xfId="11238"/>
    <cellStyle name="Hyperlink 2227" xfId="11239"/>
    <cellStyle name="Hyperlink 2228" xfId="11240"/>
    <cellStyle name="Hyperlink 2229" xfId="11241"/>
    <cellStyle name="Hyperlink 223" xfId="11242"/>
    <cellStyle name="Hyperlink 223 2" xfId="11243"/>
    <cellStyle name="Hyperlink 2230" xfId="11244"/>
    <cellStyle name="Hyperlink 2231" xfId="11245"/>
    <cellStyle name="Hyperlink 2232" xfId="11246"/>
    <cellStyle name="Hyperlink 2233" xfId="11247"/>
    <cellStyle name="Hyperlink 2234" xfId="11248"/>
    <cellStyle name="Hyperlink 2235" xfId="11249"/>
    <cellStyle name="Hyperlink 2236" xfId="11250"/>
    <cellStyle name="Hyperlink 2237" xfId="11251"/>
    <cellStyle name="Hyperlink 2238" xfId="11252"/>
    <cellStyle name="Hyperlink 2239" xfId="11253"/>
    <cellStyle name="Hyperlink 224" xfId="11254"/>
    <cellStyle name="Hyperlink 2240" xfId="11255"/>
    <cellStyle name="Hyperlink 2241" xfId="11256"/>
    <cellStyle name="Hyperlink 2242" xfId="11257"/>
    <cellStyle name="Hyperlink 2243" xfId="11258"/>
    <cellStyle name="Hyperlink 2244" xfId="11259"/>
    <cellStyle name="Hyperlink 2245" xfId="11260"/>
    <cellStyle name="Hyperlink 2246" xfId="11261"/>
    <cellStyle name="Hyperlink 2247" xfId="11262"/>
    <cellStyle name="Hyperlink 2248" xfId="11263"/>
    <cellStyle name="Hyperlink 2249" xfId="11264"/>
    <cellStyle name="Hyperlink 225" xfId="11265"/>
    <cellStyle name="Hyperlink 225 2" xfId="11266"/>
    <cellStyle name="Hyperlink 2250" xfId="11267"/>
    <cellStyle name="Hyperlink 2251" xfId="11268"/>
    <cellStyle name="Hyperlink 2252" xfId="11269"/>
    <cellStyle name="Hyperlink 2253" xfId="11270"/>
    <cellStyle name="Hyperlink 2254" xfId="11271"/>
    <cellStyle name="Hyperlink 2255" xfId="11272"/>
    <cellStyle name="Hyperlink 2256" xfId="11273"/>
    <cellStyle name="Hyperlink 2257" xfId="11274"/>
    <cellStyle name="Hyperlink 2258" xfId="11275"/>
    <cellStyle name="Hyperlink 2259" xfId="11276"/>
    <cellStyle name="Hyperlink 226" xfId="11277"/>
    <cellStyle name="Hyperlink 226 2" xfId="11278"/>
    <cellStyle name="Hyperlink 2260" xfId="11279"/>
    <cellStyle name="Hyperlink 2261" xfId="11280"/>
    <cellStyle name="Hyperlink 2262" xfId="11281"/>
    <cellStyle name="Hyperlink 2263" xfId="11282"/>
    <cellStyle name="Hyperlink 2264" xfId="11283"/>
    <cellStyle name="Hyperlink 2265" xfId="11284"/>
    <cellStyle name="Hyperlink 2266" xfId="11285"/>
    <cellStyle name="Hyperlink 2267" xfId="11286"/>
    <cellStyle name="Hyperlink 2268" xfId="11287"/>
    <cellStyle name="Hyperlink 2269" xfId="11288"/>
    <cellStyle name="Hyperlink 227" xfId="11289"/>
    <cellStyle name="Hyperlink 227 2" xfId="11290"/>
    <cellStyle name="Hyperlink 2270" xfId="11291"/>
    <cellStyle name="Hyperlink 2271" xfId="11292"/>
    <cellStyle name="Hyperlink 2272" xfId="11293"/>
    <cellStyle name="Hyperlink 2273" xfId="11294"/>
    <cellStyle name="Hyperlink 2274" xfId="11295"/>
    <cellStyle name="Hyperlink 2275" xfId="11296"/>
    <cellStyle name="Hyperlink 2276" xfId="11297"/>
    <cellStyle name="Hyperlink 2277" xfId="11298"/>
    <cellStyle name="Hyperlink 2278" xfId="11299"/>
    <cellStyle name="Hyperlink 2279" xfId="11300"/>
    <cellStyle name="Hyperlink 228" xfId="11301"/>
    <cellStyle name="Hyperlink 228 2" xfId="11302"/>
    <cellStyle name="Hyperlink 2280" xfId="11303"/>
    <cellStyle name="Hyperlink 2281" xfId="11304"/>
    <cellStyle name="Hyperlink 2282" xfId="11305"/>
    <cellStyle name="Hyperlink 2283" xfId="11306"/>
    <cellStyle name="Hyperlink 2284" xfId="11307"/>
    <cellStyle name="Hyperlink 2285" xfId="11308"/>
    <cellStyle name="Hyperlink 2286" xfId="11309"/>
    <cellStyle name="Hyperlink 2287" xfId="11310"/>
    <cellStyle name="Hyperlink 2288" xfId="11311"/>
    <cellStyle name="Hyperlink 2289" xfId="11312"/>
    <cellStyle name="Hyperlink 229" xfId="11313"/>
    <cellStyle name="Hyperlink 229 2" xfId="11314"/>
    <cellStyle name="Hyperlink 2290" xfId="11315"/>
    <cellStyle name="Hyperlink 2291" xfId="11316"/>
    <cellStyle name="Hyperlink 2292" xfId="11317"/>
    <cellStyle name="Hyperlink 2293" xfId="11318"/>
    <cellStyle name="Hyperlink 2294" xfId="11319"/>
    <cellStyle name="Hyperlink 2295" xfId="11320"/>
    <cellStyle name="Hyperlink 2296" xfId="11321"/>
    <cellStyle name="Hyperlink 2297" xfId="11322"/>
    <cellStyle name="Hyperlink 2298" xfId="11323"/>
    <cellStyle name="Hyperlink 2299" xfId="11324"/>
    <cellStyle name="Hyperlink 23" xfId="11325"/>
    <cellStyle name="Hyperlink 23 2" xfId="11326"/>
    <cellStyle name="Hyperlink 230" xfId="11327"/>
    <cellStyle name="Hyperlink 230 2" xfId="11328"/>
    <cellStyle name="Hyperlink 2300" xfId="11329"/>
    <cellStyle name="Hyperlink 2301" xfId="11330"/>
    <cellStyle name="Hyperlink 2302" xfId="11331"/>
    <cellStyle name="Hyperlink 2303" xfId="11332"/>
    <cellStyle name="Hyperlink 2304" xfId="11333"/>
    <cellStyle name="Hyperlink 2305" xfId="11334"/>
    <cellStyle name="Hyperlink 2306" xfId="11335"/>
    <cellStyle name="Hyperlink 2307" xfId="11336"/>
    <cellStyle name="Hyperlink 2308" xfId="11337"/>
    <cellStyle name="Hyperlink 2309" xfId="11338"/>
    <cellStyle name="Hyperlink 231" xfId="11339"/>
    <cellStyle name="Hyperlink 231 2" xfId="11340"/>
    <cellStyle name="Hyperlink 2310" xfId="11341"/>
    <cellStyle name="Hyperlink 2311" xfId="11342"/>
    <cellStyle name="Hyperlink 2312" xfId="11343"/>
    <cellStyle name="Hyperlink 2313" xfId="11344"/>
    <cellStyle name="Hyperlink 2314" xfId="11345"/>
    <cellStyle name="Hyperlink 2315" xfId="11346"/>
    <cellStyle name="Hyperlink 2316" xfId="11347"/>
    <cellStyle name="Hyperlink 2317" xfId="11348"/>
    <cellStyle name="Hyperlink 2318" xfId="11349"/>
    <cellStyle name="Hyperlink 2319" xfId="11350"/>
    <cellStyle name="Hyperlink 232" xfId="11351"/>
    <cellStyle name="Hyperlink 232 2" xfId="11352"/>
    <cellStyle name="Hyperlink 2320" xfId="11353"/>
    <cellStyle name="Hyperlink 2321" xfId="11354"/>
    <cellStyle name="Hyperlink 2322" xfId="11355"/>
    <cellStyle name="Hyperlink 2323" xfId="11356"/>
    <cellStyle name="Hyperlink 2324" xfId="11357"/>
    <cellStyle name="Hyperlink 2325" xfId="11358"/>
    <cellStyle name="Hyperlink 2326" xfId="11359"/>
    <cellStyle name="Hyperlink 2327" xfId="11360"/>
    <cellStyle name="Hyperlink 2328" xfId="11361"/>
    <cellStyle name="Hyperlink 2329" xfId="11362"/>
    <cellStyle name="Hyperlink 233" xfId="11363"/>
    <cellStyle name="Hyperlink 233 2" xfId="11364"/>
    <cellStyle name="Hyperlink 2330" xfId="11365"/>
    <cellStyle name="Hyperlink 2331" xfId="11366"/>
    <cellStyle name="Hyperlink 2332" xfId="11367"/>
    <cellStyle name="Hyperlink 2333" xfId="11368"/>
    <cellStyle name="Hyperlink 2334" xfId="11369"/>
    <cellStyle name="Hyperlink 2335" xfId="11370"/>
    <cellStyle name="Hyperlink 2336" xfId="11371"/>
    <cellStyle name="Hyperlink 2337" xfId="11372"/>
    <cellStyle name="Hyperlink 2338" xfId="11373"/>
    <cellStyle name="Hyperlink 2339" xfId="11374"/>
    <cellStyle name="Hyperlink 234" xfId="11375"/>
    <cellStyle name="Hyperlink 234 2" xfId="11376"/>
    <cellStyle name="Hyperlink 2340" xfId="11377"/>
    <cellStyle name="Hyperlink 2341" xfId="11378"/>
    <cellStyle name="Hyperlink 2342" xfId="11379"/>
    <cellStyle name="Hyperlink 2343" xfId="11380"/>
    <cellStyle name="Hyperlink 2344" xfId="11381"/>
    <cellStyle name="Hyperlink 2345" xfId="11382"/>
    <cellStyle name="Hyperlink 2346" xfId="11383"/>
    <cellStyle name="Hyperlink 2347" xfId="11384"/>
    <cellStyle name="Hyperlink 2348" xfId="11385"/>
    <cellStyle name="Hyperlink 2349" xfId="11386"/>
    <cellStyle name="Hyperlink 235" xfId="11387"/>
    <cellStyle name="Hyperlink 2350" xfId="11388"/>
    <cellStyle name="Hyperlink 2351" xfId="11389"/>
    <cellStyle name="Hyperlink 2352" xfId="11390"/>
    <cellStyle name="Hyperlink 2353" xfId="11391"/>
    <cellStyle name="Hyperlink 2354" xfId="11392"/>
    <cellStyle name="Hyperlink 2355" xfId="11393"/>
    <cellStyle name="Hyperlink 2356" xfId="11394"/>
    <cellStyle name="Hyperlink 2357" xfId="11395"/>
    <cellStyle name="Hyperlink 2358" xfId="11396"/>
    <cellStyle name="Hyperlink 2359" xfId="11397"/>
    <cellStyle name="Hyperlink 236" xfId="11398"/>
    <cellStyle name="Hyperlink 236 2" xfId="11399"/>
    <cellStyle name="Hyperlink 2360" xfId="11400"/>
    <cellStyle name="Hyperlink 2361" xfId="11401"/>
    <cellStyle name="Hyperlink 2362" xfId="11402"/>
    <cellStyle name="Hyperlink 2363" xfId="11403"/>
    <cellStyle name="Hyperlink 2364" xfId="11404"/>
    <cellStyle name="Hyperlink 2365" xfId="11405"/>
    <cellStyle name="Hyperlink 2366" xfId="11406"/>
    <cellStyle name="Hyperlink 2367" xfId="11407"/>
    <cellStyle name="Hyperlink 2368" xfId="11408"/>
    <cellStyle name="Hyperlink 2369" xfId="11409"/>
    <cellStyle name="Hyperlink 237" xfId="11410"/>
    <cellStyle name="Hyperlink 237 2" xfId="11411"/>
    <cellStyle name="Hyperlink 2370" xfId="11412"/>
    <cellStyle name="Hyperlink 2371" xfId="11413"/>
    <cellStyle name="Hyperlink 2372" xfId="11414"/>
    <cellStyle name="Hyperlink 2373" xfId="11415"/>
    <cellStyle name="Hyperlink 2374" xfId="11416"/>
    <cellStyle name="Hyperlink 2375" xfId="11417"/>
    <cellStyle name="Hyperlink 2376" xfId="11418"/>
    <cellStyle name="Hyperlink 2377" xfId="11419"/>
    <cellStyle name="Hyperlink 2378" xfId="11420"/>
    <cellStyle name="Hyperlink 2379" xfId="11421"/>
    <cellStyle name="Hyperlink 238" xfId="11422"/>
    <cellStyle name="Hyperlink 238 2" xfId="11423"/>
    <cellStyle name="Hyperlink 2380" xfId="11424"/>
    <cellStyle name="Hyperlink 2381" xfId="11425"/>
    <cellStyle name="Hyperlink 2382" xfId="11426"/>
    <cellStyle name="Hyperlink 2383" xfId="11427"/>
    <cellStyle name="Hyperlink 2384" xfId="11428"/>
    <cellStyle name="Hyperlink 2385" xfId="11429"/>
    <cellStyle name="Hyperlink 2386" xfId="11430"/>
    <cellStyle name="Hyperlink 2387" xfId="11431"/>
    <cellStyle name="Hyperlink 2388" xfId="11432"/>
    <cellStyle name="Hyperlink 2389" xfId="11433"/>
    <cellStyle name="Hyperlink 239" xfId="11434"/>
    <cellStyle name="Hyperlink 239 2" xfId="11435"/>
    <cellStyle name="Hyperlink 2390" xfId="11436"/>
    <cellStyle name="Hyperlink 2391" xfId="11437"/>
    <cellStyle name="Hyperlink 2392" xfId="11438"/>
    <cellStyle name="Hyperlink 2393" xfId="11439"/>
    <cellStyle name="Hyperlink 2394" xfId="11440"/>
    <cellStyle name="Hyperlink 2395" xfId="11441"/>
    <cellStyle name="Hyperlink 2396" xfId="11442"/>
    <cellStyle name="Hyperlink 2397" xfId="11443"/>
    <cellStyle name="Hyperlink 2398" xfId="11444"/>
    <cellStyle name="Hyperlink 2399" xfId="11445"/>
    <cellStyle name="Hyperlink 24" xfId="11446"/>
    <cellStyle name="Hyperlink 24 2" xfId="11447"/>
    <cellStyle name="Hyperlink 240" xfId="11448"/>
    <cellStyle name="Hyperlink 240 2" xfId="11449"/>
    <cellStyle name="Hyperlink 2400" xfId="11450"/>
    <cellStyle name="Hyperlink 2401" xfId="11451"/>
    <cellStyle name="Hyperlink 2402" xfId="11452"/>
    <cellStyle name="Hyperlink 2403" xfId="11453"/>
    <cellStyle name="Hyperlink 2404" xfId="11454"/>
    <cellStyle name="Hyperlink 2405" xfId="11455"/>
    <cellStyle name="Hyperlink 2406" xfId="11456"/>
    <cellStyle name="Hyperlink 2407" xfId="11457"/>
    <cellStyle name="Hyperlink 2408" xfId="11458"/>
    <cellStyle name="Hyperlink 2409" xfId="11459"/>
    <cellStyle name="Hyperlink 241" xfId="11460"/>
    <cellStyle name="Hyperlink 241 2" xfId="11461"/>
    <cellStyle name="Hyperlink 2410" xfId="11462"/>
    <cellStyle name="Hyperlink 2411" xfId="11463"/>
    <cellStyle name="Hyperlink 2412" xfId="11464"/>
    <cellStyle name="Hyperlink 2413" xfId="11465"/>
    <cellStyle name="Hyperlink 2414" xfId="11466"/>
    <cellStyle name="Hyperlink 2415" xfId="11467"/>
    <cellStyle name="Hyperlink 2416" xfId="11468"/>
    <cellStyle name="Hyperlink 2417" xfId="11469"/>
    <cellStyle name="Hyperlink 2418" xfId="11470"/>
    <cellStyle name="Hyperlink 2419" xfId="11471"/>
    <cellStyle name="Hyperlink 242" xfId="11472"/>
    <cellStyle name="Hyperlink 242 2" xfId="11473"/>
    <cellStyle name="Hyperlink 2420" xfId="11474"/>
    <cellStyle name="Hyperlink 2421" xfId="11475"/>
    <cellStyle name="Hyperlink 2422" xfId="11476"/>
    <cellStyle name="Hyperlink 2423" xfId="11477"/>
    <cellStyle name="Hyperlink 2424" xfId="11478"/>
    <cellStyle name="Hyperlink 2425" xfId="11479"/>
    <cellStyle name="Hyperlink 2426" xfId="11480"/>
    <cellStyle name="Hyperlink 2427" xfId="11481"/>
    <cellStyle name="Hyperlink 2428" xfId="11482"/>
    <cellStyle name="Hyperlink 2429" xfId="11483"/>
    <cellStyle name="Hyperlink 243" xfId="11484"/>
    <cellStyle name="Hyperlink 243 2" xfId="11485"/>
    <cellStyle name="Hyperlink 2430" xfId="11486"/>
    <cellStyle name="Hyperlink 2431" xfId="11487"/>
    <cellStyle name="Hyperlink 2432" xfId="11488"/>
    <cellStyle name="Hyperlink 2433" xfId="11489"/>
    <cellStyle name="Hyperlink 2434" xfId="11490"/>
    <cellStyle name="Hyperlink 2435" xfId="11491"/>
    <cellStyle name="Hyperlink 2436" xfId="11492"/>
    <cellStyle name="Hyperlink 2437" xfId="11493"/>
    <cellStyle name="Hyperlink 2438" xfId="11494"/>
    <cellStyle name="Hyperlink 2439" xfId="11495"/>
    <cellStyle name="Hyperlink 244" xfId="11496"/>
    <cellStyle name="Hyperlink 244 2" xfId="11497"/>
    <cellStyle name="Hyperlink 2440" xfId="11498"/>
    <cellStyle name="Hyperlink 2441" xfId="11499"/>
    <cellStyle name="Hyperlink 2442" xfId="11500"/>
    <cellStyle name="Hyperlink 2443" xfId="11501"/>
    <cellStyle name="Hyperlink 2444" xfId="11502"/>
    <cellStyle name="Hyperlink 2445" xfId="11503"/>
    <cellStyle name="Hyperlink 2446" xfId="11504"/>
    <cellStyle name="Hyperlink 2447" xfId="11505"/>
    <cellStyle name="Hyperlink 2448" xfId="11506"/>
    <cellStyle name="Hyperlink 2449" xfId="11507"/>
    <cellStyle name="Hyperlink 245" xfId="11508"/>
    <cellStyle name="Hyperlink 245 2" xfId="11509"/>
    <cellStyle name="Hyperlink 2450" xfId="11510"/>
    <cellStyle name="Hyperlink 2451" xfId="11511"/>
    <cellStyle name="Hyperlink 2452" xfId="11512"/>
    <cellStyle name="Hyperlink 2453" xfId="11513"/>
    <cellStyle name="Hyperlink 2454" xfId="11514"/>
    <cellStyle name="Hyperlink 2455" xfId="11515"/>
    <cellStyle name="Hyperlink 2456" xfId="11516"/>
    <cellStyle name="Hyperlink 2457" xfId="11517"/>
    <cellStyle name="Hyperlink 2458" xfId="11518"/>
    <cellStyle name="Hyperlink 2459" xfId="11519"/>
    <cellStyle name="Hyperlink 246" xfId="11520"/>
    <cellStyle name="Hyperlink 2460" xfId="11521"/>
    <cellStyle name="Hyperlink 2461" xfId="11522"/>
    <cellStyle name="Hyperlink 2462" xfId="11523"/>
    <cellStyle name="Hyperlink 2463" xfId="11524"/>
    <cellStyle name="Hyperlink 2464" xfId="11525"/>
    <cellStyle name="Hyperlink 2465" xfId="11526"/>
    <cellStyle name="Hyperlink 2466" xfId="11527"/>
    <cellStyle name="Hyperlink 2467" xfId="11528"/>
    <cellStyle name="Hyperlink 2468" xfId="11529"/>
    <cellStyle name="Hyperlink 2469" xfId="11530"/>
    <cellStyle name="Hyperlink 247" xfId="11531"/>
    <cellStyle name="Hyperlink 247 2" xfId="11532"/>
    <cellStyle name="Hyperlink 2470" xfId="11533"/>
    <cellStyle name="Hyperlink 2471" xfId="11534"/>
    <cellStyle name="Hyperlink 2472" xfId="11535"/>
    <cellStyle name="Hyperlink 2473" xfId="11536"/>
    <cellStyle name="Hyperlink 2474" xfId="11537"/>
    <cellStyle name="Hyperlink 2475" xfId="11538"/>
    <cellStyle name="Hyperlink 2476" xfId="11539"/>
    <cellStyle name="Hyperlink 2477" xfId="11540"/>
    <cellStyle name="Hyperlink 2478" xfId="11541"/>
    <cellStyle name="Hyperlink 2479" xfId="11542"/>
    <cellStyle name="Hyperlink 248" xfId="11543"/>
    <cellStyle name="Hyperlink 248 2" xfId="11544"/>
    <cellStyle name="Hyperlink 2480" xfId="11545"/>
    <cellStyle name="Hyperlink 2481" xfId="11546"/>
    <cellStyle name="Hyperlink 2482" xfId="11547"/>
    <cellStyle name="Hyperlink 2483" xfId="11548"/>
    <cellStyle name="Hyperlink 2484" xfId="11549"/>
    <cellStyle name="Hyperlink 2485" xfId="11550"/>
    <cellStyle name="Hyperlink 2486" xfId="11551"/>
    <cellStyle name="Hyperlink 2487" xfId="11552"/>
    <cellStyle name="Hyperlink 2488" xfId="11553"/>
    <cellStyle name="Hyperlink 2489" xfId="11554"/>
    <cellStyle name="Hyperlink 249" xfId="11555"/>
    <cellStyle name="Hyperlink 249 2" xfId="11556"/>
    <cellStyle name="Hyperlink 2490" xfId="11557"/>
    <cellStyle name="Hyperlink 2491" xfId="11558"/>
    <cellStyle name="Hyperlink 2492" xfId="11559"/>
    <cellStyle name="Hyperlink 2493" xfId="11560"/>
    <cellStyle name="Hyperlink 2494" xfId="11561"/>
    <cellStyle name="Hyperlink 2495" xfId="11562"/>
    <cellStyle name="Hyperlink 2496" xfId="11563"/>
    <cellStyle name="Hyperlink 2497" xfId="11564"/>
    <cellStyle name="Hyperlink 2498" xfId="11565"/>
    <cellStyle name="Hyperlink 2499" xfId="11566"/>
    <cellStyle name="Hyperlink 25" xfId="11567"/>
    <cellStyle name="Hyperlink 25 2" xfId="11568"/>
    <cellStyle name="Hyperlink 250" xfId="11569"/>
    <cellStyle name="Hyperlink 250 2" xfId="11570"/>
    <cellStyle name="Hyperlink 2500" xfId="11571"/>
    <cellStyle name="Hyperlink 2501" xfId="11572"/>
    <cellStyle name="Hyperlink 2502" xfId="11573"/>
    <cellStyle name="Hyperlink 2503" xfId="11574"/>
    <cellStyle name="Hyperlink 2504" xfId="11575"/>
    <cellStyle name="Hyperlink 2505" xfId="11576"/>
    <cellStyle name="Hyperlink 2506" xfId="11577"/>
    <cellStyle name="Hyperlink 2507" xfId="11578"/>
    <cellStyle name="Hyperlink 2508" xfId="11579"/>
    <cellStyle name="Hyperlink 2509" xfId="11580"/>
    <cellStyle name="Hyperlink 251" xfId="11581"/>
    <cellStyle name="Hyperlink 251 2" xfId="11582"/>
    <cellStyle name="Hyperlink 2510" xfId="11583"/>
    <cellStyle name="Hyperlink 2511" xfId="11584"/>
    <cellStyle name="Hyperlink 2512" xfId="11585"/>
    <cellStyle name="Hyperlink 2513" xfId="11586"/>
    <cellStyle name="Hyperlink 2514" xfId="11587"/>
    <cellStyle name="Hyperlink 2515" xfId="11588"/>
    <cellStyle name="Hyperlink 2516" xfId="11589"/>
    <cellStyle name="Hyperlink 2517" xfId="11590"/>
    <cellStyle name="Hyperlink 2518" xfId="11591"/>
    <cellStyle name="Hyperlink 2519" xfId="11592"/>
    <cellStyle name="Hyperlink 252" xfId="11593"/>
    <cellStyle name="Hyperlink 252 2" xfId="11594"/>
    <cellStyle name="Hyperlink 2520" xfId="11595"/>
    <cellStyle name="Hyperlink 2521" xfId="11596"/>
    <cellStyle name="Hyperlink 2522" xfId="11597"/>
    <cellStyle name="Hyperlink 2523" xfId="11598"/>
    <cellStyle name="Hyperlink 2524" xfId="11599"/>
    <cellStyle name="Hyperlink 2525" xfId="11600"/>
    <cellStyle name="Hyperlink 2526" xfId="11601"/>
    <cellStyle name="Hyperlink 2527" xfId="11602"/>
    <cellStyle name="Hyperlink 2528" xfId="11603"/>
    <cellStyle name="Hyperlink 2529" xfId="11604"/>
    <cellStyle name="Hyperlink 253" xfId="11605"/>
    <cellStyle name="Hyperlink 253 2" xfId="11606"/>
    <cellStyle name="Hyperlink 2530" xfId="11607"/>
    <cellStyle name="Hyperlink 2531" xfId="11608"/>
    <cellStyle name="Hyperlink 2532" xfId="11609"/>
    <cellStyle name="Hyperlink 2533" xfId="11610"/>
    <cellStyle name="Hyperlink 2534" xfId="11611"/>
    <cellStyle name="Hyperlink 2535" xfId="11612"/>
    <cellStyle name="Hyperlink 2536" xfId="11613"/>
    <cellStyle name="Hyperlink 2537" xfId="11614"/>
    <cellStyle name="Hyperlink 2538" xfId="11615"/>
    <cellStyle name="Hyperlink 2539" xfId="11616"/>
    <cellStyle name="Hyperlink 254" xfId="11617"/>
    <cellStyle name="Hyperlink 254 2" xfId="11618"/>
    <cellStyle name="Hyperlink 2540" xfId="11619"/>
    <cellStyle name="Hyperlink 2541" xfId="11620"/>
    <cellStyle name="Hyperlink 2542" xfId="11621"/>
    <cellStyle name="Hyperlink 2543" xfId="11622"/>
    <cellStyle name="Hyperlink 2544" xfId="11623"/>
    <cellStyle name="Hyperlink 2545" xfId="11624"/>
    <cellStyle name="Hyperlink 2546" xfId="11625"/>
    <cellStyle name="Hyperlink 2547" xfId="11626"/>
    <cellStyle name="Hyperlink 2548" xfId="11627"/>
    <cellStyle name="Hyperlink 2549" xfId="11628"/>
    <cellStyle name="Hyperlink 255" xfId="11629"/>
    <cellStyle name="Hyperlink 255 2" xfId="11630"/>
    <cellStyle name="Hyperlink 2550" xfId="11631"/>
    <cellStyle name="Hyperlink 2551" xfId="11632"/>
    <cellStyle name="Hyperlink 2552" xfId="11633"/>
    <cellStyle name="Hyperlink 2553" xfId="11634"/>
    <cellStyle name="Hyperlink 2554" xfId="11635"/>
    <cellStyle name="Hyperlink 2555" xfId="11636"/>
    <cellStyle name="Hyperlink 2556" xfId="11637"/>
    <cellStyle name="Hyperlink 2557" xfId="11638"/>
    <cellStyle name="Hyperlink 2558" xfId="11639"/>
    <cellStyle name="Hyperlink 2559" xfId="11640"/>
    <cellStyle name="Hyperlink 256" xfId="11641"/>
    <cellStyle name="Hyperlink 256 2" xfId="11642"/>
    <cellStyle name="Hyperlink 2560" xfId="11643"/>
    <cellStyle name="Hyperlink 2561" xfId="11644"/>
    <cellStyle name="Hyperlink 2562" xfId="11645"/>
    <cellStyle name="Hyperlink 2563" xfId="11646"/>
    <cellStyle name="Hyperlink 2564" xfId="11647"/>
    <cellStyle name="Hyperlink 2565" xfId="11648"/>
    <cellStyle name="Hyperlink 2566" xfId="11649"/>
    <cellStyle name="Hyperlink 2567" xfId="11650"/>
    <cellStyle name="Hyperlink 2568" xfId="11651"/>
    <cellStyle name="Hyperlink 2569" xfId="11652"/>
    <cellStyle name="Hyperlink 257" xfId="11653"/>
    <cellStyle name="Hyperlink 2570" xfId="11654"/>
    <cellStyle name="Hyperlink 2571" xfId="11655"/>
    <cellStyle name="Hyperlink 2572" xfId="11656"/>
    <cellStyle name="Hyperlink 2573" xfId="11657"/>
    <cellStyle name="Hyperlink 2574" xfId="11658"/>
    <cellStyle name="Hyperlink 2575" xfId="11659"/>
    <cellStyle name="Hyperlink 2576" xfId="11660"/>
    <cellStyle name="Hyperlink 2577" xfId="11661"/>
    <cellStyle name="Hyperlink 2578" xfId="11662"/>
    <cellStyle name="Hyperlink 2579" xfId="11663"/>
    <cellStyle name="Hyperlink 258" xfId="11664"/>
    <cellStyle name="Hyperlink 258 2" xfId="11665"/>
    <cellStyle name="Hyperlink 2580" xfId="11666"/>
    <cellStyle name="Hyperlink 2581" xfId="11667"/>
    <cellStyle name="Hyperlink 2582" xfId="11668"/>
    <cellStyle name="Hyperlink 2583" xfId="11669"/>
    <cellStyle name="Hyperlink 2584" xfId="11670"/>
    <cellStyle name="Hyperlink 2585" xfId="11671"/>
    <cellStyle name="Hyperlink 2586" xfId="11672"/>
    <cellStyle name="Hyperlink 2587" xfId="11673"/>
    <cellStyle name="Hyperlink 2588" xfId="11674"/>
    <cellStyle name="Hyperlink 2589" xfId="11675"/>
    <cellStyle name="Hyperlink 259" xfId="11676"/>
    <cellStyle name="Hyperlink 259 2" xfId="11677"/>
    <cellStyle name="Hyperlink 2590" xfId="11678"/>
    <cellStyle name="Hyperlink 2591" xfId="11679"/>
    <cellStyle name="Hyperlink 2592" xfId="11680"/>
    <cellStyle name="Hyperlink 2593" xfId="11681"/>
    <cellStyle name="Hyperlink 2594" xfId="11682"/>
    <cellStyle name="Hyperlink 2595" xfId="11683"/>
    <cellStyle name="Hyperlink 2596" xfId="11684"/>
    <cellStyle name="Hyperlink 2597" xfId="11685"/>
    <cellStyle name="Hyperlink 2598" xfId="11686"/>
    <cellStyle name="Hyperlink 2599" xfId="11687"/>
    <cellStyle name="Hyperlink 26" xfId="11688"/>
    <cellStyle name="Hyperlink 260" xfId="11689"/>
    <cellStyle name="Hyperlink 260 2" xfId="11690"/>
    <cellStyle name="Hyperlink 2600" xfId="11691"/>
    <cellStyle name="Hyperlink 2601" xfId="11692"/>
    <cellStyle name="Hyperlink 2602" xfId="11693"/>
    <cellStyle name="Hyperlink 2603" xfId="11694"/>
    <cellStyle name="Hyperlink 2604" xfId="11695"/>
    <cellStyle name="Hyperlink 2605" xfId="11696"/>
    <cellStyle name="Hyperlink 2606" xfId="11697"/>
    <cellStyle name="Hyperlink 2607" xfId="11698"/>
    <cellStyle name="Hyperlink 2608" xfId="11699"/>
    <cellStyle name="Hyperlink 2609" xfId="11700"/>
    <cellStyle name="Hyperlink 261" xfId="11701"/>
    <cellStyle name="Hyperlink 261 2" xfId="11702"/>
    <cellStyle name="Hyperlink 2610" xfId="11703"/>
    <cellStyle name="Hyperlink 2611" xfId="11704"/>
    <cellStyle name="Hyperlink 2612" xfId="11705"/>
    <cellStyle name="Hyperlink 2613" xfId="11706"/>
    <cellStyle name="Hyperlink 2614" xfId="11707"/>
    <cellStyle name="Hyperlink 2615" xfId="11708"/>
    <cellStyle name="Hyperlink 2616" xfId="11709"/>
    <cellStyle name="Hyperlink 2617" xfId="11710"/>
    <cellStyle name="Hyperlink 2618" xfId="11711"/>
    <cellStyle name="Hyperlink 2619" xfId="11712"/>
    <cellStyle name="Hyperlink 262" xfId="11713"/>
    <cellStyle name="Hyperlink 262 2" xfId="11714"/>
    <cellStyle name="Hyperlink 2620" xfId="11715"/>
    <cellStyle name="Hyperlink 2621" xfId="11716"/>
    <cellStyle name="Hyperlink 2622" xfId="11717"/>
    <cellStyle name="Hyperlink 2623" xfId="11718"/>
    <cellStyle name="Hyperlink 2624" xfId="11719"/>
    <cellStyle name="Hyperlink 2625" xfId="11720"/>
    <cellStyle name="Hyperlink 2626" xfId="11721"/>
    <cellStyle name="Hyperlink 2627" xfId="11722"/>
    <cellStyle name="Hyperlink 2628" xfId="11723"/>
    <cellStyle name="Hyperlink 2629" xfId="11724"/>
    <cellStyle name="Hyperlink 263" xfId="11725"/>
    <cellStyle name="Hyperlink 263 2" xfId="11726"/>
    <cellStyle name="Hyperlink 2630" xfId="11727"/>
    <cellStyle name="Hyperlink 2631" xfId="11728"/>
    <cellStyle name="Hyperlink 2632" xfId="11729"/>
    <cellStyle name="Hyperlink 2633" xfId="11730"/>
    <cellStyle name="Hyperlink 2634" xfId="11731"/>
    <cellStyle name="Hyperlink 2635" xfId="11732"/>
    <cellStyle name="Hyperlink 2636" xfId="11733"/>
    <cellStyle name="Hyperlink 2637" xfId="11734"/>
    <cellStyle name="Hyperlink 2638" xfId="11735"/>
    <cellStyle name="Hyperlink 2639" xfId="11736"/>
    <cellStyle name="Hyperlink 264" xfId="11737"/>
    <cellStyle name="Hyperlink 264 2" xfId="11738"/>
    <cellStyle name="Hyperlink 2640" xfId="11739"/>
    <cellStyle name="Hyperlink 2641" xfId="11740"/>
    <cellStyle name="Hyperlink 2642" xfId="11741"/>
    <cellStyle name="Hyperlink 2643" xfId="11742"/>
    <cellStyle name="Hyperlink 2644" xfId="11743"/>
    <cellStyle name="Hyperlink 2645" xfId="11744"/>
    <cellStyle name="Hyperlink 2646" xfId="11745"/>
    <cellStyle name="Hyperlink 2647" xfId="11746"/>
    <cellStyle name="Hyperlink 2648" xfId="11747"/>
    <cellStyle name="Hyperlink 2649" xfId="11748"/>
    <cellStyle name="Hyperlink 265" xfId="11749"/>
    <cellStyle name="Hyperlink 265 2" xfId="11750"/>
    <cellStyle name="Hyperlink 2650" xfId="11751"/>
    <cellStyle name="Hyperlink 2651" xfId="11752"/>
    <cellStyle name="Hyperlink 2652" xfId="11753"/>
    <cellStyle name="Hyperlink 2653" xfId="11754"/>
    <cellStyle name="Hyperlink 2654" xfId="11755"/>
    <cellStyle name="Hyperlink 2655" xfId="11756"/>
    <cellStyle name="Hyperlink 2656" xfId="11757"/>
    <cellStyle name="Hyperlink 2657" xfId="11758"/>
    <cellStyle name="Hyperlink 2658" xfId="11759"/>
    <cellStyle name="Hyperlink 2659" xfId="11760"/>
    <cellStyle name="Hyperlink 266" xfId="11761"/>
    <cellStyle name="Hyperlink 266 2" xfId="11762"/>
    <cellStyle name="Hyperlink 2660" xfId="11763"/>
    <cellStyle name="Hyperlink 2661" xfId="11764"/>
    <cellStyle name="Hyperlink 2662" xfId="11765"/>
    <cellStyle name="Hyperlink 2663" xfId="11766"/>
    <cellStyle name="Hyperlink 2664" xfId="11767"/>
    <cellStyle name="Hyperlink 2665" xfId="11768"/>
    <cellStyle name="Hyperlink 2666" xfId="11769"/>
    <cellStyle name="Hyperlink 2667" xfId="11770"/>
    <cellStyle name="Hyperlink 2668" xfId="11771"/>
    <cellStyle name="Hyperlink 2669" xfId="11772"/>
    <cellStyle name="Hyperlink 267" xfId="11773"/>
    <cellStyle name="Hyperlink 267 2" xfId="11774"/>
    <cellStyle name="Hyperlink 2670" xfId="11775"/>
    <cellStyle name="Hyperlink 2671" xfId="11776"/>
    <cellStyle name="Hyperlink 2672" xfId="11777"/>
    <cellStyle name="Hyperlink 2673" xfId="11778"/>
    <cellStyle name="Hyperlink 2674" xfId="11779"/>
    <cellStyle name="Hyperlink 2675" xfId="11780"/>
    <cellStyle name="Hyperlink 2676" xfId="11781"/>
    <cellStyle name="Hyperlink 2677" xfId="11782"/>
    <cellStyle name="Hyperlink 2678" xfId="11783"/>
    <cellStyle name="Hyperlink 2679" xfId="11784"/>
    <cellStyle name="Hyperlink 268" xfId="11785"/>
    <cellStyle name="Hyperlink 2680" xfId="11786"/>
    <cellStyle name="Hyperlink 2681" xfId="11787"/>
    <cellStyle name="Hyperlink 2682" xfId="11788"/>
    <cellStyle name="Hyperlink 2683" xfId="11789"/>
    <cellStyle name="Hyperlink 2684" xfId="11790"/>
    <cellStyle name="Hyperlink 2685" xfId="11791"/>
    <cellStyle name="Hyperlink 2686" xfId="11792"/>
    <cellStyle name="Hyperlink 2687" xfId="11793"/>
    <cellStyle name="Hyperlink 2688" xfId="11794"/>
    <cellStyle name="Hyperlink 2689" xfId="11795"/>
    <cellStyle name="Hyperlink 269" xfId="11796"/>
    <cellStyle name="Hyperlink 269 2" xfId="11797"/>
    <cellStyle name="Hyperlink 2690" xfId="11798"/>
    <cellStyle name="Hyperlink 2691" xfId="11799"/>
    <cellStyle name="Hyperlink 2692" xfId="11800"/>
    <cellStyle name="Hyperlink 2693" xfId="11801"/>
    <cellStyle name="Hyperlink 2694" xfId="11802"/>
    <cellStyle name="Hyperlink 2695" xfId="11803"/>
    <cellStyle name="Hyperlink 2696" xfId="11804"/>
    <cellStyle name="Hyperlink 2697" xfId="11805"/>
    <cellStyle name="Hyperlink 2698" xfId="11806"/>
    <cellStyle name="Hyperlink 2699" xfId="11807"/>
    <cellStyle name="Hyperlink 27" xfId="11808"/>
    <cellStyle name="Hyperlink 27 2" xfId="11809"/>
    <cellStyle name="Hyperlink 270" xfId="11810"/>
    <cellStyle name="Hyperlink 270 2" xfId="11811"/>
    <cellStyle name="Hyperlink 2700" xfId="11812"/>
    <cellStyle name="Hyperlink 2701" xfId="11813"/>
    <cellStyle name="Hyperlink 2702" xfId="11814"/>
    <cellStyle name="Hyperlink 2703" xfId="11815"/>
    <cellStyle name="Hyperlink 2704" xfId="11816"/>
    <cellStyle name="Hyperlink 2705" xfId="11817"/>
    <cellStyle name="Hyperlink 2706" xfId="11818"/>
    <cellStyle name="Hyperlink 2707" xfId="11819"/>
    <cellStyle name="Hyperlink 2708" xfId="11820"/>
    <cellStyle name="Hyperlink 2709" xfId="11821"/>
    <cellStyle name="Hyperlink 271" xfId="11822"/>
    <cellStyle name="Hyperlink 271 2" xfId="11823"/>
    <cellStyle name="Hyperlink 2710" xfId="11824"/>
    <cellStyle name="Hyperlink 2711" xfId="11825"/>
    <cellStyle name="Hyperlink 2712" xfId="11826"/>
    <cellStyle name="Hyperlink 2713" xfId="11827"/>
    <cellStyle name="Hyperlink 2714" xfId="11828"/>
    <cellStyle name="Hyperlink 2715" xfId="11829"/>
    <cellStyle name="Hyperlink 2716" xfId="11830"/>
    <cellStyle name="Hyperlink 2717" xfId="11831"/>
    <cellStyle name="Hyperlink 2718" xfId="11832"/>
    <cellStyle name="Hyperlink 2719" xfId="11833"/>
    <cellStyle name="Hyperlink 272" xfId="11834"/>
    <cellStyle name="Hyperlink 272 2" xfId="11835"/>
    <cellStyle name="Hyperlink 2720" xfId="11836"/>
    <cellStyle name="Hyperlink 2721" xfId="11837"/>
    <cellStyle name="Hyperlink 2722" xfId="11838"/>
    <cellStyle name="Hyperlink 2723" xfId="11839"/>
    <cellStyle name="Hyperlink 2724" xfId="11840"/>
    <cellStyle name="Hyperlink 2725" xfId="11841"/>
    <cellStyle name="Hyperlink 2726" xfId="11842"/>
    <cellStyle name="Hyperlink 2727" xfId="11843"/>
    <cellStyle name="Hyperlink 2728" xfId="11844"/>
    <cellStyle name="Hyperlink 2729" xfId="11845"/>
    <cellStyle name="Hyperlink 273" xfId="11846"/>
    <cellStyle name="Hyperlink 273 2" xfId="11847"/>
    <cellStyle name="Hyperlink 2730" xfId="11848"/>
    <cellStyle name="Hyperlink 2731" xfId="11849"/>
    <cellStyle name="Hyperlink 2732" xfId="11850"/>
    <cellStyle name="Hyperlink 2733" xfId="11851"/>
    <cellStyle name="Hyperlink 2734" xfId="11852"/>
    <cellStyle name="Hyperlink 2735" xfId="11853"/>
    <cellStyle name="Hyperlink 2736" xfId="11854"/>
    <cellStyle name="Hyperlink 2737" xfId="11855"/>
    <cellStyle name="Hyperlink 2738" xfId="11856"/>
    <cellStyle name="Hyperlink 2739" xfId="11857"/>
    <cellStyle name="Hyperlink 274" xfId="11858"/>
    <cellStyle name="Hyperlink 274 2" xfId="11859"/>
    <cellStyle name="Hyperlink 2740" xfId="11860"/>
    <cellStyle name="Hyperlink 2741" xfId="11861"/>
    <cellStyle name="Hyperlink 2742" xfId="11862"/>
    <cellStyle name="Hyperlink 2743" xfId="11863"/>
    <cellStyle name="Hyperlink 2744" xfId="11864"/>
    <cellStyle name="Hyperlink 2745" xfId="11865"/>
    <cellStyle name="Hyperlink 2746" xfId="11866"/>
    <cellStyle name="Hyperlink 2747" xfId="11867"/>
    <cellStyle name="Hyperlink 2748" xfId="11868"/>
    <cellStyle name="Hyperlink 2749" xfId="11869"/>
    <cellStyle name="Hyperlink 275" xfId="11870"/>
    <cellStyle name="Hyperlink 275 2" xfId="11871"/>
    <cellStyle name="Hyperlink 2750" xfId="11872"/>
    <cellStyle name="Hyperlink 2751" xfId="11873"/>
    <cellStyle name="Hyperlink 2752" xfId="11874"/>
    <cellStyle name="Hyperlink 2753" xfId="11875"/>
    <cellStyle name="Hyperlink 2754" xfId="11876"/>
    <cellStyle name="Hyperlink 2755" xfId="11877"/>
    <cellStyle name="Hyperlink 2756" xfId="11878"/>
    <cellStyle name="Hyperlink 2757" xfId="11879"/>
    <cellStyle name="Hyperlink 2758" xfId="11880"/>
    <cellStyle name="Hyperlink 2759" xfId="11881"/>
    <cellStyle name="Hyperlink 276" xfId="11882"/>
    <cellStyle name="Hyperlink 276 2" xfId="11883"/>
    <cellStyle name="Hyperlink 2760" xfId="11884"/>
    <cellStyle name="Hyperlink 2761" xfId="11885"/>
    <cellStyle name="Hyperlink 2762" xfId="11886"/>
    <cellStyle name="Hyperlink 2763" xfId="11887"/>
    <cellStyle name="Hyperlink 2764" xfId="11888"/>
    <cellStyle name="Hyperlink 2765" xfId="11889"/>
    <cellStyle name="Hyperlink 2766" xfId="11890"/>
    <cellStyle name="Hyperlink 2767" xfId="11891"/>
    <cellStyle name="Hyperlink 2768" xfId="11892"/>
    <cellStyle name="Hyperlink 2769" xfId="11893"/>
    <cellStyle name="Hyperlink 277" xfId="11894"/>
    <cellStyle name="Hyperlink 277 2" xfId="11895"/>
    <cellStyle name="Hyperlink 2770" xfId="11896"/>
    <cellStyle name="Hyperlink 2771" xfId="11897"/>
    <cellStyle name="Hyperlink 2772" xfId="11898"/>
    <cellStyle name="Hyperlink 2773" xfId="11899"/>
    <cellStyle name="Hyperlink 2774" xfId="11900"/>
    <cellStyle name="Hyperlink 2775" xfId="11901"/>
    <cellStyle name="Hyperlink 2776" xfId="11902"/>
    <cellStyle name="Hyperlink 2777" xfId="11903"/>
    <cellStyle name="Hyperlink 2778" xfId="11904"/>
    <cellStyle name="Hyperlink 2779" xfId="11905"/>
    <cellStyle name="Hyperlink 278" xfId="11906"/>
    <cellStyle name="Hyperlink 278 2" xfId="11907"/>
    <cellStyle name="Hyperlink 2780" xfId="11908"/>
    <cellStyle name="Hyperlink 2781" xfId="11909"/>
    <cellStyle name="Hyperlink 2782" xfId="11910"/>
    <cellStyle name="Hyperlink 2783" xfId="11911"/>
    <cellStyle name="Hyperlink 2784" xfId="11912"/>
    <cellStyle name="Hyperlink 2785" xfId="11913"/>
    <cellStyle name="Hyperlink 2786" xfId="11914"/>
    <cellStyle name="Hyperlink 2787" xfId="11915"/>
    <cellStyle name="Hyperlink 2788" xfId="11916"/>
    <cellStyle name="Hyperlink 2789" xfId="11917"/>
    <cellStyle name="Hyperlink 279" xfId="11918"/>
    <cellStyle name="Hyperlink 2790" xfId="11919"/>
    <cellStyle name="Hyperlink 2791" xfId="11920"/>
    <cellStyle name="Hyperlink 2792" xfId="11921"/>
    <cellStyle name="Hyperlink 2793" xfId="11922"/>
    <cellStyle name="Hyperlink 2794" xfId="11923"/>
    <cellStyle name="Hyperlink 2795" xfId="11924"/>
    <cellStyle name="Hyperlink 2796" xfId="11925"/>
    <cellStyle name="Hyperlink 2797" xfId="11926"/>
    <cellStyle name="Hyperlink 2798" xfId="11927"/>
    <cellStyle name="Hyperlink 2799" xfId="11928"/>
    <cellStyle name="Hyperlink 28" xfId="11929"/>
    <cellStyle name="Hyperlink 28 2" xfId="11930"/>
    <cellStyle name="Hyperlink 280" xfId="11931"/>
    <cellStyle name="Hyperlink 280 2" xfId="11932"/>
    <cellStyle name="Hyperlink 2800" xfId="11933"/>
    <cellStyle name="Hyperlink 2801" xfId="11934"/>
    <cellStyle name="Hyperlink 2802" xfId="11935"/>
    <cellStyle name="Hyperlink 2803" xfId="11936"/>
    <cellStyle name="Hyperlink 2804" xfId="11937"/>
    <cellStyle name="Hyperlink 2805" xfId="11938"/>
    <cellStyle name="Hyperlink 2806" xfId="11939"/>
    <cellStyle name="Hyperlink 2807" xfId="11940"/>
    <cellStyle name="Hyperlink 2808" xfId="11941"/>
    <cellStyle name="Hyperlink 2809" xfId="11942"/>
    <cellStyle name="Hyperlink 281" xfId="11943"/>
    <cellStyle name="Hyperlink 281 2" xfId="11944"/>
    <cellStyle name="Hyperlink 2810" xfId="11945"/>
    <cellStyle name="Hyperlink 2811" xfId="11946"/>
    <cellStyle name="Hyperlink 2812" xfId="11947"/>
    <cellStyle name="Hyperlink 2813" xfId="11948"/>
    <cellStyle name="Hyperlink 2814" xfId="11949"/>
    <cellStyle name="Hyperlink 2815" xfId="11950"/>
    <cellStyle name="Hyperlink 2816" xfId="11951"/>
    <cellStyle name="Hyperlink 2817" xfId="11952"/>
    <cellStyle name="Hyperlink 2818" xfId="11953"/>
    <cellStyle name="Hyperlink 2819" xfId="11954"/>
    <cellStyle name="Hyperlink 282" xfId="11955"/>
    <cellStyle name="Hyperlink 282 2" xfId="11956"/>
    <cellStyle name="Hyperlink 2820" xfId="11957"/>
    <cellStyle name="Hyperlink 2821" xfId="11958"/>
    <cellStyle name="Hyperlink 2822" xfId="11959"/>
    <cellStyle name="Hyperlink 2823" xfId="11960"/>
    <cellStyle name="Hyperlink 2824" xfId="11961"/>
    <cellStyle name="Hyperlink 2825" xfId="11962"/>
    <cellStyle name="Hyperlink 2826" xfId="11963"/>
    <cellStyle name="Hyperlink 2827" xfId="11964"/>
    <cellStyle name="Hyperlink 2828" xfId="11965"/>
    <cellStyle name="Hyperlink 2829" xfId="11966"/>
    <cellStyle name="Hyperlink 283" xfId="11967"/>
    <cellStyle name="Hyperlink 283 2" xfId="11968"/>
    <cellStyle name="Hyperlink 2830" xfId="11969"/>
    <cellStyle name="Hyperlink 2831" xfId="11970"/>
    <cellStyle name="Hyperlink 2832" xfId="11971"/>
    <cellStyle name="Hyperlink 2833" xfId="11972"/>
    <cellStyle name="Hyperlink 2834" xfId="11973"/>
    <cellStyle name="Hyperlink 2835" xfId="11974"/>
    <cellStyle name="Hyperlink 2836" xfId="11975"/>
    <cellStyle name="Hyperlink 2837" xfId="11976"/>
    <cellStyle name="Hyperlink 2838" xfId="11977"/>
    <cellStyle name="Hyperlink 2839" xfId="11978"/>
    <cellStyle name="Hyperlink 284" xfId="11979"/>
    <cellStyle name="Hyperlink 284 2" xfId="11980"/>
    <cellStyle name="Hyperlink 2840" xfId="11981"/>
    <cellStyle name="Hyperlink 2841" xfId="11982"/>
    <cellStyle name="Hyperlink 2842" xfId="11983"/>
    <cellStyle name="Hyperlink 2843" xfId="11984"/>
    <cellStyle name="Hyperlink 2844" xfId="11985"/>
    <cellStyle name="Hyperlink 2845" xfId="11986"/>
    <cellStyle name="Hyperlink 2846" xfId="11987"/>
    <cellStyle name="Hyperlink 2847" xfId="11988"/>
    <cellStyle name="Hyperlink 2848" xfId="11989"/>
    <cellStyle name="Hyperlink 2849" xfId="11990"/>
    <cellStyle name="Hyperlink 285" xfId="11991"/>
    <cellStyle name="Hyperlink 285 2" xfId="11992"/>
    <cellStyle name="Hyperlink 2850" xfId="11993"/>
    <cellStyle name="Hyperlink 2851" xfId="11994"/>
    <cellStyle name="Hyperlink 2852" xfId="11995"/>
    <cellStyle name="Hyperlink 2853" xfId="11996"/>
    <cellStyle name="Hyperlink 2854" xfId="11997"/>
    <cellStyle name="Hyperlink 2855" xfId="11998"/>
    <cellStyle name="Hyperlink 2856" xfId="11999"/>
    <cellStyle name="Hyperlink 2857" xfId="12000"/>
    <cellStyle name="Hyperlink 2858" xfId="12001"/>
    <cellStyle name="Hyperlink 2859" xfId="12002"/>
    <cellStyle name="Hyperlink 286" xfId="12003"/>
    <cellStyle name="Hyperlink 286 2" xfId="12004"/>
    <cellStyle name="Hyperlink 2860" xfId="12005"/>
    <cellStyle name="Hyperlink 2861" xfId="12006"/>
    <cellStyle name="Hyperlink 2862" xfId="12007"/>
    <cellStyle name="Hyperlink 2863" xfId="12008"/>
    <cellStyle name="Hyperlink 2864" xfId="12009"/>
    <cellStyle name="Hyperlink 2865" xfId="12010"/>
    <cellStyle name="Hyperlink 2866" xfId="12011"/>
    <cellStyle name="Hyperlink 2867" xfId="12012"/>
    <cellStyle name="Hyperlink 2868" xfId="12013"/>
    <cellStyle name="Hyperlink 2869" xfId="12014"/>
    <cellStyle name="Hyperlink 287" xfId="12015"/>
    <cellStyle name="Hyperlink 287 2" xfId="12016"/>
    <cellStyle name="Hyperlink 2870" xfId="12017"/>
    <cellStyle name="Hyperlink 2871" xfId="12018"/>
    <cellStyle name="Hyperlink 2872" xfId="12019"/>
    <cellStyle name="Hyperlink 2873" xfId="12020"/>
    <cellStyle name="Hyperlink 2874" xfId="12021"/>
    <cellStyle name="Hyperlink 2875" xfId="12022"/>
    <cellStyle name="Hyperlink 2876" xfId="12023"/>
    <cellStyle name="Hyperlink 2877" xfId="12024"/>
    <cellStyle name="Hyperlink 2878" xfId="12025"/>
    <cellStyle name="Hyperlink 2879" xfId="12026"/>
    <cellStyle name="Hyperlink 288" xfId="12027"/>
    <cellStyle name="Hyperlink 288 2" xfId="12028"/>
    <cellStyle name="Hyperlink 2880" xfId="12029"/>
    <cellStyle name="Hyperlink 2881" xfId="12030"/>
    <cellStyle name="Hyperlink 2882" xfId="12031"/>
    <cellStyle name="Hyperlink 2883" xfId="12032"/>
    <cellStyle name="Hyperlink 2884" xfId="12033"/>
    <cellStyle name="Hyperlink 2885" xfId="12034"/>
    <cellStyle name="Hyperlink 2886" xfId="12035"/>
    <cellStyle name="Hyperlink 2887" xfId="12036"/>
    <cellStyle name="Hyperlink 2888" xfId="12037"/>
    <cellStyle name="Hyperlink 2889" xfId="12038"/>
    <cellStyle name="Hyperlink 289" xfId="12039"/>
    <cellStyle name="Hyperlink 289 2" xfId="12040"/>
    <cellStyle name="Hyperlink 2890" xfId="12041"/>
    <cellStyle name="Hyperlink 2891" xfId="12042"/>
    <cellStyle name="Hyperlink 2892" xfId="12043"/>
    <cellStyle name="Hyperlink 2893" xfId="12044"/>
    <cellStyle name="Hyperlink 2894" xfId="12045"/>
    <cellStyle name="Hyperlink 2895" xfId="12046"/>
    <cellStyle name="Hyperlink 2896" xfId="12047"/>
    <cellStyle name="Hyperlink 2897" xfId="12048"/>
    <cellStyle name="Hyperlink 2898" xfId="12049"/>
    <cellStyle name="Hyperlink 2899" xfId="12050"/>
    <cellStyle name="Hyperlink 29" xfId="12051"/>
    <cellStyle name="Hyperlink 29 2" xfId="12052"/>
    <cellStyle name="Hyperlink 290" xfId="12053"/>
    <cellStyle name="Hyperlink 2900" xfId="12054"/>
    <cellStyle name="Hyperlink 2901" xfId="12055"/>
    <cellStyle name="Hyperlink 2902" xfId="12056"/>
    <cellStyle name="Hyperlink 2903" xfId="12057"/>
    <cellStyle name="Hyperlink 2904" xfId="12058"/>
    <cellStyle name="Hyperlink 2905" xfId="12059"/>
    <cellStyle name="Hyperlink 2906" xfId="12060"/>
    <cellStyle name="Hyperlink 2907" xfId="12061"/>
    <cellStyle name="Hyperlink 2908" xfId="12062"/>
    <cellStyle name="Hyperlink 2909" xfId="12063"/>
    <cellStyle name="Hyperlink 291" xfId="12064"/>
    <cellStyle name="Hyperlink 291 2" xfId="12065"/>
    <cellStyle name="Hyperlink 2910" xfId="12066"/>
    <cellStyle name="Hyperlink 2911" xfId="12067"/>
    <cellStyle name="Hyperlink 2912" xfId="12068"/>
    <cellStyle name="Hyperlink 2913" xfId="12069"/>
    <cellStyle name="Hyperlink 2914" xfId="12070"/>
    <cellStyle name="Hyperlink 2915" xfId="12071"/>
    <cellStyle name="Hyperlink 2916" xfId="12072"/>
    <cellStyle name="Hyperlink 2917" xfId="12073"/>
    <cellStyle name="Hyperlink 2918" xfId="12074"/>
    <cellStyle name="Hyperlink 2919" xfId="12075"/>
    <cellStyle name="Hyperlink 292" xfId="12076"/>
    <cellStyle name="Hyperlink 292 2" xfId="12077"/>
    <cellStyle name="Hyperlink 2920" xfId="12078"/>
    <cellStyle name="Hyperlink 2921" xfId="12079"/>
    <cellStyle name="Hyperlink 2922" xfId="12080"/>
    <cellStyle name="Hyperlink 2923" xfId="12081"/>
    <cellStyle name="Hyperlink 2924" xfId="12082"/>
    <cellStyle name="Hyperlink 2925" xfId="12083"/>
    <cellStyle name="Hyperlink 2926" xfId="12084"/>
    <cellStyle name="Hyperlink 2927" xfId="12085"/>
    <cellStyle name="Hyperlink 2928" xfId="12086"/>
    <cellStyle name="Hyperlink 2929" xfId="12087"/>
    <cellStyle name="Hyperlink 293" xfId="12088"/>
    <cellStyle name="Hyperlink 293 2" xfId="12089"/>
    <cellStyle name="Hyperlink 2930" xfId="12090"/>
    <cellStyle name="Hyperlink 2931" xfId="12091"/>
    <cellStyle name="Hyperlink 2932" xfId="12092"/>
    <cellStyle name="Hyperlink 2933" xfId="12093"/>
    <cellStyle name="Hyperlink 2934" xfId="12094"/>
    <cellStyle name="Hyperlink 2935" xfId="12095"/>
    <cellStyle name="Hyperlink 2936" xfId="12096"/>
    <cellStyle name="Hyperlink 2937" xfId="12097"/>
    <cellStyle name="Hyperlink 2938" xfId="12098"/>
    <cellStyle name="Hyperlink 2939" xfId="12099"/>
    <cellStyle name="Hyperlink 294" xfId="12100"/>
    <cellStyle name="Hyperlink 294 2" xfId="12101"/>
    <cellStyle name="Hyperlink 2940" xfId="12102"/>
    <cellStyle name="Hyperlink 2941" xfId="12103"/>
    <cellStyle name="Hyperlink 2942" xfId="12104"/>
    <cellStyle name="Hyperlink 2943" xfId="12105"/>
    <cellStyle name="Hyperlink 2944" xfId="12106"/>
    <cellStyle name="Hyperlink 2945" xfId="12107"/>
    <cellStyle name="Hyperlink 2946" xfId="12108"/>
    <cellStyle name="Hyperlink 2947" xfId="12109"/>
    <cellStyle name="Hyperlink 2948" xfId="12110"/>
    <cellStyle name="Hyperlink 2949" xfId="12111"/>
    <cellStyle name="Hyperlink 295" xfId="12112"/>
    <cellStyle name="Hyperlink 295 2" xfId="12113"/>
    <cellStyle name="Hyperlink 2950" xfId="12114"/>
    <cellStyle name="Hyperlink 2951" xfId="12115"/>
    <cellStyle name="Hyperlink 2952" xfId="12116"/>
    <cellStyle name="Hyperlink 2953" xfId="12117"/>
    <cellStyle name="Hyperlink 2954" xfId="12118"/>
    <cellStyle name="Hyperlink 2955" xfId="12119"/>
    <cellStyle name="Hyperlink 2956" xfId="12120"/>
    <cellStyle name="Hyperlink 2957" xfId="12121"/>
    <cellStyle name="Hyperlink 2958" xfId="12122"/>
    <cellStyle name="Hyperlink 2959" xfId="12123"/>
    <cellStyle name="Hyperlink 296" xfId="12124"/>
    <cellStyle name="Hyperlink 296 2" xfId="12125"/>
    <cellStyle name="Hyperlink 2960" xfId="12126"/>
    <cellStyle name="Hyperlink 2961" xfId="12127"/>
    <cellStyle name="Hyperlink 2962" xfId="12128"/>
    <cellStyle name="Hyperlink 2963" xfId="12129"/>
    <cellStyle name="Hyperlink 2964" xfId="12130"/>
    <cellStyle name="Hyperlink 2965" xfId="12131"/>
    <cellStyle name="Hyperlink 2966" xfId="12132"/>
    <cellStyle name="Hyperlink 2967" xfId="12133"/>
    <cellStyle name="Hyperlink 2968" xfId="12134"/>
    <cellStyle name="Hyperlink 2969" xfId="12135"/>
    <cellStyle name="Hyperlink 297" xfId="12136"/>
    <cellStyle name="Hyperlink 297 2" xfId="12137"/>
    <cellStyle name="Hyperlink 2970" xfId="12138"/>
    <cellStyle name="Hyperlink 2971" xfId="12139"/>
    <cellStyle name="Hyperlink 2972" xfId="12140"/>
    <cellStyle name="Hyperlink 2973" xfId="12141"/>
    <cellStyle name="Hyperlink 2974" xfId="12142"/>
    <cellStyle name="Hyperlink 2975" xfId="12143"/>
    <cellStyle name="Hyperlink 2976" xfId="12144"/>
    <cellStyle name="Hyperlink 2977" xfId="12145"/>
    <cellStyle name="Hyperlink 2978" xfId="12146"/>
    <cellStyle name="Hyperlink 2979" xfId="12147"/>
    <cellStyle name="Hyperlink 298" xfId="12148"/>
    <cellStyle name="Hyperlink 298 2" xfId="12149"/>
    <cellStyle name="Hyperlink 2980" xfId="12150"/>
    <cellStyle name="Hyperlink 2981" xfId="12151"/>
    <cellStyle name="Hyperlink 2982" xfId="12152"/>
    <cellStyle name="Hyperlink 2983" xfId="12153"/>
    <cellStyle name="Hyperlink 2984" xfId="12154"/>
    <cellStyle name="Hyperlink 2985" xfId="12155"/>
    <cellStyle name="Hyperlink 2986" xfId="12156"/>
    <cellStyle name="Hyperlink 2987" xfId="12157"/>
    <cellStyle name="Hyperlink 2988" xfId="12158"/>
    <cellStyle name="Hyperlink 2989" xfId="12159"/>
    <cellStyle name="Hyperlink 299" xfId="12160"/>
    <cellStyle name="Hyperlink 299 2" xfId="12161"/>
    <cellStyle name="Hyperlink 2990" xfId="12162"/>
    <cellStyle name="Hyperlink 2991" xfId="12163"/>
    <cellStyle name="Hyperlink 2992" xfId="12164"/>
    <cellStyle name="Hyperlink 2993" xfId="12165"/>
    <cellStyle name="Hyperlink 2994" xfId="12166"/>
    <cellStyle name="Hyperlink 2995" xfId="12167"/>
    <cellStyle name="Hyperlink 2996" xfId="12168"/>
    <cellStyle name="Hyperlink 2997" xfId="12169"/>
    <cellStyle name="Hyperlink 2998" xfId="12170"/>
    <cellStyle name="Hyperlink 2999" xfId="12171"/>
    <cellStyle name="Hyperlink 3" xfId="12172"/>
    <cellStyle name="Hyperlink 3 2" xfId="12173"/>
    <cellStyle name="Hyperlink 3 3" xfId="12174"/>
    <cellStyle name="Hyperlink 3 3 2" xfId="12175"/>
    <cellStyle name="Hyperlink 3 3 2 2" xfId="12176"/>
    <cellStyle name="Hyperlink 3 4" xfId="12177"/>
    <cellStyle name="Hyperlink 3 4 2" xfId="12178"/>
    <cellStyle name="Hyperlink 3 4 2 2" xfId="12179"/>
    <cellStyle name="Hyperlink 3 5" xfId="12180"/>
    <cellStyle name="Hyperlink 3 5 2" xfId="12181"/>
    <cellStyle name="Hyperlink 3 5 2 2" xfId="12182"/>
    <cellStyle name="Hyperlink 3 6" xfId="12183"/>
    <cellStyle name="Hyperlink 3 7" xfId="12184"/>
    <cellStyle name="Hyperlink 30" xfId="12185"/>
    <cellStyle name="Hyperlink 30 2" xfId="12186"/>
    <cellStyle name="Hyperlink 300" xfId="12187"/>
    <cellStyle name="Hyperlink 300 2" xfId="12188"/>
    <cellStyle name="Hyperlink 3000" xfId="12189"/>
    <cellStyle name="Hyperlink 3001" xfId="12190"/>
    <cellStyle name="Hyperlink 3002" xfId="12191"/>
    <cellStyle name="Hyperlink 3003" xfId="12192"/>
    <cellStyle name="Hyperlink 3004" xfId="12193"/>
    <cellStyle name="Hyperlink 3005" xfId="12194"/>
    <cellStyle name="Hyperlink 3006" xfId="12195"/>
    <cellStyle name="Hyperlink 3007" xfId="12196"/>
    <cellStyle name="Hyperlink 3008" xfId="12197"/>
    <cellStyle name="Hyperlink 3009" xfId="12198"/>
    <cellStyle name="Hyperlink 301" xfId="12199"/>
    <cellStyle name="Hyperlink 3010" xfId="12200"/>
    <cellStyle name="Hyperlink 3011" xfId="12201"/>
    <cellStyle name="Hyperlink 3012" xfId="12202"/>
    <cellStyle name="Hyperlink 3013" xfId="12203"/>
    <cellStyle name="Hyperlink 3014" xfId="12204"/>
    <cellStyle name="Hyperlink 3015" xfId="12205"/>
    <cellStyle name="Hyperlink 3016" xfId="12206"/>
    <cellStyle name="Hyperlink 3017" xfId="12207"/>
    <cellStyle name="Hyperlink 3018" xfId="12208"/>
    <cellStyle name="Hyperlink 3019" xfId="12209"/>
    <cellStyle name="Hyperlink 302" xfId="12210"/>
    <cellStyle name="Hyperlink 302 2" xfId="12211"/>
    <cellStyle name="Hyperlink 3020" xfId="12212"/>
    <cellStyle name="Hyperlink 3021" xfId="12213"/>
    <cellStyle name="Hyperlink 3022" xfId="12214"/>
    <cellStyle name="Hyperlink 3023" xfId="12215"/>
    <cellStyle name="Hyperlink 3024" xfId="12216"/>
    <cellStyle name="Hyperlink 3025" xfId="12217"/>
    <cellStyle name="Hyperlink 3026" xfId="12218"/>
    <cellStyle name="Hyperlink 3027" xfId="12219"/>
    <cellStyle name="Hyperlink 3028" xfId="12220"/>
    <cellStyle name="Hyperlink 3029" xfId="12221"/>
    <cellStyle name="Hyperlink 303" xfId="12222"/>
    <cellStyle name="Hyperlink 303 2" xfId="12223"/>
    <cellStyle name="Hyperlink 3030" xfId="12224"/>
    <cellStyle name="Hyperlink 3031" xfId="12225"/>
    <cellStyle name="Hyperlink 3032" xfId="12226"/>
    <cellStyle name="Hyperlink 3033" xfId="12227"/>
    <cellStyle name="Hyperlink 3034" xfId="12228"/>
    <cellStyle name="Hyperlink 3035" xfId="12229"/>
    <cellStyle name="Hyperlink 3036" xfId="12230"/>
    <cellStyle name="Hyperlink 3037" xfId="12231"/>
    <cellStyle name="Hyperlink 3038" xfId="12232"/>
    <cellStyle name="Hyperlink 3039" xfId="12233"/>
    <cellStyle name="Hyperlink 304" xfId="12234"/>
    <cellStyle name="Hyperlink 304 2" xfId="12235"/>
    <cellStyle name="Hyperlink 3040" xfId="12236"/>
    <cellStyle name="Hyperlink 3041" xfId="12237"/>
    <cellStyle name="Hyperlink 3042" xfId="12238"/>
    <cellStyle name="Hyperlink 3043" xfId="12239"/>
    <cellStyle name="Hyperlink 3044" xfId="12240"/>
    <cellStyle name="Hyperlink 3045" xfId="12241"/>
    <cellStyle name="Hyperlink 3046" xfId="12242"/>
    <cellStyle name="Hyperlink 3047" xfId="12243"/>
    <cellStyle name="Hyperlink 3048" xfId="12244"/>
    <cellStyle name="Hyperlink 3049" xfId="12245"/>
    <cellStyle name="Hyperlink 305" xfId="12246"/>
    <cellStyle name="Hyperlink 305 2" xfId="12247"/>
    <cellStyle name="Hyperlink 3050" xfId="12248"/>
    <cellStyle name="Hyperlink 3051" xfId="12249"/>
    <cellStyle name="Hyperlink 3052" xfId="12250"/>
    <cellStyle name="Hyperlink 3053" xfId="12251"/>
    <cellStyle name="Hyperlink 3054" xfId="12252"/>
    <cellStyle name="Hyperlink 3055" xfId="12253"/>
    <cellStyle name="Hyperlink 3056" xfId="12254"/>
    <cellStyle name="Hyperlink 3057" xfId="12255"/>
    <cellStyle name="Hyperlink 3058" xfId="12256"/>
    <cellStyle name="Hyperlink 3059" xfId="12257"/>
    <cellStyle name="Hyperlink 306" xfId="12258"/>
    <cellStyle name="Hyperlink 306 2" xfId="12259"/>
    <cellStyle name="Hyperlink 3060" xfId="12260"/>
    <cellStyle name="Hyperlink 3061" xfId="12261"/>
    <cellStyle name="Hyperlink 3062" xfId="12262"/>
    <cellStyle name="Hyperlink 3063" xfId="12263"/>
    <cellStyle name="Hyperlink 3064" xfId="12264"/>
    <cellStyle name="Hyperlink 3065" xfId="12265"/>
    <cellStyle name="Hyperlink 3066" xfId="12266"/>
    <cellStyle name="Hyperlink 3067" xfId="12267"/>
    <cellStyle name="Hyperlink 3068" xfId="12268"/>
    <cellStyle name="Hyperlink 3069" xfId="12269"/>
    <cellStyle name="Hyperlink 307" xfId="12270"/>
    <cellStyle name="Hyperlink 307 2" xfId="12271"/>
    <cellStyle name="Hyperlink 3070" xfId="12272"/>
    <cellStyle name="Hyperlink 3071" xfId="12273"/>
    <cellStyle name="Hyperlink 3072" xfId="12274"/>
    <cellStyle name="Hyperlink 3073" xfId="12275"/>
    <cellStyle name="Hyperlink 3074" xfId="12276"/>
    <cellStyle name="Hyperlink 3075" xfId="12277"/>
    <cellStyle name="Hyperlink 3076" xfId="12278"/>
    <cellStyle name="Hyperlink 3077" xfId="12279"/>
    <cellStyle name="Hyperlink 3078" xfId="12280"/>
    <cellStyle name="Hyperlink 3079" xfId="12281"/>
    <cellStyle name="Hyperlink 308" xfId="12282"/>
    <cellStyle name="Hyperlink 308 2" xfId="12283"/>
    <cellStyle name="Hyperlink 3080" xfId="12284"/>
    <cellStyle name="Hyperlink 3081" xfId="12285"/>
    <cellStyle name="Hyperlink 3082" xfId="12286"/>
    <cellStyle name="Hyperlink 3083" xfId="12287"/>
    <cellStyle name="Hyperlink 3084" xfId="12288"/>
    <cellStyle name="Hyperlink 3085" xfId="12289"/>
    <cellStyle name="Hyperlink 3086" xfId="12290"/>
    <cellStyle name="Hyperlink 3087" xfId="12291"/>
    <cellStyle name="Hyperlink 3088" xfId="12292"/>
    <cellStyle name="Hyperlink 3089" xfId="12293"/>
    <cellStyle name="Hyperlink 309" xfId="12294"/>
    <cellStyle name="Hyperlink 309 2" xfId="12295"/>
    <cellStyle name="Hyperlink 3090" xfId="12296"/>
    <cellStyle name="Hyperlink 3091" xfId="12297"/>
    <cellStyle name="Hyperlink 3092" xfId="12298"/>
    <cellStyle name="Hyperlink 3093" xfId="12299"/>
    <cellStyle name="Hyperlink 3094" xfId="12300"/>
    <cellStyle name="Hyperlink 3095" xfId="12301"/>
    <cellStyle name="Hyperlink 3096" xfId="12302"/>
    <cellStyle name="Hyperlink 3097" xfId="12303"/>
    <cellStyle name="Hyperlink 3098" xfId="12304"/>
    <cellStyle name="Hyperlink 3099" xfId="12305"/>
    <cellStyle name="Hyperlink 31" xfId="12306"/>
    <cellStyle name="Hyperlink 31 2" xfId="12307"/>
    <cellStyle name="Hyperlink 310" xfId="12308"/>
    <cellStyle name="Hyperlink 310 2" xfId="12309"/>
    <cellStyle name="Hyperlink 3100" xfId="12310"/>
    <cellStyle name="Hyperlink 3101" xfId="12311"/>
    <cellStyle name="Hyperlink 3102" xfId="12312"/>
    <cellStyle name="Hyperlink 3103" xfId="12313"/>
    <cellStyle name="Hyperlink 3104" xfId="12314"/>
    <cellStyle name="Hyperlink 3105" xfId="12315"/>
    <cellStyle name="Hyperlink 3106" xfId="12316"/>
    <cellStyle name="Hyperlink 3107" xfId="12317"/>
    <cellStyle name="Hyperlink 3108" xfId="12318"/>
    <cellStyle name="Hyperlink 3109" xfId="12319"/>
    <cellStyle name="Hyperlink 311" xfId="12320"/>
    <cellStyle name="Hyperlink 311 2" xfId="12321"/>
    <cellStyle name="Hyperlink 3110" xfId="12322"/>
    <cellStyle name="Hyperlink 3111" xfId="12323"/>
    <cellStyle name="Hyperlink 3112" xfId="12324"/>
    <cellStyle name="Hyperlink 3113" xfId="12325"/>
    <cellStyle name="Hyperlink 3114" xfId="12326"/>
    <cellStyle name="Hyperlink 3115" xfId="12327"/>
    <cellStyle name="Hyperlink 3116" xfId="12328"/>
    <cellStyle name="Hyperlink 3117" xfId="12329"/>
    <cellStyle name="Hyperlink 3118" xfId="12330"/>
    <cellStyle name="Hyperlink 3119" xfId="12331"/>
    <cellStyle name="Hyperlink 312" xfId="12332"/>
    <cellStyle name="Hyperlink 3120" xfId="12333"/>
    <cellStyle name="Hyperlink 3121" xfId="12334"/>
    <cellStyle name="Hyperlink 3122" xfId="12335"/>
    <cellStyle name="Hyperlink 3123" xfId="12336"/>
    <cellStyle name="Hyperlink 3124" xfId="12337"/>
    <cellStyle name="Hyperlink 3125" xfId="12338"/>
    <cellStyle name="Hyperlink 3126" xfId="12339"/>
    <cellStyle name="Hyperlink 3127" xfId="12340"/>
    <cellStyle name="Hyperlink 3128" xfId="12341"/>
    <cellStyle name="Hyperlink 3129" xfId="12342"/>
    <cellStyle name="Hyperlink 313" xfId="12343"/>
    <cellStyle name="Hyperlink 313 2" xfId="12344"/>
    <cellStyle name="Hyperlink 3130" xfId="12345"/>
    <cellStyle name="Hyperlink 3131" xfId="12346"/>
    <cellStyle name="Hyperlink 3132" xfId="12347"/>
    <cellStyle name="Hyperlink 3133" xfId="12348"/>
    <cellStyle name="Hyperlink 3134" xfId="12349"/>
    <cellStyle name="Hyperlink 3135" xfId="12350"/>
    <cellStyle name="Hyperlink 3136" xfId="12351"/>
    <cellStyle name="Hyperlink 3137" xfId="12352"/>
    <cellStyle name="Hyperlink 3138" xfId="12353"/>
    <cellStyle name="Hyperlink 3139" xfId="12354"/>
    <cellStyle name="Hyperlink 314" xfId="12355"/>
    <cellStyle name="Hyperlink 314 2" xfId="12356"/>
    <cellStyle name="Hyperlink 3140" xfId="12357"/>
    <cellStyle name="Hyperlink 3141" xfId="12358"/>
    <cellStyle name="Hyperlink 3142" xfId="12359"/>
    <cellStyle name="Hyperlink 3143" xfId="12360"/>
    <cellStyle name="Hyperlink 3144" xfId="12361"/>
    <cellStyle name="Hyperlink 3145" xfId="12362"/>
    <cellStyle name="Hyperlink 3146" xfId="12363"/>
    <cellStyle name="Hyperlink 3147" xfId="12364"/>
    <cellStyle name="Hyperlink 3148" xfId="12365"/>
    <cellStyle name="Hyperlink 3149" xfId="12366"/>
    <cellStyle name="Hyperlink 315" xfId="12367"/>
    <cellStyle name="Hyperlink 315 2" xfId="12368"/>
    <cellStyle name="Hyperlink 3150" xfId="12369"/>
    <cellStyle name="Hyperlink 3151" xfId="12370"/>
    <cellStyle name="Hyperlink 3152" xfId="12371"/>
    <cellStyle name="Hyperlink 3153" xfId="12372"/>
    <cellStyle name="Hyperlink 3154" xfId="12373"/>
    <cellStyle name="Hyperlink 3155" xfId="12374"/>
    <cellStyle name="Hyperlink 3156" xfId="12375"/>
    <cellStyle name="Hyperlink 3157" xfId="12376"/>
    <cellStyle name="Hyperlink 3158" xfId="12377"/>
    <cellStyle name="Hyperlink 3159" xfId="12378"/>
    <cellStyle name="Hyperlink 316" xfId="12379"/>
    <cellStyle name="Hyperlink 316 2" xfId="12380"/>
    <cellStyle name="Hyperlink 3160" xfId="12381"/>
    <cellStyle name="Hyperlink 3161" xfId="12382"/>
    <cellStyle name="Hyperlink 3162" xfId="12383"/>
    <cellStyle name="Hyperlink 3163" xfId="12384"/>
    <cellStyle name="Hyperlink 3164" xfId="12385"/>
    <cellStyle name="Hyperlink 3165" xfId="12386"/>
    <cellStyle name="Hyperlink 3166" xfId="12387"/>
    <cellStyle name="Hyperlink 3167" xfId="12388"/>
    <cellStyle name="Hyperlink 3168" xfId="12389"/>
    <cellStyle name="Hyperlink 3169" xfId="12390"/>
    <cellStyle name="Hyperlink 317" xfId="12391"/>
    <cellStyle name="Hyperlink 317 2" xfId="12392"/>
    <cellStyle name="Hyperlink 3170" xfId="12393"/>
    <cellStyle name="Hyperlink 3171" xfId="12394"/>
    <cellStyle name="Hyperlink 3172" xfId="12395"/>
    <cellStyle name="Hyperlink 3173" xfId="12396"/>
    <cellStyle name="Hyperlink 3174" xfId="12397"/>
    <cellStyle name="Hyperlink 3175" xfId="12398"/>
    <cellStyle name="Hyperlink 3176" xfId="12399"/>
    <cellStyle name="Hyperlink 3177" xfId="12400"/>
    <cellStyle name="Hyperlink 3178" xfId="12401"/>
    <cellStyle name="Hyperlink 3179" xfId="12402"/>
    <cellStyle name="Hyperlink 318" xfId="12403"/>
    <cellStyle name="Hyperlink 318 2" xfId="12404"/>
    <cellStyle name="Hyperlink 3180" xfId="12405"/>
    <cellStyle name="Hyperlink 3181" xfId="12406"/>
    <cellStyle name="Hyperlink 3182" xfId="12407"/>
    <cellStyle name="Hyperlink 3183" xfId="12408"/>
    <cellStyle name="Hyperlink 3184" xfId="12409"/>
    <cellStyle name="Hyperlink 3185" xfId="12410"/>
    <cellStyle name="Hyperlink 3186" xfId="12411"/>
    <cellStyle name="Hyperlink 3187" xfId="12412"/>
    <cellStyle name="Hyperlink 3188" xfId="12413"/>
    <cellStyle name="Hyperlink 3189" xfId="12414"/>
    <cellStyle name="Hyperlink 319" xfId="12415"/>
    <cellStyle name="Hyperlink 319 2" xfId="12416"/>
    <cellStyle name="Hyperlink 3190" xfId="12417"/>
    <cellStyle name="Hyperlink 3191" xfId="12418"/>
    <cellStyle name="Hyperlink 3192" xfId="12419"/>
    <cellStyle name="Hyperlink 3193" xfId="12420"/>
    <cellStyle name="Hyperlink 3194" xfId="12421"/>
    <cellStyle name="Hyperlink 3195" xfId="12422"/>
    <cellStyle name="Hyperlink 3196" xfId="12423"/>
    <cellStyle name="Hyperlink 3197" xfId="12424"/>
    <cellStyle name="Hyperlink 3198" xfId="12425"/>
    <cellStyle name="Hyperlink 3199" xfId="12426"/>
    <cellStyle name="Hyperlink 32" xfId="12427"/>
    <cellStyle name="Hyperlink 32 2" xfId="12428"/>
    <cellStyle name="Hyperlink 320" xfId="12429"/>
    <cellStyle name="Hyperlink 320 2" xfId="12430"/>
    <cellStyle name="Hyperlink 3200" xfId="12431"/>
    <cellStyle name="Hyperlink 3201" xfId="12432"/>
    <cellStyle name="Hyperlink 3202" xfId="12433"/>
    <cellStyle name="Hyperlink 3203" xfId="12434"/>
    <cellStyle name="Hyperlink 3204" xfId="12435"/>
    <cellStyle name="Hyperlink 3205" xfId="12436"/>
    <cellStyle name="Hyperlink 3206" xfId="12437"/>
    <cellStyle name="Hyperlink 3207" xfId="12438"/>
    <cellStyle name="Hyperlink 3208" xfId="12439"/>
    <cellStyle name="Hyperlink 3209" xfId="12440"/>
    <cellStyle name="Hyperlink 321" xfId="12441"/>
    <cellStyle name="Hyperlink 321 2" xfId="12442"/>
    <cellStyle name="Hyperlink 3210" xfId="12443"/>
    <cellStyle name="Hyperlink 3211" xfId="12444"/>
    <cellStyle name="Hyperlink 3212" xfId="12445"/>
    <cellStyle name="Hyperlink 3213" xfId="12446"/>
    <cellStyle name="Hyperlink 3214" xfId="12447"/>
    <cellStyle name="Hyperlink 3215" xfId="12448"/>
    <cellStyle name="Hyperlink 3216" xfId="12449"/>
    <cellStyle name="Hyperlink 3217" xfId="12450"/>
    <cellStyle name="Hyperlink 3218" xfId="12451"/>
    <cellStyle name="Hyperlink 3219" xfId="12452"/>
    <cellStyle name="Hyperlink 322" xfId="12453"/>
    <cellStyle name="Hyperlink 322 2" xfId="12454"/>
    <cellStyle name="Hyperlink 3220" xfId="12455"/>
    <cellStyle name="Hyperlink 3221" xfId="12456"/>
    <cellStyle name="Hyperlink 3222" xfId="12457"/>
    <cellStyle name="Hyperlink 3223" xfId="12458"/>
    <cellStyle name="Hyperlink 3224" xfId="12459"/>
    <cellStyle name="Hyperlink 3225" xfId="12460"/>
    <cellStyle name="Hyperlink 3226" xfId="12461"/>
    <cellStyle name="Hyperlink 3227" xfId="12462"/>
    <cellStyle name="Hyperlink 3228" xfId="12463"/>
    <cellStyle name="Hyperlink 3229" xfId="12464"/>
    <cellStyle name="Hyperlink 323" xfId="12465"/>
    <cellStyle name="Hyperlink 3230" xfId="12466"/>
    <cellStyle name="Hyperlink 3231" xfId="12467"/>
    <cellStyle name="Hyperlink 3232" xfId="12468"/>
    <cellStyle name="Hyperlink 3233" xfId="12469"/>
    <cellStyle name="Hyperlink 3234" xfId="12470"/>
    <cellStyle name="Hyperlink 3235" xfId="12471"/>
    <cellStyle name="Hyperlink 3236" xfId="12472"/>
    <cellStyle name="Hyperlink 3237" xfId="12473"/>
    <cellStyle name="Hyperlink 3238" xfId="12474"/>
    <cellStyle name="Hyperlink 3239" xfId="12475"/>
    <cellStyle name="Hyperlink 324" xfId="12476"/>
    <cellStyle name="Hyperlink 324 2" xfId="12477"/>
    <cellStyle name="Hyperlink 3240" xfId="12478"/>
    <cellStyle name="Hyperlink 3241" xfId="12479"/>
    <cellStyle name="Hyperlink 3242" xfId="12480"/>
    <cellStyle name="Hyperlink 3243" xfId="12481"/>
    <cellStyle name="Hyperlink 3244" xfId="12482"/>
    <cellStyle name="Hyperlink 3245" xfId="12483"/>
    <cellStyle name="Hyperlink 3246" xfId="12484"/>
    <cellStyle name="Hyperlink 3247" xfId="12485"/>
    <cellStyle name="Hyperlink 3248" xfId="12486"/>
    <cellStyle name="Hyperlink 3249" xfId="12487"/>
    <cellStyle name="Hyperlink 325" xfId="12488"/>
    <cellStyle name="Hyperlink 325 2" xfId="12489"/>
    <cellStyle name="Hyperlink 3250" xfId="12490"/>
    <cellStyle name="Hyperlink 3251" xfId="12491"/>
    <cellStyle name="Hyperlink 3252" xfId="12492"/>
    <cellStyle name="Hyperlink 3253" xfId="12493"/>
    <cellStyle name="Hyperlink 3254" xfId="12494"/>
    <cellStyle name="Hyperlink 3255" xfId="12495"/>
    <cellStyle name="Hyperlink 3256" xfId="12496"/>
    <cellStyle name="Hyperlink 3257" xfId="12497"/>
    <cellStyle name="Hyperlink 3258" xfId="12498"/>
    <cellStyle name="Hyperlink 3259" xfId="12499"/>
    <cellStyle name="Hyperlink 326" xfId="12500"/>
    <cellStyle name="Hyperlink 326 2" xfId="12501"/>
    <cellStyle name="Hyperlink 3260" xfId="12502"/>
    <cellStyle name="Hyperlink 3261" xfId="12503"/>
    <cellStyle name="Hyperlink 3262" xfId="12504"/>
    <cellStyle name="Hyperlink 3263" xfId="12505"/>
    <cellStyle name="Hyperlink 3264" xfId="12506"/>
    <cellStyle name="Hyperlink 3265" xfId="12507"/>
    <cellStyle name="Hyperlink 3266" xfId="12508"/>
    <cellStyle name="Hyperlink 3267" xfId="12509"/>
    <cellStyle name="Hyperlink 3268" xfId="12510"/>
    <cellStyle name="Hyperlink 3269" xfId="12511"/>
    <cellStyle name="Hyperlink 327" xfId="12512"/>
    <cellStyle name="Hyperlink 327 2" xfId="12513"/>
    <cellStyle name="Hyperlink 3270" xfId="12514"/>
    <cellStyle name="Hyperlink 3271" xfId="12515"/>
    <cellStyle name="Hyperlink 3272" xfId="12516"/>
    <cellStyle name="Hyperlink 3273" xfId="12517"/>
    <cellStyle name="Hyperlink 3274" xfId="12518"/>
    <cellStyle name="Hyperlink 3275" xfId="12519"/>
    <cellStyle name="Hyperlink 3276" xfId="12520"/>
    <cellStyle name="Hyperlink 3277" xfId="12521"/>
    <cellStyle name="Hyperlink 3278" xfId="12522"/>
    <cellStyle name="Hyperlink 3279" xfId="12523"/>
    <cellStyle name="Hyperlink 328" xfId="12524"/>
    <cellStyle name="Hyperlink 328 2" xfId="12525"/>
    <cellStyle name="Hyperlink 3280" xfId="12526"/>
    <cellStyle name="Hyperlink 3281" xfId="12527"/>
    <cellStyle name="Hyperlink 3282" xfId="12528"/>
    <cellStyle name="Hyperlink 3283" xfId="12529"/>
    <cellStyle name="Hyperlink 3284" xfId="12530"/>
    <cellStyle name="Hyperlink 3285" xfId="12531"/>
    <cellStyle name="Hyperlink 3286" xfId="12532"/>
    <cellStyle name="Hyperlink 3287" xfId="12533"/>
    <cellStyle name="Hyperlink 3288" xfId="12534"/>
    <cellStyle name="Hyperlink 3289" xfId="12535"/>
    <cellStyle name="Hyperlink 329" xfId="12536"/>
    <cellStyle name="Hyperlink 329 2" xfId="12537"/>
    <cellStyle name="Hyperlink 3290" xfId="12538"/>
    <cellStyle name="Hyperlink 3291" xfId="12539"/>
    <cellStyle name="Hyperlink 3292" xfId="12540"/>
    <cellStyle name="Hyperlink 3293" xfId="12541"/>
    <cellStyle name="Hyperlink 3294" xfId="12542"/>
    <cellStyle name="Hyperlink 3295" xfId="12543"/>
    <cellStyle name="Hyperlink 3296" xfId="12544"/>
    <cellStyle name="Hyperlink 3297" xfId="12545"/>
    <cellStyle name="Hyperlink 3298" xfId="12546"/>
    <cellStyle name="Hyperlink 3299" xfId="12547"/>
    <cellStyle name="Hyperlink 33" xfId="12548"/>
    <cellStyle name="Hyperlink 33 2" xfId="12549"/>
    <cellStyle name="Hyperlink 330" xfId="12550"/>
    <cellStyle name="Hyperlink 330 2" xfId="12551"/>
    <cellStyle name="Hyperlink 3300" xfId="12552"/>
    <cellStyle name="Hyperlink 3301" xfId="12553"/>
    <cellStyle name="Hyperlink 3302" xfId="12554"/>
    <cellStyle name="Hyperlink 3303" xfId="12555"/>
    <cellStyle name="Hyperlink 3304" xfId="12556"/>
    <cellStyle name="Hyperlink 3305" xfId="12557"/>
    <cellStyle name="Hyperlink 3306" xfId="12558"/>
    <cellStyle name="Hyperlink 3307" xfId="12559"/>
    <cellStyle name="Hyperlink 3308" xfId="12560"/>
    <cellStyle name="Hyperlink 3309" xfId="12561"/>
    <cellStyle name="Hyperlink 331" xfId="12562"/>
    <cellStyle name="Hyperlink 331 2" xfId="12563"/>
    <cellStyle name="Hyperlink 3310" xfId="12564"/>
    <cellStyle name="Hyperlink 3311" xfId="12565"/>
    <cellStyle name="Hyperlink 3312" xfId="12566"/>
    <cellStyle name="Hyperlink 3313" xfId="12567"/>
    <cellStyle name="Hyperlink 3314" xfId="12568"/>
    <cellStyle name="Hyperlink 3315" xfId="12569"/>
    <cellStyle name="Hyperlink 3316" xfId="12570"/>
    <cellStyle name="Hyperlink 3317" xfId="12571"/>
    <cellStyle name="Hyperlink 3318" xfId="12572"/>
    <cellStyle name="Hyperlink 3319" xfId="12573"/>
    <cellStyle name="Hyperlink 332" xfId="12574"/>
    <cellStyle name="Hyperlink 332 2" xfId="12575"/>
    <cellStyle name="Hyperlink 3320" xfId="12576"/>
    <cellStyle name="Hyperlink 3321" xfId="12577"/>
    <cellStyle name="Hyperlink 3322" xfId="12578"/>
    <cellStyle name="Hyperlink 3323" xfId="12579"/>
    <cellStyle name="Hyperlink 3324" xfId="12580"/>
    <cellStyle name="Hyperlink 3325" xfId="12581"/>
    <cellStyle name="Hyperlink 3326" xfId="12582"/>
    <cellStyle name="Hyperlink 3327" xfId="12583"/>
    <cellStyle name="Hyperlink 3328" xfId="12584"/>
    <cellStyle name="Hyperlink 3329" xfId="12585"/>
    <cellStyle name="Hyperlink 333" xfId="12586"/>
    <cellStyle name="Hyperlink 333 2" xfId="12587"/>
    <cellStyle name="Hyperlink 3330" xfId="12588"/>
    <cellStyle name="Hyperlink 3331" xfId="12589"/>
    <cellStyle name="Hyperlink 3332" xfId="12590"/>
    <cellStyle name="Hyperlink 3333" xfId="12591"/>
    <cellStyle name="Hyperlink 3334" xfId="12592"/>
    <cellStyle name="Hyperlink 3335" xfId="12593"/>
    <cellStyle name="Hyperlink 3336" xfId="12594"/>
    <cellStyle name="Hyperlink 3337" xfId="12595"/>
    <cellStyle name="Hyperlink 3338" xfId="12596"/>
    <cellStyle name="Hyperlink 3339" xfId="12597"/>
    <cellStyle name="Hyperlink 334" xfId="12598"/>
    <cellStyle name="Hyperlink 3340" xfId="12599"/>
    <cellStyle name="Hyperlink 3341" xfId="12600"/>
    <cellStyle name="Hyperlink 3342" xfId="12601"/>
    <cellStyle name="Hyperlink 3343" xfId="12602"/>
    <cellStyle name="Hyperlink 3344" xfId="12603"/>
    <cellStyle name="Hyperlink 3345" xfId="12604"/>
    <cellStyle name="Hyperlink 3346" xfId="12605"/>
    <cellStyle name="Hyperlink 3347" xfId="12606"/>
    <cellStyle name="Hyperlink 3348" xfId="12607"/>
    <cellStyle name="Hyperlink 3349" xfId="12608"/>
    <cellStyle name="Hyperlink 335" xfId="12609"/>
    <cellStyle name="Hyperlink 335 2" xfId="12610"/>
    <cellStyle name="Hyperlink 3350" xfId="12611"/>
    <cellStyle name="Hyperlink 3351" xfId="12612"/>
    <cellStyle name="Hyperlink 3352" xfId="12613"/>
    <cellStyle name="Hyperlink 3353" xfId="12614"/>
    <cellStyle name="Hyperlink 3354" xfId="12615"/>
    <cellStyle name="Hyperlink 3355" xfId="12616"/>
    <cellStyle name="Hyperlink 3356" xfId="12617"/>
    <cellStyle name="Hyperlink 3357" xfId="12618"/>
    <cellStyle name="Hyperlink 3358" xfId="12619"/>
    <cellStyle name="Hyperlink 3359" xfId="12620"/>
    <cellStyle name="Hyperlink 336" xfId="12621"/>
    <cellStyle name="Hyperlink 336 2" xfId="12622"/>
    <cellStyle name="Hyperlink 3360" xfId="12623"/>
    <cellStyle name="Hyperlink 3361" xfId="12624"/>
    <cellStyle name="Hyperlink 3362" xfId="12625"/>
    <cellStyle name="Hyperlink 3363" xfId="12626"/>
    <cellStyle name="Hyperlink 3364" xfId="12627"/>
    <cellStyle name="Hyperlink 3365" xfId="12628"/>
    <cellStyle name="Hyperlink 3366" xfId="12629"/>
    <cellStyle name="Hyperlink 3367" xfId="12630"/>
    <cellStyle name="Hyperlink 3368" xfId="12631"/>
    <cellStyle name="Hyperlink 3369" xfId="12632"/>
    <cellStyle name="Hyperlink 337" xfId="12633"/>
    <cellStyle name="Hyperlink 337 2" xfId="12634"/>
    <cellStyle name="Hyperlink 3370" xfId="12635"/>
    <cellStyle name="Hyperlink 3371" xfId="12636"/>
    <cellStyle name="Hyperlink 3372" xfId="12637"/>
    <cellStyle name="Hyperlink 3373" xfId="12638"/>
    <cellStyle name="Hyperlink 3374" xfId="12639"/>
    <cellStyle name="Hyperlink 3375" xfId="12640"/>
    <cellStyle name="Hyperlink 3376" xfId="12641"/>
    <cellStyle name="Hyperlink 3377" xfId="12642"/>
    <cellStyle name="Hyperlink 3378" xfId="12643"/>
    <cellStyle name="Hyperlink 3379" xfId="12644"/>
    <cellStyle name="Hyperlink 338" xfId="12645"/>
    <cellStyle name="Hyperlink 338 2" xfId="12646"/>
    <cellStyle name="Hyperlink 3380" xfId="12647"/>
    <cellStyle name="Hyperlink 3381" xfId="12648"/>
    <cellStyle name="Hyperlink 3382" xfId="12649"/>
    <cellStyle name="Hyperlink 3383" xfId="12650"/>
    <cellStyle name="Hyperlink 3384" xfId="12651"/>
    <cellStyle name="Hyperlink 3385" xfId="12652"/>
    <cellStyle name="Hyperlink 3386" xfId="12653"/>
    <cellStyle name="Hyperlink 3387" xfId="12654"/>
    <cellStyle name="Hyperlink 3388" xfId="12655"/>
    <cellStyle name="Hyperlink 3389" xfId="12656"/>
    <cellStyle name="Hyperlink 339" xfId="12657"/>
    <cellStyle name="Hyperlink 339 2" xfId="12658"/>
    <cellStyle name="Hyperlink 3390" xfId="12659"/>
    <cellStyle name="Hyperlink 3391" xfId="12660"/>
    <cellStyle name="Hyperlink 3392" xfId="12661"/>
    <cellStyle name="Hyperlink 3393" xfId="12662"/>
    <cellStyle name="Hyperlink 3394" xfId="12663"/>
    <cellStyle name="Hyperlink 3395" xfId="12664"/>
    <cellStyle name="Hyperlink 3396" xfId="12665"/>
    <cellStyle name="Hyperlink 3397" xfId="12666"/>
    <cellStyle name="Hyperlink 3398" xfId="12667"/>
    <cellStyle name="Hyperlink 3399" xfId="12668"/>
    <cellStyle name="Hyperlink 34" xfId="12669"/>
    <cellStyle name="Hyperlink 34 2" xfId="12670"/>
    <cellStyle name="Hyperlink 340" xfId="12671"/>
    <cellStyle name="Hyperlink 340 2" xfId="12672"/>
    <cellStyle name="Hyperlink 3400" xfId="12673"/>
    <cellStyle name="Hyperlink 3401" xfId="12674"/>
    <cellStyle name="Hyperlink 3402" xfId="12675"/>
    <cellStyle name="Hyperlink 3403" xfId="12676"/>
    <cellStyle name="Hyperlink 3404" xfId="12677"/>
    <cellStyle name="Hyperlink 3405" xfId="12678"/>
    <cellStyle name="Hyperlink 3406" xfId="12679"/>
    <cellStyle name="Hyperlink 3407" xfId="12680"/>
    <cellStyle name="Hyperlink 3408" xfId="12681"/>
    <cellStyle name="Hyperlink 3409" xfId="12682"/>
    <cellStyle name="Hyperlink 341" xfId="12683"/>
    <cellStyle name="Hyperlink 341 2" xfId="12684"/>
    <cellStyle name="Hyperlink 3410" xfId="12685"/>
    <cellStyle name="Hyperlink 3411" xfId="12686"/>
    <cellStyle name="Hyperlink 3412" xfId="12687"/>
    <cellStyle name="Hyperlink 3413" xfId="12688"/>
    <cellStyle name="Hyperlink 3414" xfId="12689"/>
    <cellStyle name="Hyperlink 3415" xfId="12690"/>
    <cellStyle name="Hyperlink 3416" xfId="12691"/>
    <cellStyle name="Hyperlink 3417" xfId="12692"/>
    <cellStyle name="Hyperlink 3418" xfId="12693"/>
    <cellStyle name="Hyperlink 3419" xfId="12694"/>
    <cellStyle name="Hyperlink 342" xfId="12695"/>
    <cellStyle name="Hyperlink 342 2" xfId="12696"/>
    <cellStyle name="Hyperlink 3420" xfId="12697"/>
    <cellStyle name="Hyperlink 3421" xfId="12698"/>
    <cellStyle name="Hyperlink 3422" xfId="12699"/>
    <cellStyle name="Hyperlink 3423" xfId="12700"/>
    <cellStyle name="Hyperlink 3424" xfId="12701"/>
    <cellStyle name="Hyperlink 3425" xfId="12702"/>
    <cellStyle name="Hyperlink 3426" xfId="12703"/>
    <cellStyle name="Hyperlink 3427" xfId="12704"/>
    <cellStyle name="Hyperlink 3428" xfId="12705"/>
    <cellStyle name="Hyperlink 3429" xfId="12706"/>
    <cellStyle name="Hyperlink 343" xfId="12707"/>
    <cellStyle name="Hyperlink 343 2" xfId="12708"/>
    <cellStyle name="Hyperlink 3430" xfId="12709"/>
    <cellStyle name="Hyperlink 3431" xfId="12710"/>
    <cellStyle name="Hyperlink 3432" xfId="12711"/>
    <cellStyle name="Hyperlink 3433" xfId="12712"/>
    <cellStyle name="Hyperlink 3434" xfId="12713"/>
    <cellStyle name="Hyperlink 3435" xfId="12714"/>
    <cellStyle name="Hyperlink 3436" xfId="12715"/>
    <cellStyle name="Hyperlink 3437" xfId="12716"/>
    <cellStyle name="Hyperlink 3438" xfId="12717"/>
    <cellStyle name="Hyperlink 3439" xfId="12718"/>
    <cellStyle name="Hyperlink 344" xfId="12719"/>
    <cellStyle name="Hyperlink 344 2" xfId="12720"/>
    <cellStyle name="Hyperlink 3440" xfId="12721"/>
    <cellStyle name="Hyperlink 3441" xfId="12722"/>
    <cellStyle name="Hyperlink 3442" xfId="12723"/>
    <cellStyle name="Hyperlink 3443" xfId="12724"/>
    <cellStyle name="Hyperlink 3444" xfId="12725"/>
    <cellStyle name="Hyperlink 3445" xfId="12726"/>
    <cellStyle name="Hyperlink 3446" xfId="12727"/>
    <cellStyle name="Hyperlink 3447" xfId="12728"/>
    <cellStyle name="Hyperlink 3448" xfId="12729"/>
    <cellStyle name="Hyperlink 3449" xfId="12730"/>
    <cellStyle name="Hyperlink 345" xfId="12731"/>
    <cellStyle name="Hyperlink 3450" xfId="12732"/>
    <cellStyle name="Hyperlink 3451" xfId="12733"/>
    <cellStyle name="Hyperlink 3452" xfId="12734"/>
    <cellStyle name="Hyperlink 3453" xfId="12735"/>
    <cellStyle name="Hyperlink 3454" xfId="12736"/>
    <cellStyle name="Hyperlink 3455" xfId="12737"/>
    <cellStyle name="Hyperlink 3456" xfId="12738"/>
    <cellStyle name="Hyperlink 3457" xfId="12739"/>
    <cellStyle name="Hyperlink 3458" xfId="12740"/>
    <cellStyle name="Hyperlink 3459" xfId="12741"/>
    <cellStyle name="Hyperlink 346" xfId="12742"/>
    <cellStyle name="Hyperlink 346 2" xfId="12743"/>
    <cellStyle name="Hyperlink 3460" xfId="12744"/>
    <cellStyle name="Hyperlink 3461" xfId="12745"/>
    <cellStyle name="Hyperlink 3462" xfId="12746"/>
    <cellStyle name="Hyperlink 3463" xfId="12747"/>
    <cellStyle name="Hyperlink 3464" xfId="12748"/>
    <cellStyle name="Hyperlink 3465" xfId="12749"/>
    <cellStyle name="Hyperlink 3466" xfId="12750"/>
    <cellStyle name="Hyperlink 3467" xfId="12751"/>
    <cellStyle name="Hyperlink 3468" xfId="12752"/>
    <cellStyle name="Hyperlink 3469" xfId="12753"/>
    <cellStyle name="Hyperlink 347" xfId="12754"/>
    <cellStyle name="Hyperlink 347 2" xfId="12755"/>
    <cellStyle name="Hyperlink 3470" xfId="12756"/>
    <cellStyle name="Hyperlink 3471" xfId="12757"/>
    <cellStyle name="Hyperlink 3472" xfId="12758"/>
    <cellStyle name="Hyperlink 3473" xfId="12759"/>
    <cellStyle name="Hyperlink 3474" xfId="12760"/>
    <cellStyle name="Hyperlink 3475" xfId="12761"/>
    <cellStyle name="Hyperlink 3476" xfId="12762"/>
    <cellStyle name="Hyperlink 3477" xfId="12763"/>
    <cellStyle name="Hyperlink 3478" xfId="12764"/>
    <cellStyle name="Hyperlink 3479" xfId="12765"/>
    <cellStyle name="Hyperlink 348" xfId="12766"/>
    <cellStyle name="Hyperlink 348 2" xfId="12767"/>
    <cellStyle name="Hyperlink 3480" xfId="12768"/>
    <cellStyle name="Hyperlink 3481" xfId="12769"/>
    <cellStyle name="Hyperlink 3482" xfId="12770"/>
    <cellStyle name="Hyperlink 3483" xfId="12771"/>
    <cellStyle name="Hyperlink 3484" xfId="12772"/>
    <cellStyle name="Hyperlink 3485" xfId="12773"/>
    <cellStyle name="Hyperlink 3486" xfId="12774"/>
    <cellStyle name="Hyperlink 3487" xfId="12775"/>
    <cellStyle name="Hyperlink 3488" xfId="12776"/>
    <cellStyle name="Hyperlink 3489" xfId="12777"/>
    <cellStyle name="Hyperlink 349" xfId="12778"/>
    <cellStyle name="Hyperlink 349 2" xfId="12779"/>
    <cellStyle name="Hyperlink 3490" xfId="12780"/>
    <cellStyle name="Hyperlink 3491" xfId="12781"/>
    <cellStyle name="Hyperlink 3492" xfId="12782"/>
    <cellStyle name="Hyperlink 3493" xfId="12783"/>
    <cellStyle name="Hyperlink 3494" xfId="12784"/>
    <cellStyle name="Hyperlink 3495" xfId="12785"/>
    <cellStyle name="Hyperlink 3496" xfId="12786"/>
    <cellStyle name="Hyperlink 3497" xfId="12787"/>
    <cellStyle name="Hyperlink 3498" xfId="12788"/>
    <cellStyle name="Hyperlink 3499" xfId="12789"/>
    <cellStyle name="Hyperlink 35" xfId="12790"/>
    <cellStyle name="Hyperlink 35 2" xfId="12791"/>
    <cellStyle name="Hyperlink 350" xfId="12792"/>
    <cellStyle name="Hyperlink 350 2" xfId="12793"/>
    <cellStyle name="Hyperlink 3500" xfId="12794"/>
    <cellStyle name="Hyperlink 3501" xfId="12795"/>
    <cellStyle name="Hyperlink 3502" xfId="12796"/>
    <cellStyle name="Hyperlink 3503" xfId="12797"/>
    <cellStyle name="Hyperlink 3504" xfId="12798"/>
    <cellStyle name="Hyperlink 3505" xfId="12799"/>
    <cellStyle name="Hyperlink 3506" xfId="12800"/>
    <cellStyle name="Hyperlink 3507" xfId="12801"/>
    <cellStyle name="Hyperlink 3508" xfId="12802"/>
    <cellStyle name="Hyperlink 3509" xfId="12803"/>
    <cellStyle name="Hyperlink 351" xfId="12804"/>
    <cellStyle name="Hyperlink 351 2" xfId="12805"/>
    <cellStyle name="Hyperlink 3510" xfId="12806"/>
    <cellStyle name="Hyperlink 3511" xfId="12807"/>
    <cellStyle name="Hyperlink 3512" xfId="12808"/>
    <cellStyle name="Hyperlink 3513" xfId="12809"/>
    <cellStyle name="Hyperlink 3514" xfId="12810"/>
    <cellStyle name="Hyperlink 3515" xfId="12811"/>
    <cellStyle name="Hyperlink 3516" xfId="12812"/>
    <cellStyle name="Hyperlink 3517" xfId="12813"/>
    <cellStyle name="Hyperlink 3518" xfId="12814"/>
    <cellStyle name="Hyperlink 3519" xfId="12815"/>
    <cellStyle name="Hyperlink 352" xfId="12816"/>
    <cellStyle name="Hyperlink 352 2" xfId="12817"/>
    <cellStyle name="Hyperlink 3520" xfId="12818"/>
    <cellStyle name="Hyperlink 3521" xfId="12819"/>
    <cellStyle name="Hyperlink 3522" xfId="12820"/>
    <cellStyle name="Hyperlink 3523" xfId="12821"/>
    <cellStyle name="Hyperlink 3524" xfId="12822"/>
    <cellStyle name="Hyperlink 3525" xfId="12823"/>
    <cellStyle name="Hyperlink 3526" xfId="12824"/>
    <cellStyle name="Hyperlink 3527" xfId="12825"/>
    <cellStyle name="Hyperlink 3528" xfId="12826"/>
    <cellStyle name="Hyperlink 3529" xfId="12827"/>
    <cellStyle name="Hyperlink 353" xfId="12828"/>
    <cellStyle name="Hyperlink 353 2" xfId="12829"/>
    <cellStyle name="Hyperlink 3530" xfId="12830"/>
    <cellStyle name="Hyperlink 3531" xfId="12831"/>
    <cellStyle name="Hyperlink 3532" xfId="12832"/>
    <cellStyle name="Hyperlink 3533" xfId="12833"/>
    <cellStyle name="Hyperlink 3534" xfId="12834"/>
    <cellStyle name="Hyperlink 3535" xfId="12835"/>
    <cellStyle name="Hyperlink 3536" xfId="12836"/>
    <cellStyle name="Hyperlink 3537" xfId="12837"/>
    <cellStyle name="Hyperlink 3538" xfId="12838"/>
    <cellStyle name="Hyperlink 3539" xfId="12839"/>
    <cellStyle name="Hyperlink 354" xfId="12840"/>
    <cellStyle name="Hyperlink 354 2" xfId="12841"/>
    <cellStyle name="Hyperlink 3540" xfId="12842"/>
    <cellStyle name="Hyperlink 3541" xfId="12843"/>
    <cellStyle name="Hyperlink 3542" xfId="12844"/>
    <cellStyle name="Hyperlink 3543" xfId="12845"/>
    <cellStyle name="Hyperlink 3544" xfId="12846"/>
    <cellStyle name="Hyperlink 3545" xfId="12847"/>
    <cellStyle name="Hyperlink 3546" xfId="12848"/>
    <cellStyle name="Hyperlink 3547" xfId="12849"/>
    <cellStyle name="Hyperlink 3548" xfId="12850"/>
    <cellStyle name="Hyperlink 3549" xfId="12851"/>
    <cellStyle name="Hyperlink 355" xfId="12852"/>
    <cellStyle name="Hyperlink 355 2" xfId="12853"/>
    <cellStyle name="Hyperlink 3550" xfId="12854"/>
    <cellStyle name="Hyperlink 3551" xfId="12855"/>
    <cellStyle name="Hyperlink 3552" xfId="12856"/>
    <cellStyle name="Hyperlink 3553" xfId="12857"/>
    <cellStyle name="Hyperlink 3554" xfId="12858"/>
    <cellStyle name="Hyperlink 3555" xfId="12859"/>
    <cellStyle name="Hyperlink 3556" xfId="12860"/>
    <cellStyle name="Hyperlink 3557" xfId="12861"/>
    <cellStyle name="Hyperlink 3558" xfId="12862"/>
    <cellStyle name="Hyperlink 3559" xfId="12863"/>
    <cellStyle name="Hyperlink 356" xfId="12864"/>
    <cellStyle name="Hyperlink 3560" xfId="12865"/>
    <cellStyle name="Hyperlink 3561" xfId="12866"/>
    <cellStyle name="Hyperlink 3562" xfId="12867"/>
    <cellStyle name="Hyperlink 3563" xfId="12868"/>
    <cellStyle name="Hyperlink 3564" xfId="12869"/>
    <cellStyle name="Hyperlink 3565" xfId="12870"/>
    <cellStyle name="Hyperlink 3566" xfId="12871"/>
    <cellStyle name="Hyperlink 3567" xfId="12872"/>
    <cellStyle name="Hyperlink 3568" xfId="12873"/>
    <cellStyle name="Hyperlink 3569" xfId="12874"/>
    <cellStyle name="Hyperlink 357" xfId="12875"/>
    <cellStyle name="Hyperlink 357 2" xfId="12876"/>
    <cellStyle name="Hyperlink 3570" xfId="12877"/>
    <cellStyle name="Hyperlink 3571" xfId="12878"/>
    <cellStyle name="Hyperlink 3572" xfId="12879"/>
    <cellStyle name="Hyperlink 3573" xfId="12880"/>
    <cellStyle name="Hyperlink 3574" xfId="12881"/>
    <cellStyle name="Hyperlink 3575" xfId="12882"/>
    <cellStyle name="Hyperlink 3576" xfId="12883"/>
    <cellStyle name="Hyperlink 3577" xfId="12884"/>
    <cellStyle name="Hyperlink 3578" xfId="12885"/>
    <cellStyle name="Hyperlink 3579" xfId="12886"/>
    <cellStyle name="Hyperlink 358" xfId="12887"/>
    <cellStyle name="Hyperlink 358 2" xfId="12888"/>
    <cellStyle name="Hyperlink 3580" xfId="12889"/>
    <cellStyle name="Hyperlink 3581" xfId="12890"/>
    <cellStyle name="Hyperlink 3582" xfId="12891"/>
    <cellStyle name="Hyperlink 3583" xfId="12892"/>
    <cellStyle name="Hyperlink 3584" xfId="12893"/>
    <cellStyle name="Hyperlink 3585" xfId="12894"/>
    <cellStyle name="Hyperlink 3586" xfId="12895"/>
    <cellStyle name="Hyperlink 3587" xfId="12896"/>
    <cellStyle name="Hyperlink 3588" xfId="12897"/>
    <cellStyle name="Hyperlink 3589" xfId="12898"/>
    <cellStyle name="Hyperlink 359" xfId="12899"/>
    <cellStyle name="Hyperlink 359 2" xfId="12900"/>
    <cellStyle name="Hyperlink 3590" xfId="12901"/>
    <cellStyle name="Hyperlink 3591" xfId="12902"/>
    <cellStyle name="Hyperlink 3592" xfId="12903"/>
    <cellStyle name="Hyperlink 3593" xfId="12904"/>
    <cellStyle name="Hyperlink 3594" xfId="12905"/>
    <cellStyle name="Hyperlink 3595" xfId="12906"/>
    <cellStyle name="Hyperlink 3596" xfId="12907"/>
    <cellStyle name="Hyperlink 3597" xfId="12908"/>
    <cellStyle name="Hyperlink 3598" xfId="12909"/>
    <cellStyle name="Hyperlink 3599" xfId="12910"/>
    <cellStyle name="Hyperlink 36" xfId="12911"/>
    <cellStyle name="Hyperlink 36 2" xfId="12912"/>
    <cellStyle name="Hyperlink 360" xfId="12913"/>
    <cellStyle name="Hyperlink 360 2" xfId="12914"/>
    <cellStyle name="Hyperlink 3600" xfId="12915"/>
    <cellStyle name="Hyperlink 3601" xfId="12916"/>
    <cellStyle name="Hyperlink 3602" xfId="12917"/>
    <cellStyle name="Hyperlink 3603" xfId="12918"/>
    <cellStyle name="Hyperlink 3604" xfId="12919"/>
    <cellStyle name="Hyperlink 3605" xfId="12920"/>
    <cellStyle name="Hyperlink 3606" xfId="12921"/>
    <cellStyle name="Hyperlink 3607" xfId="12922"/>
    <cellStyle name="Hyperlink 3608" xfId="12923"/>
    <cellStyle name="Hyperlink 3609" xfId="12924"/>
    <cellStyle name="Hyperlink 361" xfId="12925"/>
    <cellStyle name="Hyperlink 361 2" xfId="12926"/>
    <cellStyle name="Hyperlink 3610" xfId="12927"/>
    <cellStyle name="Hyperlink 3611" xfId="12928"/>
    <cellStyle name="Hyperlink 3612" xfId="12929"/>
    <cellStyle name="Hyperlink 3613" xfId="12930"/>
    <cellStyle name="Hyperlink 3614" xfId="12931"/>
    <cellStyle name="Hyperlink 3615" xfId="12932"/>
    <cellStyle name="Hyperlink 3616" xfId="12933"/>
    <cellStyle name="Hyperlink 3617" xfId="12934"/>
    <cellStyle name="Hyperlink 3618" xfId="12935"/>
    <cellStyle name="Hyperlink 3619" xfId="12936"/>
    <cellStyle name="Hyperlink 362" xfId="12937"/>
    <cellStyle name="Hyperlink 362 2" xfId="12938"/>
    <cellStyle name="Hyperlink 3620" xfId="12939"/>
    <cellStyle name="Hyperlink 3621" xfId="12940"/>
    <cellStyle name="Hyperlink 3622" xfId="12941"/>
    <cellStyle name="Hyperlink 3623" xfId="12942"/>
    <cellStyle name="Hyperlink 3624" xfId="12943"/>
    <cellStyle name="Hyperlink 3625" xfId="12944"/>
    <cellStyle name="Hyperlink 3626" xfId="12945"/>
    <cellStyle name="Hyperlink 3627" xfId="12946"/>
    <cellStyle name="Hyperlink 3628" xfId="12947"/>
    <cellStyle name="Hyperlink 3629" xfId="12948"/>
    <cellStyle name="Hyperlink 363" xfId="12949"/>
    <cellStyle name="Hyperlink 363 2" xfId="12950"/>
    <cellStyle name="Hyperlink 3630" xfId="12951"/>
    <cellStyle name="Hyperlink 3631" xfId="12952"/>
    <cellStyle name="Hyperlink 3632" xfId="12953"/>
    <cellStyle name="Hyperlink 3633" xfId="12954"/>
    <cellStyle name="Hyperlink 3634" xfId="12955"/>
    <cellStyle name="Hyperlink 3635" xfId="12956"/>
    <cellStyle name="Hyperlink 3636" xfId="12957"/>
    <cellStyle name="Hyperlink 3637" xfId="12958"/>
    <cellStyle name="Hyperlink 3638" xfId="12959"/>
    <cellStyle name="Hyperlink 3639" xfId="12960"/>
    <cellStyle name="Hyperlink 364" xfId="12961"/>
    <cellStyle name="Hyperlink 364 2" xfId="12962"/>
    <cellStyle name="Hyperlink 3640" xfId="12963"/>
    <cellStyle name="Hyperlink 3641" xfId="12964"/>
    <cellStyle name="Hyperlink 3642" xfId="12965"/>
    <cellStyle name="Hyperlink 3643" xfId="12966"/>
    <cellStyle name="Hyperlink 3644" xfId="12967"/>
    <cellStyle name="Hyperlink 3645" xfId="12968"/>
    <cellStyle name="Hyperlink 3646" xfId="12969"/>
    <cellStyle name="Hyperlink 3647" xfId="12970"/>
    <cellStyle name="Hyperlink 3648" xfId="12971"/>
    <cellStyle name="Hyperlink 3649" xfId="12972"/>
    <cellStyle name="Hyperlink 365" xfId="12973"/>
    <cellStyle name="Hyperlink 365 2" xfId="12974"/>
    <cellStyle name="Hyperlink 3650" xfId="12975"/>
    <cellStyle name="Hyperlink 3651" xfId="12976"/>
    <cellStyle name="Hyperlink 3652" xfId="12977"/>
    <cellStyle name="Hyperlink 3653" xfId="12978"/>
    <cellStyle name="Hyperlink 3654" xfId="12979"/>
    <cellStyle name="Hyperlink 3655" xfId="12980"/>
    <cellStyle name="Hyperlink 3656" xfId="12981"/>
    <cellStyle name="Hyperlink 3657" xfId="12982"/>
    <cellStyle name="Hyperlink 3658" xfId="12983"/>
    <cellStyle name="Hyperlink 3659" xfId="12984"/>
    <cellStyle name="Hyperlink 366" xfId="12985"/>
    <cellStyle name="Hyperlink 366 2" xfId="12986"/>
    <cellStyle name="Hyperlink 3660" xfId="12987"/>
    <cellStyle name="Hyperlink 3661" xfId="12988"/>
    <cellStyle name="Hyperlink 3662" xfId="12989"/>
    <cellStyle name="Hyperlink 3663" xfId="12990"/>
    <cellStyle name="Hyperlink 3664" xfId="12991"/>
    <cellStyle name="Hyperlink 3665" xfId="12992"/>
    <cellStyle name="Hyperlink 3666" xfId="12993"/>
    <cellStyle name="Hyperlink 3667" xfId="12994"/>
    <cellStyle name="Hyperlink 3668" xfId="12995"/>
    <cellStyle name="Hyperlink 3669" xfId="12996"/>
    <cellStyle name="Hyperlink 367" xfId="12997"/>
    <cellStyle name="Hyperlink 3670" xfId="12998"/>
    <cellStyle name="Hyperlink 3671" xfId="12999"/>
    <cellStyle name="Hyperlink 3672" xfId="13000"/>
    <cellStyle name="Hyperlink 3673" xfId="13001"/>
    <cellStyle name="Hyperlink 3674" xfId="13002"/>
    <cellStyle name="Hyperlink 3675" xfId="13003"/>
    <cellStyle name="Hyperlink 3676" xfId="13004"/>
    <cellStyle name="Hyperlink 3677" xfId="13005"/>
    <cellStyle name="Hyperlink 3678" xfId="13006"/>
    <cellStyle name="Hyperlink 3679" xfId="13007"/>
    <cellStyle name="Hyperlink 368" xfId="13008"/>
    <cellStyle name="Hyperlink 368 2" xfId="13009"/>
    <cellStyle name="Hyperlink 3680" xfId="13010"/>
    <cellStyle name="Hyperlink 3681" xfId="13011"/>
    <cellStyle name="Hyperlink 3682" xfId="13012"/>
    <cellStyle name="Hyperlink 3683" xfId="13013"/>
    <cellStyle name="Hyperlink 3684" xfId="13014"/>
    <cellStyle name="Hyperlink 3685" xfId="13015"/>
    <cellStyle name="Hyperlink 3686" xfId="13016"/>
    <cellStyle name="Hyperlink 3687" xfId="13017"/>
    <cellStyle name="Hyperlink 3688" xfId="13018"/>
    <cellStyle name="Hyperlink 3689" xfId="13019"/>
    <cellStyle name="Hyperlink 369" xfId="13020"/>
    <cellStyle name="Hyperlink 369 2" xfId="13021"/>
    <cellStyle name="Hyperlink 3690" xfId="13022"/>
    <cellStyle name="Hyperlink 3691" xfId="13023"/>
    <cellStyle name="Hyperlink 3692" xfId="13024"/>
    <cellStyle name="Hyperlink 3693" xfId="13025"/>
    <cellStyle name="Hyperlink 3694" xfId="13026"/>
    <cellStyle name="Hyperlink 3695" xfId="13027"/>
    <cellStyle name="Hyperlink 3696" xfId="13028"/>
    <cellStyle name="Hyperlink 3697" xfId="13029"/>
    <cellStyle name="Hyperlink 3698" xfId="13030"/>
    <cellStyle name="Hyperlink 3699" xfId="13031"/>
    <cellStyle name="Hyperlink 37" xfId="13032"/>
    <cellStyle name="Hyperlink 370" xfId="13033"/>
    <cellStyle name="Hyperlink 370 2" xfId="13034"/>
    <cellStyle name="Hyperlink 3700" xfId="13035"/>
    <cellStyle name="Hyperlink 3701" xfId="13036"/>
    <cellStyle name="Hyperlink 3702" xfId="13037"/>
    <cellStyle name="Hyperlink 3703" xfId="13038"/>
    <cellStyle name="Hyperlink 3704" xfId="13039"/>
    <cellStyle name="Hyperlink 3705" xfId="13040"/>
    <cellStyle name="Hyperlink 3706" xfId="13041"/>
    <cellStyle name="Hyperlink 3707" xfId="13042"/>
    <cellStyle name="Hyperlink 3708" xfId="13043"/>
    <cellStyle name="Hyperlink 3709" xfId="13044"/>
    <cellStyle name="Hyperlink 371" xfId="13045"/>
    <cellStyle name="Hyperlink 371 2" xfId="13046"/>
    <cellStyle name="Hyperlink 3710" xfId="13047"/>
    <cellStyle name="Hyperlink 3711" xfId="13048"/>
    <cellStyle name="Hyperlink 3712" xfId="13049"/>
    <cellStyle name="Hyperlink 3713" xfId="13050"/>
    <cellStyle name="Hyperlink 3714" xfId="13051"/>
    <cellStyle name="Hyperlink 3715" xfId="13052"/>
    <cellStyle name="Hyperlink 3716" xfId="13053"/>
    <cellStyle name="Hyperlink 3717" xfId="13054"/>
    <cellStyle name="Hyperlink 3718" xfId="13055"/>
    <cellStyle name="Hyperlink 3719" xfId="13056"/>
    <cellStyle name="Hyperlink 372" xfId="13057"/>
    <cellStyle name="Hyperlink 372 2" xfId="13058"/>
    <cellStyle name="Hyperlink 3720" xfId="13059"/>
    <cellStyle name="Hyperlink 3721" xfId="13060"/>
    <cellStyle name="Hyperlink 3722" xfId="13061"/>
    <cellStyle name="Hyperlink 3723" xfId="13062"/>
    <cellStyle name="Hyperlink 3724" xfId="13063"/>
    <cellStyle name="Hyperlink 3725" xfId="13064"/>
    <cellStyle name="Hyperlink 3726" xfId="13065"/>
    <cellStyle name="Hyperlink 3727" xfId="13066"/>
    <cellStyle name="Hyperlink 3728" xfId="13067"/>
    <cellStyle name="Hyperlink 3729" xfId="13068"/>
    <cellStyle name="Hyperlink 373" xfId="13069"/>
    <cellStyle name="Hyperlink 373 2" xfId="13070"/>
    <cellStyle name="Hyperlink 3730" xfId="13071"/>
    <cellStyle name="Hyperlink 3731" xfId="13072"/>
    <cellStyle name="Hyperlink 3732" xfId="13073"/>
    <cellStyle name="Hyperlink 3733" xfId="13074"/>
    <cellStyle name="Hyperlink 3734" xfId="13075"/>
    <cellStyle name="Hyperlink 3735" xfId="13076"/>
    <cellStyle name="Hyperlink 3736" xfId="13077"/>
    <cellStyle name="Hyperlink 3737" xfId="13078"/>
    <cellStyle name="Hyperlink 3738" xfId="13079"/>
    <cellStyle name="Hyperlink 3739" xfId="13080"/>
    <cellStyle name="Hyperlink 374" xfId="13081"/>
    <cellStyle name="Hyperlink 374 2" xfId="13082"/>
    <cellStyle name="Hyperlink 3740" xfId="13083"/>
    <cellStyle name="Hyperlink 3741" xfId="13084"/>
    <cellStyle name="Hyperlink 3742" xfId="13085"/>
    <cellStyle name="Hyperlink 3743" xfId="13086"/>
    <cellStyle name="Hyperlink 3744" xfId="13087"/>
    <cellStyle name="Hyperlink 3745" xfId="13088"/>
    <cellStyle name="Hyperlink 3746" xfId="13089"/>
    <cellStyle name="Hyperlink 3747" xfId="13090"/>
    <cellStyle name="Hyperlink 3748" xfId="13091"/>
    <cellStyle name="Hyperlink 3749" xfId="13092"/>
    <cellStyle name="Hyperlink 375" xfId="13093"/>
    <cellStyle name="Hyperlink 375 2" xfId="13094"/>
    <cellStyle name="Hyperlink 3750" xfId="13095"/>
    <cellStyle name="Hyperlink 3751" xfId="13096"/>
    <cellStyle name="Hyperlink 3752" xfId="13097"/>
    <cellStyle name="Hyperlink 3753" xfId="13098"/>
    <cellStyle name="Hyperlink 3754" xfId="13099"/>
    <cellStyle name="Hyperlink 3755" xfId="13100"/>
    <cellStyle name="Hyperlink 3756" xfId="13101"/>
    <cellStyle name="Hyperlink 3757" xfId="13102"/>
    <cellStyle name="Hyperlink 3758" xfId="13103"/>
    <cellStyle name="Hyperlink 3759" xfId="13104"/>
    <cellStyle name="Hyperlink 376" xfId="13105"/>
    <cellStyle name="Hyperlink 376 2" xfId="13106"/>
    <cellStyle name="Hyperlink 3760" xfId="13107"/>
    <cellStyle name="Hyperlink 3761" xfId="13108"/>
    <cellStyle name="Hyperlink 3762" xfId="13109"/>
    <cellStyle name="Hyperlink 3763" xfId="13110"/>
    <cellStyle name="Hyperlink 3764" xfId="13111"/>
    <cellStyle name="Hyperlink 3765" xfId="13112"/>
    <cellStyle name="Hyperlink 3766" xfId="13113"/>
    <cellStyle name="Hyperlink 3767" xfId="13114"/>
    <cellStyle name="Hyperlink 3768" xfId="13115"/>
    <cellStyle name="Hyperlink 3769" xfId="13116"/>
    <cellStyle name="Hyperlink 377" xfId="13117"/>
    <cellStyle name="Hyperlink 377 2" xfId="13118"/>
    <cellStyle name="Hyperlink 3770" xfId="13119"/>
    <cellStyle name="Hyperlink 3771" xfId="13120"/>
    <cellStyle name="Hyperlink 3772" xfId="13121"/>
    <cellStyle name="Hyperlink 3773" xfId="13122"/>
    <cellStyle name="Hyperlink 3774" xfId="13123"/>
    <cellStyle name="Hyperlink 3775" xfId="13124"/>
    <cellStyle name="Hyperlink 3776" xfId="13125"/>
    <cellStyle name="Hyperlink 3777" xfId="13126"/>
    <cellStyle name="Hyperlink 3778" xfId="13127"/>
    <cellStyle name="Hyperlink 3779" xfId="13128"/>
    <cellStyle name="Hyperlink 378" xfId="13129"/>
    <cellStyle name="Hyperlink 3780" xfId="13130"/>
    <cellStyle name="Hyperlink 3781" xfId="13131"/>
    <cellStyle name="Hyperlink 3782" xfId="13132"/>
    <cellStyle name="Hyperlink 3783" xfId="13133"/>
    <cellStyle name="Hyperlink 3784" xfId="13134"/>
    <cellStyle name="Hyperlink 3785" xfId="13135"/>
    <cellStyle name="Hyperlink 3786" xfId="13136"/>
    <cellStyle name="Hyperlink 3787" xfId="13137"/>
    <cellStyle name="Hyperlink 3788" xfId="13138"/>
    <cellStyle name="Hyperlink 3789" xfId="13139"/>
    <cellStyle name="Hyperlink 379" xfId="13140"/>
    <cellStyle name="Hyperlink 379 2" xfId="13141"/>
    <cellStyle name="Hyperlink 3790" xfId="13142"/>
    <cellStyle name="Hyperlink 3791" xfId="13143"/>
    <cellStyle name="Hyperlink 3792" xfId="13144"/>
    <cellStyle name="Hyperlink 3793" xfId="13145"/>
    <cellStyle name="Hyperlink 3794" xfId="13146"/>
    <cellStyle name="Hyperlink 3795" xfId="13147"/>
    <cellStyle name="Hyperlink 3796" xfId="13148"/>
    <cellStyle name="Hyperlink 3797" xfId="13149"/>
    <cellStyle name="Hyperlink 3798" xfId="13150"/>
    <cellStyle name="Hyperlink 3799" xfId="13151"/>
    <cellStyle name="Hyperlink 38" xfId="13152"/>
    <cellStyle name="Hyperlink 38 2" xfId="13153"/>
    <cellStyle name="Hyperlink 380" xfId="13154"/>
    <cellStyle name="Hyperlink 380 2" xfId="13155"/>
    <cellStyle name="Hyperlink 3800" xfId="13156"/>
    <cellStyle name="Hyperlink 3801" xfId="13157"/>
    <cellStyle name="Hyperlink 3802" xfId="13158"/>
    <cellStyle name="Hyperlink 3803" xfId="13159"/>
    <cellStyle name="Hyperlink 3804" xfId="13160"/>
    <cellStyle name="Hyperlink 3805" xfId="13161"/>
    <cellStyle name="Hyperlink 3806" xfId="13162"/>
    <cellStyle name="Hyperlink 3807" xfId="13163"/>
    <cellStyle name="Hyperlink 3808" xfId="13164"/>
    <cellStyle name="Hyperlink 3809" xfId="13165"/>
    <cellStyle name="Hyperlink 381" xfId="13166"/>
    <cellStyle name="Hyperlink 381 2" xfId="13167"/>
    <cellStyle name="Hyperlink 3810" xfId="13168"/>
    <cellStyle name="Hyperlink 3811" xfId="13169"/>
    <cellStyle name="Hyperlink 3812" xfId="13170"/>
    <cellStyle name="Hyperlink 3813" xfId="13171"/>
    <cellStyle name="Hyperlink 3814" xfId="13172"/>
    <cellStyle name="Hyperlink 3815" xfId="13173"/>
    <cellStyle name="Hyperlink 3816" xfId="13174"/>
    <cellStyle name="Hyperlink 3817" xfId="13175"/>
    <cellStyle name="Hyperlink 3818" xfId="13176"/>
    <cellStyle name="Hyperlink 3819" xfId="13177"/>
    <cellStyle name="Hyperlink 382" xfId="13178"/>
    <cellStyle name="Hyperlink 382 2" xfId="13179"/>
    <cellStyle name="Hyperlink 3820" xfId="13180"/>
    <cellStyle name="Hyperlink 3821" xfId="13181"/>
    <cellStyle name="Hyperlink 3822" xfId="13182"/>
    <cellStyle name="Hyperlink 3823" xfId="13183"/>
    <cellStyle name="Hyperlink 3824" xfId="13184"/>
    <cellStyle name="Hyperlink 3825" xfId="13185"/>
    <cellStyle name="Hyperlink 3826" xfId="13186"/>
    <cellStyle name="Hyperlink 3827" xfId="13187"/>
    <cellStyle name="Hyperlink 3828" xfId="13188"/>
    <cellStyle name="Hyperlink 3829" xfId="13189"/>
    <cellStyle name="Hyperlink 383" xfId="13190"/>
    <cellStyle name="Hyperlink 383 2" xfId="13191"/>
    <cellStyle name="Hyperlink 3830" xfId="13192"/>
    <cellStyle name="Hyperlink 3831" xfId="13193"/>
    <cellStyle name="Hyperlink 3832" xfId="13194"/>
    <cellStyle name="Hyperlink 3833" xfId="13195"/>
    <cellStyle name="Hyperlink 3834" xfId="13196"/>
    <cellStyle name="Hyperlink 3835" xfId="13197"/>
    <cellStyle name="Hyperlink 3836" xfId="13198"/>
    <cellStyle name="Hyperlink 3837" xfId="13199"/>
    <cellStyle name="Hyperlink 3838" xfId="13200"/>
    <cellStyle name="Hyperlink 3839" xfId="13201"/>
    <cellStyle name="Hyperlink 384" xfId="13202"/>
    <cellStyle name="Hyperlink 384 2" xfId="13203"/>
    <cellStyle name="Hyperlink 3840" xfId="13204"/>
    <cellStyle name="Hyperlink 3841" xfId="13205"/>
    <cellStyle name="Hyperlink 3842" xfId="13206"/>
    <cellStyle name="Hyperlink 3843" xfId="13207"/>
    <cellStyle name="Hyperlink 3844" xfId="13208"/>
    <cellStyle name="Hyperlink 3845" xfId="13209"/>
    <cellStyle name="Hyperlink 3846" xfId="13210"/>
    <cellStyle name="Hyperlink 3847" xfId="13211"/>
    <cellStyle name="Hyperlink 3848" xfId="13212"/>
    <cellStyle name="Hyperlink 3849" xfId="13213"/>
    <cellStyle name="Hyperlink 385" xfId="13214"/>
    <cellStyle name="Hyperlink 385 2" xfId="13215"/>
    <cellStyle name="Hyperlink 3850" xfId="13216"/>
    <cellStyle name="Hyperlink 3851" xfId="13217"/>
    <cellStyle name="Hyperlink 3852" xfId="13218"/>
    <cellStyle name="Hyperlink 3853" xfId="13219"/>
    <cellStyle name="Hyperlink 3854" xfId="13220"/>
    <cellStyle name="Hyperlink 3855" xfId="13221"/>
    <cellStyle name="Hyperlink 3856" xfId="13222"/>
    <cellStyle name="Hyperlink 3857" xfId="13223"/>
    <cellStyle name="Hyperlink 3858" xfId="13224"/>
    <cellStyle name="Hyperlink 3859" xfId="13225"/>
    <cellStyle name="Hyperlink 386" xfId="13226"/>
    <cellStyle name="Hyperlink 386 2" xfId="13227"/>
    <cellStyle name="Hyperlink 3860" xfId="13228"/>
    <cellStyle name="Hyperlink 3861" xfId="13229"/>
    <cellStyle name="Hyperlink 3862" xfId="13230"/>
    <cellStyle name="Hyperlink 3863" xfId="13231"/>
    <cellStyle name="Hyperlink 3864" xfId="13232"/>
    <cellStyle name="Hyperlink 3865" xfId="13233"/>
    <cellStyle name="Hyperlink 3866" xfId="13234"/>
    <cellStyle name="Hyperlink 3867" xfId="13235"/>
    <cellStyle name="Hyperlink 3868" xfId="13236"/>
    <cellStyle name="Hyperlink 3869" xfId="13237"/>
    <cellStyle name="Hyperlink 387" xfId="13238"/>
    <cellStyle name="Hyperlink 387 2" xfId="13239"/>
    <cellStyle name="Hyperlink 3870" xfId="13240"/>
    <cellStyle name="Hyperlink 3871" xfId="13241"/>
    <cellStyle name="Hyperlink 3872" xfId="13242"/>
    <cellStyle name="Hyperlink 3873" xfId="13243"/>
    <cellStyle name="Hyperlink 3874" xfId="13244"/>
    <cellStyle name="Hyperlink 3875" xfId="13245"/>
    <cellStyle name="Hyperlink 3876" xfId="13246"/>
    <cellStyle name="Hyperlink 3877" xfId="13247"/>
    <cellStyle name="Hyperlink 3878" xfId="13248"/>
    <cellStyle name="Hyperlink 3879" xfId="13249"/>
    <cellStyle name="Hyperlink 388" xfId="13250"/>
    <cellStyle name="Hyperlink 388 2" xfId="13251"/>
    <cellStyle name="Hyperlink 3880" xfId="13252"/>
    <cellStyle name="Hyperlink 3881" xfId="13253"/>
    <cellStyle name="Hyperlink 3882" xfId="13254"/>
    <cellStyle name="Hyperlink 3883" xfId="13255"/>
    <cellStyle name="Hyperlink 3884" xfId="13256"/>
    <cellStyle name="Hyperlink 3885" xfId="13257"/>
    <cellStyle name="Hyperlink 3886" xfId="13258"/>
    <cellStyle name="Hyperlink 3887" xfId="13259"/>
    <cellStyle name="Hyperlink 3888" xfId="13260"/>
    <cellStyle name="Hyperlink 3889" xfId="13261"/>
    <cellStyle name="Hyperlink 389" xfId="13262"/>
    <cellStyle name="Hyperlink 3890" xfId="13263"/>
    <cellStyle name="Hyperlink 3891" xfId="13264"/>
    <cellStyle name="Hyperlink 3892" xfId="13265"/>
    <cellStyle name="Hyperlink 3893" xfId="13266"/>
    <cellStyle name="Hyperlink 3894" xfId="13267"/>
    <cellStyle name="Hyperlink 3895" xfId="13268"/>
    <cellStyle name="Hyperlink 3896" xfId="13269"/>
    <cellStyle name="Hyperlink 3897" xfId="13270"/>
    <cellStyle name="Hyperlink 3898" xfId="13271"/>
    <cellStyle name="Hyperlink 3899" xfId="13272"/>
    <cellStyle name="Hyperlink 39" xfId="13273"/>
    <cellStyle name="Hyperlink 39 2" xfId="13274"/>
    <cellStyle name="Hyperlink 390" xfId="13275"/>
    <cellStyle name="Hyperlink 390 2" xfId="13276"/>
    <cellStyle name="Hyperlink 3900" xfId="13277"/>
    <cellStyle name="Hyperlink 3901" xfId="13278"/>
    <cellStyle name="Hyperlink 3902" xfId="13279"/>
    <cellStyle name="Hyperlink 3903" xfId="13280"/>
    <cellStyle name="Hyperlink 3904" xfId="13281"/>
    <cellStyle name="Hyperlink 3905" xfId="13282"/>
    <cellStyle name="Hyperlink 3906" xfId="13283"/>
    <cellStyle name="Hyperlink 3907" xfId="13284"/>
    <cellStyle name="Hyperlink 3908" xfId="13285"/>
    <cellStyle name="Hyperlink 3909" xfId="13286"/>
    <cellStyle name="Hyperlink 391" xfId="13287"/>
    <cellStyle name="Hyperlink 391 2" xfId="13288"/>
    <cellStyle name="Hyperlink 3910" xfId="13289"/>
    <cellStyle name="Hyperlink 3911" xfId="13290"/>
    <cellStyle name="Hyperlink 3912" xfId="13291"/>
    <cellStyle name="Hyperlink 3913" xfId="13292"/>
    <cellStyle name="Hyperlink 3914" xfId="13293"/>
    <cellStyle name="Hyperlink 3915" xfId="13294"/>
    <cellStyle name="Hyperlink 3916" xfId="13295"/>
    <cellStyle name="Hyperlink 3917" xfId="13296"/>
    <cellStyle name="Hyperlink 3918" xfId="13297"/>
    <cellStyle name="Hyperlink 3919" xfId="13298"/>
    <cellStyle name="Hyperlink 392" xfId="13299"/>
    <cellStyle name="Hyperlink 392 2" xfId="13300"/>
    <cellStyle name="Hyperlink 3920" xfId="13301"/>
    <cellStyle name="Hyperlink 3921" xfId="13302"/>
    <cellStyle name="Hyperlink 3922" xfId="13303"/>
    <cellStyle name="Hyperlink 3923" xfId="13304"/>
    <cellStyle name="Hyperlink 3924" xfId="13305"/>
    <cellStyle name="Hyperlink 3925" xfId="13306"/>
    <cellStyle name="Hyperlink 3926" xfId="13307"/>
    <cellStyle name="Hyperlink 3927" xfId="13308"/>
    <cellStyle name="Hyperlink 3928" xfId="13309"/>
    <cellStyle name="Hyperlink 3929" xfId="13310"/>
    <cellStyle name="Hyperlink 393" xfId="13311"/>
    <cellStyle name="Hyperlink 393 2" xfId="13312"/>
    <cellStyle name="Hyperlink 3930" xfId="13313"/>
    <cellStyle name="Hyperlink 3931" xfId="13314"/>
    <cellStyle name="Hyperlink 3932" xfId="13315"/>
    <cellStyle name="Hyperlink 3933" xfId="13316"/>
    <cellStyle name="Hyperlink 3934" xfId="13317"/>
    <cellStyle name="Hyperlink 3935" xfId="13318"/>
    <cellStyle name="Hyperlink 3936" xfId="13319"/>
    <cellStyle name="Hyperlink 3937" xfId="13320"/>
    <cellStyle name="Hyperlink 3938" xfId="13321"/>
    <cellStyle name="Hyperlink 3939" xfId="13322"/>
    <cellStyle name="Hyperlink 394" xfId="13323"/>
    <cellStyle name="Hyperlink 394 2" xfId="13324"/>
    <cellStyle name="Hyperlink 3940" xfId="13325"/>
    <cellStyle name="Hyperlink 3941" xfId="13326"/>
    <cellStyle name="Hyperlink 3942" xfId="13327"/>
    <cellStyle name="Hyperlink 3943" xfId="13328"/>
    <cellStyle name="Hyperlink 3944" xfId="13329"/>
    <cellStyle name="Hyperlink 3945" xfId="13330"/>
    <cellStyle name="Hyperlink 3946" xfId="13331"/>
    <cellStyle name="Hyperlink 3947" xfId="13332"/>
    <cellStyle name="Hyperlink 3948" xfId="13333"/>
    <cellStyle name="Hyperlink 3949" xfId="13334"/>
    <cellStyle name="Hyperlink 395" xfId="13335"/>
    <cellStyle name="Hyperlink 395 2" xfId="13336"/>
    <cellStyle name="Hyperlink 3950" xfId="13337"/>
    <cellStyle name="Hyperlink 3951" xfId="13338"/>
    <cellStyle name="Hyperlink 3952" xfId="13339"/>
    <cellStyle name="Hyperlink 3953" xfId="13340"/>
    <cellStyle name="Hyperlink 3954" xfId="13341"/>
    <cellStyle name="Hyperlink 3955" xfId="13342"/>
    <cellStyle name="Hyperlink 3956" xfId="13343"/>
    <cellStyle name="Hyperlink 3957" xfId="13344"/>
    <cellStyle name="Hyperlink 3958" xfId="13345"/>
    <cellStyle name="Hyperlink 3959" xfId="13346"/>
    <cellStyle name="Hyperlink 396" xfId="13347"/>
    <cellStyle name="Hyperlink 396 2" xfId="13348"/>
    <cellStyle name="Hyperlink 3960" xfId="13349"/>
    <cellStyle name="Hyperlink 3961" xfId="13350"/>
    <cellStyle name="Hyperlink 3962" xfId="13351"/>
    <cellStyle name="Hyperlink 3963" xfId="13352"/>
    <cellStyle name="Hyperlink 3964" xfId="13353"/>
    <cellStyle name="Hyperlink 3965" xfId="13354"/>
    <cellStyle name="Hyperlink 3966" xfId="13355"/>
    <cellStyle name="Hyperlink 3967" xfId="13356"/>
    <cellStyle name="Hyperlink 3968" xfId="13357"/>
    <cellStyle name="Hyperlink 3969" xfId="13358"/>
    <cellStyle name="Hyperlink 397" xfId="13359"/>
    <cellStyle name="Hyperlink 397 2" xfId="13360"/>
    <cellStyle name="Hyperlink 3970" xfId="13361"/>
    <cellStyle name="Hyperlink 3971" xfId="13362"/>
    <cellStyle name="Hyperlink 3972" xfId="13363"/>
    <cellStyle name="Hyperlink 3973" xfId="13364"/>
    <cellStyle name="Hyperlink 3974" xfId="13365"/>
    <cellStyle name="Hyperlink 3975" xfId="13366"/>
    <cellStyle name="Hyperlink 3976" xfId="13367"/>
    <cellStyle name="Hyperlink 3977" xfId="13368"/>
    <cellStyle name="Hyperlink 3978" xfId="13369"/>
    <cellStyle name="Hyperlink 3979" xfId="13370"/>
    <cellStyle name="Hyperlink 398" xfId="13371"/>
    <cellStyle name="Hyperlink 398 2" xfId="13372"/>
    <cellStyle name="Hyperlink 3980" xfId="13373"/>
    <cellStyle name="Hyperlink 3981" xfId="13374"/>
    <cellStyle name="Hyperlink 3982" xfId="13375"/>
    <cellStyle name="Hyperlink 3983" xfId="13376"/>
    <cellStyle name="Hyperlink 3984" xfId="13377"/>
    <cellStyle name="Hyperlink 3985" xfId="13378"/>
    <cellStyle name="Hyperlink 3986" xfId="13379"/>
    <cellStyle name="Hyperlink 3987" xfId="13380"/>
    <cellStyle name="Hyperlink 3988" xfId="13381"/>
    <cellStyle name="Hyperlink 3989" xfId="13382"/>
    <cellStyle name="Hyperlink 399" xfId="13383"/>
    <cellStyle name="Hyperlink 399 2" xfId="13384"/>
    <cellStyle name="Hyperlink 3990" xfId="13385"/>
    <cellStyle name="Hyperlink 3991" xfId="13386"/>
    <cellStyle name="Hyperlink 3992" xfId="13387"/>
    <cellStyle name="Hyperlink 3993" xfId="13388"/>
    <cellStyle name="Hyperlink 3994" xfId="13389"/>
    <cellStyle name="Hyperlink 3995" xfId="13390"/>
    <cellStyle name="Hyperlink 3996" xfId="13391"/>
    <cellStyle name="Hyperlink 3997" xfId="13392"/>
    <cellStyle name="Hyperlink 3998" xfId="13393"/>
    <cellStyle name="Hyperlink 3999" xfId="13394"/>
    <cellStyle name="Hyperlink 4" xfId="13395"/>
    <cellStyle name="Hyperlink 4 2" xfId="13396"/>
    <cellStyle name="Hyperlink 40" xfId="13397"/>
    <cellStyle name="Hyperlink 40 2" xfId="13398"/>
    <cellStyle name="Hyperlink 400" xfId="13399"/>
    <cellStyle name="Hyperlink 4000" xfId="13400"/>
    <cellStyle name="Hyperlink 4001" xfId="13401"/>
    <cellStyle name="Hyperlink 4002" xfId="13402"/>
    <cellStyle name="Hyperlink 4003" xfId="13403"/>
    <cellStyle name="Hyperlink 4004" xfId="13404"/>
    <cellStyle name="Hyperlink 4005" xfId="13405"/>
    <cellStyle name="Hyperlink 4006" xfId="13406"/>
    <cellStyle name="Hyperlink 4007" xfId="13407"/>
    <cellStyle name="Hyperlink 4008" xfId="13408"/>
    <cellStyle name="Hyperlink 4009" xfId="13409"/>
    <cellStyle name="Hyperlink 401" xfId="13410"/>
    <cellStyle name="Hyperlink 401 2" xfId="13411"/>
    <cellStyle name="Hyperlink 4010" xfId="13412"/>
    <cellStyle name="Hyperlink 4011" xfId="13413"/>
    <cellStyle name="Hyperlink 4012" xfId="13414"/>
    <cellStyle name="Hyperlink 4013" xfId="13415"/>
    <cellStyle name="Hyperlink 4014" xfId="13416"/>
    <cellStyle name="Hyperlink 4015" xfId="13417"/>
    <cellStyle name="Hyperlink 4016" xfId="13418"/>
    <cellStyle name="Hyperlink 4017" xfId="13419"/>
    <cellStyle name="Hyperlink 4018" xfId="13420"/>
    <cellStyle name="Hyperlink 4019" xfId="13421"/>
    <cellStyle name="Hyperlink 402" xfId="13422"/>
    <cellStyle name="Hyperlink 402 2" xfId="13423"/>
    <cellStyle name="Hyperlink 4020" xfId="13424"/>
    <cellStyle name="Hyperlink 4021" xfId="13425"/>
    <cellStyle name="Hyperlink 4022" xfId="13426"/>
    <cellStyle name="Hyperlink 4023" xfId="13427"/>
    <cellStyle name="Hyperlink 4024" xfId="13428"/>
    <cellStyle name="Hyperlink 4025" xfId="13429"/>
    <cellStyle name="Hyperlink 4026" xfId="13430"/>
    <cellStyle name="Hyperlink 4027" xfId="13431"/>
    <cellStyle name="Hyperlink 4028" xfId="13432"/>
    <cellStyle name="Hyperlink 4029" xfId="13433"/>
    <cellStyle name="Hyperlink 403" xfId="13434"/>
    <cellStyle name="Hyperlink 403 2" xfId="13435"/>
    <cellStyle name="Hyperlink 4030" xfId="13436"/>
    <cellStyle name="Hyperlink 4031" xfId="13437"/>
    <cellStyle name="Hyperlink 4032" xfId="13438"/>
    <cellStyle name="Hyperlink 4033" xfId="13439"/>
    <cellStyle name="Hyperlink 4034" xfId="13440"/>
    <cellStyle name="Hyperlink 4035" xfId="13441"/>
    <cellStyle name="Hyperlink 4036" xfId="13442"/>
    <cellStyle name="Hyperlink 4037" xfId="13443"/>
    <cellStyle name="Hyperlink 4038" xfId="13444"/>
    <cellStyle name="Hyperlink 4039" xfId="13445"/>
    <cellStyle name="Hyperlink 404" xfId="13446"/>
    <cellStyle name="Hyperlink 404 2" xfId="13447"/>
    <cellStyle name="Hyperlink 4040" xfId="13448"/>
    <cellStyle name="Hyperlink 4041" xfId="13449"/>
    <cellStyle name="Hyperlink 4042" xfId="13450"/>
    <cellStyle name="Hyperlink 4043" xfId="13451"/>
    <cellStyle name="Hyperlink 4044" xfId="13452"/>
    <cellStyle name="Hyperlink 4045" xfId="13453"/>
    <cellStyle name="Hyperlink 4046" xfId="13454"/>
    <cellStyle name="Hyperlink 4047" xfId="13455"/>
    <cellStyle name="Hyperlink 4048" xfId="13456"/>
    <cellStyle name="Hyperlink 4049" xfId="13457"/>
    <cellStyle name="Hyperlink 405" xfId="13458"/>
    <cellStyle name="Hyperlink 405 2" xfId="13459"/>
    <cellStyle name="Hyperlink 4050" xfId="13460"/>
    <cellStyle name="Hyperlink 4051" xfId="13461"/>
    <cellStyle name="Hyperlink 4052" xfId="13462"/>
    <cellStyle name="Hyperlink 4053" xfId="13463"/>
    <cellStyle name="Hyperlink 4054" xfId="13464"/>
    <cellStyle name="Hyperlink 4055" xfId="13465"/>
    <cellStyle name="Hyperlink 4056" xfId="13466"/>
    <cellStyle name="Hyperlink 4057" xfId="13467"/>
    <cellStyle name="Hyperlink 4058" xfId="13468"/>
    <cellStyle name="Hyperlink 4059" xfId="13469"/>
    <cellStyle name="Hyperlink 406" xfId="13470"/>
    <cellStyle name="Hyperlink 406 2" xfId="13471"/>
    <cellStyle name="Hyperlink 4060" xfId="13472"/>
    <cellStyle name="Hyperlink 4061" xfId="13473"/>
    <cellStyle name="Hyperlink 4062" xfId="13474"/>
    <cellStyle name="Hyperlink 4063" xfId="13475"/>
    <cellStyle name="Hyperlink 4064" xfId="13476"/>
    <cellStyle name="Hyperlink 4065" xfId="13477"/>
    <cellStyle name="Hyperlink 4066" xfId="13478"/>
    <cellStyle name="Hyperlink 4067" xfId="13479"/>
    <cellStyle name="Hyperlink 4068" xfId="13480"/>
    <cellStyle name="Hyperlink 4069" xfId="13481"/>
    <cellStyle name="Hyperlink 407" xfId="13482"/>
    <cellStyle name="Hyperlink 407 2" xfId="13483"/>
    <cellStyle name="Hyperlink 4070" xfId="13484"/>
    <cellStyle name="Hyperlink 4071" xfId="13485"/>
    <cellStyle name="Hyperlink 4072" xfId="13486"/>
    <cellStyle name="Hyperlink 4073" xfId="13487"/>
    <cellStyle name="Hyperlink 4074" xfId="13488"/>
    <cellStyle name="Hyperlink 4075" xfId="13489"/>
    <cellStyle name="Hyperlink 4076" xfId="13490"/>
    <cellStyle name="Hyperlink 4077" xfId="13491"/>
    <cellStyle name="Hyperlink 4078" xfId="13492"/>
    <cellStyle name="Hyperlink 4079" xfId="13493"/>
    <cellStyle name="Hyperlink 408" xfId="13494"/>
    <cellStyle name="Hyperlink 408 2" xfId="13495"/>
    <cellStyle name="Hyperlink 4080" xfId="13496"/>
    <cellStyle name="Hyperlink 4081" xfId="13497"/>
    <cellStyle name="Hyperlink 4082" xfId="13498"/>
    <cellStyle name="Hyperlink 4083" xfId="13499"/>
    <cellStyle name="Hyperlink 4084" xfId="13500"/>
    <cellStyle name="Hyperlink 4085" xfId="13501"/>
    <cellStyle name="Hyperlink 4086" xfId="13502"/>
    <cellStyle name="Hyperlink 4087" xfId="13503"/>
    <cellStyle name="Hyperlink 4088" xfId="13504"/>
    <cellStyle name="Hyperlink 4089" xfId="13505"/>
    <cellStyle name="Hyperlink 409" xfId="13506"/>
    <cellStyle name="Hyperlink 409 2" xfId="13507"/>
    <cellStyle name="Hyperlink 4090" xfId="13508"/>
    <cellStyle name="Hyperlink 4091" xfId="13509"/>
    <cellStyle name="Hyperlink 4092" xfId="13510"/>
    <cellStyle name="Hyperlink 4093" xfId="13511"/>
    <cellStyle name="Hyperlink 4094" xfId="13512"/>
    <cellStyle name="Hyperlink 4095" xfId="13513"/>
    <cellStyle name="Hyperlink 4096" xfId="13514"/>
    <cellStyle name="Hyperlink 4097" xfId="13515"/>
    <cellStyle name="Hyperlink 4098" xfId="13516"/>
    <cellStyle name="Hyperlink 4099" xfId="13517"/>
    <cellStyle name="Hyperlink 41" xfId="13518"/>
    <cellStyle name="Hyperlink 41 2" xfId="13519"/>
    <cellStyle name="Hyperlink 410" xfId="13520"/>
    <cellStyle name="Hyperlink 410 2" xfId="13521"/>
    <cellStyle name="Hyperlink 4100" xfId="13522"/>
    <cellStyle name="Hyperlink 4101" xfId="13523"/>
    <cellStyle name="Hyperlink 4102" xfId="13524"/>
    <cellStyle name="Hyperlink 4103" xfId="13525"/>
    <cellStyle name="Hyperlink 4104" xfId="13526"/>
    <cellStyle name="Hyperlink 4105" xfId="13527"/>
    <cellStyle name="Hyperlink 4106" xfId="13528"/>
    <cellStyle name="Hyperlink 4107" xfId="13529"/>
    <cellStyle name="Hyperlink 4108" xfId="13530"/>
    <cellStyle name="Hyperlink 4109" xfId="13531"/>
    <cellStyle name="Hyperlink 411" xfId="13532"/>
    <cellStyle name="Hyperlink 4110" xfId="13533"/>
    <cellStyle name="Hyperlink 4111" xfId="13534"/>
    <cellStyle name="Hyperlink 4112" xfId="13535"/>
    <cellStyle name="Hyperlink 4113" xfId="13536"/>
    <cellStyle name="Hyperlink 4114" xfId="13537"/>
    <cellStyle name="Hyperlink 4115" xfId="13538"/>
    <cellStyle name="Hyperlink 4116" xfId="13539"/>
    <cellStyle name="Hyperlink 4117" xfId="13540"/>
    <cellStyle name="Hyperlink 4118" xfId="13541"/>
    <cellStyle name="Hyperlink 4119" xfId="13542"/>
    <cellStyle name="Hyperlink 412" xfId="13543"/>
    <cellStyle name="Hyperlink 412 2" xfId="13544"/>
    <cellStyle name="Hyperlink 4120" xfId="13545"/>
    <cellStyle name="Hyperlink 4121" xfId="13546"/>
    <cellStyle name="Hyperlink 4122" xfId="13547"/>
    <cellStyle name="Hyperlink 4123" xfId="13548"/>
    <cellStyle name="Hyperlink 4124" xfId="13549"/>
    <cellStyle name="Hyperlink 4125" xfId="13550"/>
    <cellStyle name="Hyperlink 4126" xfId="13551"/>
    <cellStyle name="Hyperlink 4127" xfId="13552"/>
    <cellStyle name="Hyperlink 4128" xfId="13553"/>
    <cellStyle name="Hyperlink 4129" xfId="13554"/>
    <cellStyle name="Hyperlink 413" xfId="13555"/>
    <cellStyle name="Hyperlink 413 2" xfId="13556"/>
    <cellStyle name="Hyperlink 4130" xfId="13557"/>
    <cellStyle name="Hyperlink 4131" xfId="13558"/>
    <cellStyle name="Hyperlink 4132" xfId="13559"/>
    <cellStyle name="Hyperlink 4133" xfId="13560"/>
    <cellStyle name="Hyperlink 4134" xfId="13561"/>
    <cellStyle name="Hyperlink 4135" xfId="13562"/>
    <cellStyle name="Hyperlink 4136" xfId="13563"/>
    <cellStyle name="Hyperlink 4137" xfId="13564"/>
    <cellStyle name="Hyperlink 4138" xfId="13565"/>
    <cellStyle name="Hyperlink 4139" xfId="13566"/>
    <cellStyle name="Hyperlink 414" xfId="13567"/>
    <cellStyle name="Hyperlink 414 2" xfId="13568"/>
    <cellStyle name="Hyperlink 4140" xfId="13569"/>
    <cellStyle name="Hyperlink 4141" xfId="13570"/>
    <cellStyle name="Hyperlink 4142" xfId="13571"/>
    <cellStyle name="Hyperlink 4143" xfId="13572"/>
    <cellStyle name="Hyperlink 4144" xfId="13573"/>
    <cellStyle name="Hyperlink 4145" xfId="13574"/>
    <cellStyle name="Hyperlink 4146" xfId="13575"/>
    <cellStyle name="Hyperlink 4147" xfId="13576"/>
    <cellStyle name="Hyperlink 4148" xfId="13577"/>
    <cellStyle name="Hyperlink 4149" xfId="13578"/>
    <cellStyle name="Hyperlink 415" xfId="13579"/>
    <cellStyle name="Hyperlink 415 2" xfId="13580"/>
    <cellStyle name="Hyperlink 4150" xfId="13581"/>
    <cellStyle name="Hyperlink 4151" xfId="13582"/>
    <cellStyle name="Hyperlink 4152" xfId="13583"/>
    <cellStyle name="Hyperlink 4153" xfId="13584"/>
    <cellStyle name="Hyperlink 4154" xfId="13585"/>
    <cellStyle name="Hyperlink 4155" xfId="13586"/>
    <cellStyle name="Hyperlink 4156" xfId="13587"/>
    <cellStyle name="Hyperlink 4157" xfId="13588"/>
    <cellStyle name="Hyperlink 4158" xfId="13589"/>
    <cellStyle name="Hyperlink 4159" xfId="13590"/>
    <cellStyle name="Hyperlink 416" xfId="13591"/>
    <cellStyle name="Hyperlink 416 2" xfId="13592"/>
    <cellStyle name="Hyperlink 4160" xfId="13593"/>
    <cellStyle name="Hyperlink 4161" xfId="13594"/>
    <cellStyle name="Hyperlink 4162" xfId="13595"/>
    <cellStyle name="Hyperlink 4163" xfId="13596"/>
    <cellStyle name="Hyperlink 4164" xfId="13597"/>
    <cellStyle name="Hyperlink 4165" xfId="13598"/>
    <cellStyle name="Hyperlink 4166" xfId="13599"/>
    <cellStyle name="Hyperlink 4167" xfId="13600"/>
    <cellStyle name="Hyperlink 4168" xfId="13601"/>
    <cellStyle name="Hyperlink 4169" xfId="13602"/>
    <cellStyle name="Hyperlink 417" xfId="13603"/>
    <cellStyle name="Hyperlink 417 2" xfId="13604"/>
    <cellStyle name="Hyperlink 4170" xfId="13605"/>
    <cellStyle name="Hyperlink 4171" xfId="13606"/>
    <cellStyle name="Hyperlink 4172" xfId="13607"/>
    <cellStyle name="Hyperlink 4173" xfId="13608"/>
    <cellStyle name="Hyperlink 4174" xfId="13609"/>
    <cellStyle name="Hyperlink 4175" xfId="13610"/>
    <cellStyle name="Hyperlink 4176" xfId="13611"/>
    <cellStyle name="Hyperlink 4177" xfId="13612"/>
    <cellStyle name="Hyperlink 4178" xfId="13613"/>
    <cellStyle name="Hyperlink 4179" xfId="13614"/>
    <cellStyle name="Hyperlink 418" xfId="13615"/>
    <cellStyle name="Hyperlink 418 2" xfId="13616"/>
    <cellStyle name="Hyperlink 4180" xfId="13617"/>
    <cellStyle name="Hyperlink 4181" xfId="13618"/>
    <cellStyle name="Hyperlink 4182" xfId="13619"/>
    <cellStyle name="Hyperlink 4183" xfId="13620"/>
    <cellStyle name="Hyperlink 4184" xfId="13621"/>
    <cellStyle name="Hyperlink 4185" xfId="13622"/>
    <cellStyle name="Hyperlink 4186" xfId="13623"/>
    <cellStyle name="Hyperlink 4187" xfId="13624"/>
    <cellStyle name="Hyperlink 4188" xfId="13625"/>
    <cellStyle name="Hyperlink 4189" xfId="13626"/>
    <cellStyle name="Hyperlink 419" xfId="13627"/>
    <cellStyle name="Hyperlink 419 2" xfId="13628"/>
    <cellStyle name="Hyperlink 4190" xfId="13629"/>
    <cellStyle name="Hyperlink 4191" xfId="13630"/>
    <cellStyle name="Hyperlink 4192" xfId="13631"/>
    <cellStyle name="Hyperlink 4193" xfId="13632"/>
    <cellStyle name="Hyperlink 4194" xfId="13633"/>
    <cellStyle name="Hyperlink 4195" xfId="13634"/>
    <cellStyle name="Hyperlink 4196" xfId="13635"/>
    <cellStyle name="Hyperlink 4197" xfId="13636"/>
    <cellStyle name="Hyperlink 4198" xfId="13637"/>
    <cellStyle name="Hyperlink 4199" xfId="13638"/>
    <cellStyle name="Hyperlink 42" xfId="13639"/>
    <cellStyle name="Hyperlink 42 2" xfId="13640"/>
    <cellStyle name="Hyperlink 420" xfId="13641"/>
    <cellStyle name="Hyperlink 420 2" xfId="13642"/>
    <cellStyle name="Hyperlink 4200" xfId="13643"/>
    <cellStyle name="Hyperlink 4201" xfId="13644"/>
    <cellStyle name="Hyperlink 4202" xfId="13645"/>
    <cellStyle name="Hyperlink 4203" xfId="13646"/>
    <cellStyle name="Hyperlink 4204" xfId="13647"/>
    <cellStyle name="Hyperlink 4205" xfId="13648"/>
    <cellStyle name="Hyperlink 4206" xfId="13649"/>
    <cellStyle name="Hyperlink 4207" xfId="13650"/>
    <cellStyle name="Hyperlink 4208" xfId="13651"/>
    <cellStyle name="Hyperlink 4209" xfId="13652"/>
    <cellStyle name="Hyperlink 421" xfId="13653"/>
    <cellStyle name="Hyperlink 421 2" xfId="13654"/>
    <cellStyle name="Hyperlink 4210" xfId="13655"/>
    <cellStyle name="Hyperlink 4211" xfId="13656"/>
    <cellStyle name="Hyperlink 4212" xfId="13657"/>
    <cellStyle name="Hyperlink 4213" xfId="13658"/>
    <cellStyle name="Hyperlink 4214" xfId="13659"/>
    <cellStyle name="Hyperlink 4215" xfId="13660"/>
    <cellStyle name="Hyperlink 4216" xfId="13661"/>
    <cellStyle name="Hyperlink 4217" xfId="13662"/>
    <cellStyle name="Hyperlink 4218" xfId="13663"/>
    <cellStyle name="Hyperlink 4219" xfId="13664"/>
    <cellStyle name="Hyperlink 422" xfId="13665"/>
    <cellStyle name="Hyperlink 4220" xfId="13666"/>
    <cellStyle name="Hyperlink 4221" xfId="13667"/>
    <cellStyle name="Hyperlink 4222" xfId="13668"/>
    <cellStyle name="Hyperlink 4223" xfId="13669"/>
    <cellStyle name="Hyperlink 4224" xfId="13670"/>
    <cellStyle name="Hyperlink 4225" xfId="13671"/>
    <cellStyle name="Hyperlink 4226" xfId="13672"/>
    <cellStyle name="Hyperlink 4227" xfId="13673"/>
    <cellStyle name="Hyperlink 4228" xfId="13674"/>
    <cellStyle name="Hyperlink 4229" xfId="13675"/>
    <cellStyle name="Hyperlink 423" xfId="13676"/>
    <cellStyle name="Hyperlink 423 2" xfId="13677"/>
    <cellStyle name="Hyperlink 4230" xfId="13678"/>
    <cellStyle name="Hyperlink 4231" xfId="13679"/>
    <cellStyle name="Hyperlink 4232" xfId="13680"/>
    <cellStyle name="Hyperlink 4233" xfId="13681"/>
    <cellStyle name="Hyperlink 4234" xfId="13682"/>
    <cellStyle name="Hyperlink 4235" xfId="13683"/>
    <cellStyle name="Hyperlink 4236" xfId="13684"/>
    <cellStyle name="Hyperlink 4237" xfId="13685"/>
    <cellStyle name="Hyperlink 4238" xfId="13686"/>
    <cellStyle name="Hyperlink 4239" xfId="13687"/>
    <cellStyle name="Hyperlink 424" xfId="13688"/>
    <cellStyle name="Hyperlink 424 2" xfId="13689"/>
    <cellStyle name="Hyperlink 4240" xfId="13690"/>
    <cellStyle name="Hyperlink 4241" xfId="13691"/>
    <cellStyle name="Hyperlink 4242" xfId="13692"/>
    <cellStyle name="Hyperlink 4243" xfId="13693"/>
    <cellStyle name="Hyperlink 4244" xfId="13694"/>
    <cellStyle name="Hyperlink 4245" xfId="13695"/>
    <cellStyle name="Hyperlink 4246" xfId="13696"/>
    <cellStyle name="Hyperlink 4247" xfId="13697"/>
    <cellStyle name="Hyperlink 4248" xfId="13698"/>
    <cellStyle name="Hyperlink 4249" xfId="13699"/>
    <cellStyle name="Hyperlink 425" xfId="13700"/>
    <cellStyle name="Hyperlink 425 2" xfId="13701"/>
    <cellStyle name="Hyperlink 4250" xfId="13702"/>
    <cellStyle name="Hyperlink 4251" xfId="13703"/>
    <cellStyle name="Hyperlink 4252" xfId="13704"/>
    <cellStyle name="Hyperlink 4253" xfId="13705"/>
    <cellStyle name="Hyperlink 4254" xfId="13706"/>
    <cellStyle name="Hyperlink 4255" xfId="13707"/>
    <cellStyle name="Hyperlink 4256" xfId="13708"/>
    <cellStyle name="Hyperlink 4257" xfId="13709"/>
    <cellStyle name="Hyperlink 4258" xfId="13710"/>
    <cellStyle name="Hyperlink 4259" xfId="13711"/>
    <cellStyle name="Hyperlink 426" xfId="13712"/>
    <cellStyle name="Hyperlink 426 2" xfId="13713"/>
    <cellStyle name="Hyperlink 4260" xfId="13714"/>
    <cellStyle name="Hyperlink 4261" xfId="13715"/>
    <cellStyle name="Hyperlink 4262" xfId="13716"/>
    <cellStyle name="Hyperlink 4263" xfId="13717"/>
    <cellStyle name="Hyperlink 4264" xfId="13718"/>
    <cellStyle name="Hyperlink 4265" xfId="13719"/>
    <cellStyle name="Hyperlink 4266" xfId="13720"/>
    <cellStyle name="Hyperlink 4267" xfId="13721"/>
    <cellStyle name="Hyperlink 4268" xfId="13722"/>
    <cellStyle name="Hyperlink 4269" xfId="13723"/>
    <cellStyle name="Hyperlink 427" xfId="13724"/>
    <cellStyle name="Hyperlink 427 2" xfId="13725"/>
    <cellStyle name="Hyperlink 4270" xfId="13726"/>
    <cellStyle name="Hyperlink 4271" xfId="13727"/>
    <cellStyle name="Hyperlink 4272" xfId="13728"/>
    <cellStyle name="Hyperlink 4273" xfId="13729"/>
    <cellStyle name="Hyperlink 4274" xfId="13730"/>
    <cellStyle name="Hyperlink 4275" xfId="13731"/>
    <cellStyle name="Hyperlink 4276" xfId="13732"/>
    <cellStyle name="Hyperlink 4277" xfId="13733"/>
    <cellStyle name="Hyperlink 4278" xfId="13734"/>
    <cellStyle name="Hyperlink 4279" xfId="13735"/>
    <cellStyle name="Hyperlink 428" xfId="13736"/>
    <cellStyle name="Hyperlink 428 2" xfId="13737"/>
    <cellStyle name="Hyperlink 4280" xfId="13738"/>
    <cellStyle name="Hyperlink 4281" xfId="13739"/>
    <cellStyle name="Hyperlink 4282" xfId="13740"/>
    <cellStyle name="Hyperlink 4283" xfId="13741"/>
    <cellStyle name="Hyperlink 4284" xfId="13742"/>
    <cellStyle name="Hyperlink 4285" xfId="13743"/>
    <cellStyle name="Hyperlink 4286" xfId="13744"/>
    <cellStyle name="Hyperlink 4287" xfId="13745"/>
    <cellStyle name="Hyperlink 4288" xfId="13746"/>
    <cellStyle name="Hyperlink 4289" xfId="13747"/>
    <cellStyle name="Hyperlink 429" xfId="13748"/>
    <cellStyle name="Hyperlink 429 2" xfId="13749"/>
    <cellStyle name="Hyperlink 4290" xfId="13750"/>
    <cellStyle name="Hyperlink 4291" xfId="13751"/>
    <cellStyle name="Hyperlink 4292" xfId="13752"/>
    <cellStyle name="Hyperlink 4293" xfId="13753"/>
    <cellStyle name="Hyperlink 4294" xfId="13754"/>
    <cellStyle name="Hyperlink 4295" xfId="13755"/>
    <cellStyle name="Hyperlink 4296" xfId="13756"/>
    <cellStyle name="Hyperlink 4297" xfId="13757"/>
    <cellStyle name="Hyperlink 4298" xfId="13758"/>
    <cellStyle name="Hyperlink 4299" xfId="13759"/>
    <cellStyle name="Hyperlink 43" xfId="13760"/>
    <cellStyle name="Hyperlink 43 2" xfId="13761"/>
    <cellStyle name="Hyperlink 430" xfId="13762"/>
    <cellStyle name="Hyperlink 430 2" xfId="13763"/>
    <cellStyle name="Hyperlink 4300" xfId="13764"/>
    <cellStyle name="Hyperlink 4301" xfId="13765"/>
    <cellStyle name="Hyperlink 4302" xfId="13766"/>
    <cellStyle name="Hyperlink 4303" xfId="13767"/>
    <cellStyle name="Hyperlink 4304" xfId="13768"/>
    <cellStyle name="Hyperlink 4305" xfId="13769"/>
    <cellStyle name="Hyperlink 4306" xfId="13770"/>
    <cellStyle name="Hyperlink 4307" xfId="13771"/>
    <cellStyle name="Hyperlink 4308" xfId="13772"/>
    <cellStyle name="Hyperlink 4309" xfId="13773"/>
    <cellStyle name="Hyperlink 431" xfId="13774"/>
    <cellStyle name="Hyperlink 431 2" xfId="13775"/>
    <cellStyle name="Hyperlink 4310" xfId="13776"/>
    <cellStyle name="Hyperlink 4311" xfId="13777"/>
    <cellStyle name="Hyperlink 4312" xfId="13778"/>
    <cellStyle name="Hyperlink 4313" xfId="13779"/>
    <cellStyle name="Hyperlink 4314" xfId="13780"/>
    <cellStyle name="Hyperlink 4315" xfId="13781"/>
    <cellStyle name="Hyperlink 4316" xfId="13782"/>
    <cellStyle name="Hyperlink 4317" xfId="13783"/>
    <cellStyle name="Hyperlink 4318" xfId="13784"/>
    <cellStyle name="Hyperlink 4319" xfId="13785"/>
    <cellStyle name="Hyperlink 432" xfId="13786"/>
    <cellStyle name="Hyperlink 432 2" xfId="13787"/>
    <cellStyle name="Hyperlink 4320" xfId="13788"/>
    <cellStyle name="Hyperlink 4321" xfId="13789"/>
    <cellStyle name="Hyperlink 4322" xfId="13790"/>
    <cellStyle name="Hyperlink 4323" xfId="13791"/>
    <cellStyle name="Hyperlink 4324" xfId="13792"/>
    <cellStyle name="Hyperlink 4325" xfId="13793"/>
    <cellStyle name="Hyperlink 4326" xfId="13794"/>
    <cellStyle name="Hyperlink 4327" xfId="13795"/>
    <cellStyle name="Hyperlink 4328" xfId="13796"/>
    <cellStyle name="Hyperlink 4329" xfId="13797"/>
    <cellStyle name="Hyperlink 433" xfId="13798"/>
    <cellStyle name="Hyperlink 4330" xfId="13799"/>
    <cellStyle name="Hyperlink 4331" xfId="13800"/>
    <cellStyle name="Hyperlink 4332" xfId="13801"/>
    <cellStyle name="Hyperlink 4333" xfId="13802"/>
    <cellStyle name="Hyperlink 4334" xfId="13803"/>
    <cellStyle name="Hyperlink 4335" xfId="13804"/>
    <cellStyle name="Hyperlink 4336" xfId="13805"/>
    <cellStyle name="Hyperlink 4337" xfId="13806"/>
    <cellStyle name="Hyperlink 4338" xfId="13807"/>
    <cellStyle name="Hyperlink 4339" xfId="13808"/>
    <cellStyle name="Hyperlink 434" xfId="13809"/>
    <cellStyle name="Hyperlink 434 2" xfId="13810"/>
    <cellStyle name="Hyperlink 4340" xfId="13811"/>
    <cellStyle name="Hyperlink 4341" xfId="13812"/>
    <cellStyle name="Hyperlink 4342" xfId="13813"/>
    <cellStyle name="Hyperlink 4343" xfId="13814"/>
    <cellStyle name="Hyperlink 4344" xfId="13815"/>
    <cellStyle name="Hyperlink 4345" xfId="13816"/>
    <cellStyle name="Hyperlink 4346" xfId="13817"/>
    <cellStyle name="Hyperlink 4347" xfId="13818"/>
    <cellStyle name="Hyperlink 4348" xfId="13819"/>
    <cellStyle name="Hyperlink 4349" xfId="13820"/>
    <cellStyle name="Hyperlink 435" xfId="13821"/>
    <cellStyle name="Hyperlink 435 2" xfId="13822"/>
    <cellStyle name="Hyperlink 4350" xfId="13823"/>
    <cellStyle name="Hyperlink 4351" xfId="13824"/>
    <cellStyle name="Hyperlink 4352" xfId="13825"/>
    <cellStyle name="Hyperlink 4353" xfId="13826"/>
    <cellStyle name="Hyperlink 4354" xfId="13827"/>
    <cellStyle name="Hyperlink 4355" xfId="13828"/>
    <cellStyle name="Hyperlink 4356" xfId="13829"/>
    <cellStyle name="Hyperlink 4357" xfId="13830"/>
    <cellStyle name="Hyperlink 4358" xfId="13831"/>
    <cellStyle name="Hyperlink 4359" xfId="13832"/>
    <cellStyle name="Hyperlink 436" xfId="13833"/>
    <cellStyle name="Hyperlink 436 2" xfId="13834"/>
    <cellStyle name="Hyperlink 4360" xfId="13835"/>
    <cellStyle name="Hyperlink 4361" xfId="13836"/>
    <cellStyle name="Hyperlink 4362" xfId="13837"/>
    <cellStyle name="Hyperlink 4363" xfId="13838"/>
    <cellStyle name="Hyperlink 4364" xfId="13839"/>
    <cellStyle name="Hyperlink 4365" xfId="13840"/>
    <cellStyle name="Hyperlink 4366" xfId="13841"/>
    <cellStyle name="Hyperlink 4367" xfId="13842"/>
    <cellStyle name="Hyperlink 4368" xfId="13843"/>
    <cellStyle name="Hyperlink 4369" xfId="13844"/>
    <cellStyle name="Hyperlink 437" xfId="13845"/>
    <cellStyle name="Hyperlink 437 2" xfId="13846"/>
    <cellStyle name="Hyperlink 4370" xfId="13847"/>
    <cellStyle name="Hyperlink 4371" xfId="13848"/>
    <cellStyle name="Hyperlink 4372" xfId="13849"/>
    <cellStyle name="Hyperlink 4373" xfId="13850"/>
    <cellStyle name="Hyperlink 4374" xfId="13851"/>
    <cellStyle name="Hyperlink 4375" xfId="13852"/>
    <cellStyle name="Hyperlink 4376" xfId="13853"/>
    <cellStyle name="Hyperlink 4377" xfId="13854"/>
    <cellStyle name="Hyperlink 4378" xfId="13855"/>
    <cellStyle name="Hyperlink 4379" xfId="13856"/>
    <cellStyle name="Hyperlink 438" xfId="13857"/>
    <cellStyle name="Hyperlink 438 2" xfId="13858"/>
    <cellStyle name="Hyperlink 4380" xfId="13859"/>
    <cellStyle name="Hyperlink 4381" xfId="13860"/>
    <cellStyle name="Hyperlink 4382" xfId="13861"/>
    <cellStyle name="Hyperlink 4383" xfId="13862"/>
    <cellStyle name="Hyperlink 4384" xfId="13863"/>
    <cellStyle name="Hyperlink 4385" xfId="13864"/>
    <cellStyle name="Hyperlink 4386" xfId="13865"/>
    <cellStyle name="Hyperlink 4387" xfId="13866"/>
    <cellStyle name="Hyperlink 4388" xfId="13867"/>
    <cellStyle name="Hyperlink 4389" xfId="13868"/>
    <cellStyle name="Hyperlink 439" xfId="13869"/>
    <cellStyle name="Hyperlink 439 2" xfId="13870"/>
    <cellStyle name="Hyperlink 4390" xfId="13871"/>
    <cellStyle name="Hyperlink 4391" xfId="13872"/>
    <cellStyle name="Hyperlink 4392" xfId="13873"/>
    <cellStyle name="Hyperlink 4393" xfId="13874"/>
    <cellStyle name="Hyperlink 4394" xfId="13875"/>
    <cellStyle name="Hyperlink 4395" xfId="13876"/>
    <cellStyle name="Hyperlink 4396" xfId="13877"/>
    <cellStyle name="Hyperlink 4397" xfId="13878"/>
    <cellStyle name="Hyperlink 4398" xfId="13879"/>
    <cellStyle name="Hyperlink 4399" xfId="13880"/>
    <cellStyle name="Hyperlink 44" xfId="13881"/>
    <cellStyle name="Hyperlink 44 2" xfId="13882"/>
    <cellStyle name="Hyperlink 440" xfId="13883"/>
    <cellStyle name="Hyperlink 440 2" xfId="13884"/>
    <cellStyle name="Hyperlink 4400" xfId="13885"/>
    <cellStyle name="Hyperlink 4401" xfId="13886"/>
    <cellStyle name="Hyperlink 4402" xfId="13887"/>
    <cellStyle name="Hyperlink 4403" xfId="13888"/>
    <cellStyle name="Hyperlink 4404" xfId="13889"/>
    <cellStyle name="Hyperlink 4405" xfId="13890"/>
    <cellStyle name="Hyperlink 4406" xfId="13891"/>
    <cellStyle name="Hyperlink 4407" xfId="13892"/>
    <cellStyle name="Hyperlink 4408" xfId="13893"/>
    <cellStyle name="Hyperlink 4409" xfId="13894"/>
    <cellStyle name="Hyperlink 441" xfId="13895"/>
    <cellStyle name="Hyperlink 441 2" xfId="13896"/>
    <cellStyle name="Hyperlink 4410" xfId="13897"/>
    <cellStyle name="Hyperlink 4411" xfId="13898"/>
    <cellStyle name="Hyperlink 4412" xfId="13899"/>
    <cellStyle name="Hyperlink 4413" xfId="13900"/>
    <cellStyle name="Hyperlink 4414" xfId="13901"/>
    <cellStyle name="Hyperlink 4415" xfId="13902"/>
    <cellStyle name="Hyperlink 4416" xfId="13903"/>
    <cellStyle name="Hyperlink 4417" xfId="13904"/>
    <cellStyle name="Hyperlink 4418" xfId="13905"/>
    <cellStyle name="Hyperlink 4419" xfId="13906"/>
    <cellStyle name="Hyperlink 442" xfId="13907"/>
    <cellStyle name="Hyperlink 442 2" xfId="13908"/>
    <cellStyle name="Hyperlink 4420" xfId="13909"/>
    <cellStyle name="Hyperlink 4421" xfId="13910"/>
    <cellStyle name="Hyperlink 4422" xfId="13911"/>
    <cellStyle name="Hyperlink 4423" xfId="13912"/>
    <cellStyle name="Hyperlink 4424" xfId="13913"/>
    <cellStyle name="Hyperlink 4425" xfId="13914"/>
    <cellStyle name="Hyperlink 4426" xfId="13915"/>
    <cellStyle name="Hyperlink 4427" xfId="13916"/>
    <cellStyle name="Hyperlink 4428" xfId="13917"/>
    <cellStyle name="Hyperlink 4429" xfId="13918"/>
    <cellStyle name="Hyperlink 443" xfId="13919"/>
    <cellStyle name="Hyperlink 443 2" xfId="13920"/>
    <cellStyle name="Hyperlink 4430" xfId="13921"/>
    <cellStyle name="Hyperlink 4431" xfId="13922"/>
    <cellStyle name="Hyperlink 4432" xfId="13923"/>
    <cellStyle name="Hyperlink 4433" xfId="13924"/>
    <cellStyle name="Hyperlink 4434" xfId="13925"/>
    <cellStyle name="Hyperlink 4435" xfId="13926"/>
    <cellStyle name="Hyperlink 4436" xfId="13927"/>
    <cellStyle name="Hyperlink 4437" xfId="13928"/>
    <cellStyle name="Hyperlink 4438" xfId="13929"/>
    <cellStyle name="Hyperlink 4439" xfId="13930"/>
    <cellStyle name="Hyperlink 444" xfId="13931"/>
    <cellStyle name="Hyperlink 4440" xfId="13932"/>
    <cellStyle name="Hyperlink 4441" xfId="13933"/>
    <cellStyle name="Hyperlink 4442" xfId="13934"/>
    <cellStyle name="Hyperlink 4443" xfId="13935"/>
    <cellStyle name="Hyperlink 4444" xfId="13936"/>
    <cellStyle name="Hyperlink 4445" xfId="13937"/>
    <cellStyle name="Hyperlink 4446" xfId="13938"/>
    <cellStyle name="Hyperlink 4447" xfId="13939"/>
    <cellStyle name="Hyperlink 4448" xfId="13940"/>
    <cellStyle name="Hyperlink 4449" xfId="13941"/>
    <cellStyle name="Hyperlink 445" xfId="13942"/>
    <cellStyle name="Hyperlink 445 2" xfId="13943"/>
    <cellStyle name="Hyperlink 4450" xfId="13944"/>
    <cellStyle name="Hyperlink 4451" xfId="13945"/>
    <cellStyle name="Hyperlink 4452" xfId="13946"/>
    <cellStyle name="Hyperlink 4453" xfId="13947"/>
    <cellStyle name="Hyperlink 4454" xfId="13948"/>
    <cellStyle name="Hyperlink 4455" xfId="13949"/>
    <cellStyle name="Hyperlink 4456" xfId="13950"/>
    <cellStyle name="Hyperlink 4457" xfId="13951"/>
    <cellStyle name="Hyperlink 4458" xfId="13952"/>
    <cellStyle name="Hyperlink 4459" xfId="13953"/>
    <cellStyle name="Hyperlink 446" xfId="13954"/>
    <cellStyle name="Hyperlink 446 2" xfId="13955"/>
    <cellStyle name="Hyperlink 4460" xfId="13956"/>
    <cellStyle name="Hyperlink 4461" xfId="13957"/>
    <cellStyle name="Hyperlink 4462" xfId="13958"/>
    <cellStyle name="Hyperlink 4463" xfId="13959"/>
    <cellStyle name="Hyperlink 4464" xfId="13960"/>
    <cellStyle name="Hyperlink 4465" xfId="13961"/>
    <cellStyle name="Hyperlink 4466" xfId="13962"/>
    <cellStyle name="Hyperlink 4467" xfId="13963"/>
    <cellStyle name="Hyperlink 4468" xfId="13964"/>
    <cellStyle name="Hyperlink 4469" xfId="13965"/>
    <cellStyle name="Hyperlink 447" xfId="13966"/>
    <cellStyle name="Hyperlink 447 2" xfId="13967"/>
    <cellStyle name="Hyperlink 4470" xfId="13968"/>
    <cellStyle name="Hyperlink 4471" xfId="13969"/>
    <cellStyle name="Hyperlink 4472" xfId="13970"/>
    <cellStyle name="Hyperlink 4473" xfId="13971"/>
    <cellStyle name="Hyperlink 4474" xfId="13972"/>
    <cellStyle name="Hyperlink 4475" xfId="13973"/>
    <cellStyle name="Hyperlink 4476" xfId="13974"/>
    <cellStyle name="Hyperlink 4477" xfId="13975"/>
    <cellStyle name="Hyperlink 4478" xfId="13976"/>
    <cellStyle name="Hyperlink 4479" xfId="13977"/>
    <cellStyle name="Hyperlink 448" xfId="13978"/>
    <cellStyle name="Hyperlink 448 2" xfId="13979"/>
    <cellStyle name="Hyperlink 4480" xfId="13980"/>
    <cellStyle name="Hyperlink 4481" xfId="13981"/>
    <cellStyle name="Hyperlink 4482" xfId="13982"/>
    <cellStyle name="Hyperlink 4483" xfId="13983"/>
    <cellStyle name="Hyperlink 4484" xfId="13984"/>
    <cellStyle name="Hyperlink 4485" xfId="13985"/>
    <cellStyle name="Hyperlink 4486" xfId="13986"/>
    <cellStyle name="Hyperlink 4487" xfId="13987"/>
    <cellStyle name="Hyperlink 4488" xfId="13988"/>
    <cellStyle name="Hyperlink 4489" xfId="13989"/>
    <cellStyle name="Hyperlink 449" xfId="13990"/>
    <cellStyle name="Hyperlink 449 2" xfId="13991"/>
    <cellStyle name="Hyperlink 4490" xfId="13992"/>
    <cellStyle name="Hyperlink 4491" xfId="13993"/>
    <cellStyle name="Hyperlink 4492" xfId="13994"/>
    <cellStyle name="Hyperlink 4493" xfId="13995"/>
    <cellStyle name="Hyperlink 4494" xfId="13996"/>
    <cellStyle name="Hyperlink 4495" xfId="13997"/>
    <cellStyle name="Hyperlink 4496" xfId="13998"/>
    <cellStyle name="Hyperlink 4497" xfId="13999"/>
    <cellStyle name="Hyperlink 4498" xfId="14000"/>
    <cellStyle name="Hyperlink 4499" xfId="14001"/>
    <cellStyle name="Hyperlink 45" xfId="14002"/>
    <cellStyle name="Hyperlink 45 2" xfId="14003"/>
    <cellStyle name="Hyperlink 450" xfId="14004"/>
    <cellStyle name="Hyperlink 450 2" xfId="14005"/>
    <cellStyle name="Hyperlink 4500" xfId="14006"/>
    <cellStyle name="Hyperlink 4501" xfId="14007"/>
    <cellStyle name="Hyperlink 4502" xfId="14008"/>
    <cellStyle name="Hyperlink 4503" xfId="14009"/>
    <cellStyle name="Hyperlink 4504" xfId="14010"/>
    <cellStyle name="Hyperlink 4505" xfId="14011"/>
    <cellStyle name="Hyperlink 4506" xfId="14012"/>
    <cellStyle name="Hyperlink 4507" xfId="14013"/>
    <cellStyle name="Hyperlink 4508" xfId="14014"/>
    <cellStyle name="Hyperlink 4509" xfId="14015"/>
    <cellStyle name="Hyperlink 451" xfId="14016"/>
    <cellStyle name="Hyperlink 451 2" xfId="14017"/>
    <cellStyle name="Hyperlink 4510" xfId="14018"/>
    <cellStyle name="Hyperlink 4511" xfId="14019"/>
    <cellStyle name="Hyperlink 4512" xfId="14020"/>
    <cellStyle name="Hyperlink 4513" xfId="14021"/>
    <cellStyle name="Hyperlink 4514" xfId="14022"/>
    <cellStyle name="Hyperlink 4515" xfId="14023"/>
    <cellStyle name="Hyperlink 4516" xfId="14024"/>
    <cellStyle name="Hyperlink 4517" xfId="14025"/>
    <cellStyle name="Hyperlink 4518" xfId="14026"/>
    <cellStyle name="Hyperlink 4519" xfId="14027"/>
    <cellStyle name="Hyperlink 452" xfId="14028"/>
    <cellStyle name="Hyperlink 452 2" xfId="14029"/>
    <cellStyle name="Hyperlink 4520" xfId="14030"/>
    <cellStyle name="Hyperlink 4521" xfId="14031"/>
    <cellStyle name="Hyperlink 4522" xfId="14032"/>
    <cellStyle name="Hyperlink 4523" xfId="14033"/>
    <cellStyle name="Hyperlink 4524" xfId="14034"/>
    <cellStyle name="Hyperlink 4525" xfId="14035"/>
    <cellStyle name="Hyperlink 4526" xfId="14036"/>
    <cellStyle name="Hyperlink 4527" xfId="14037"/>
    <cellStyle name="Hyperlink 4528" xfId="14038"/>
    <cellStyle name="Hyperlink 4529" xfId="14039"/>
    <cellStyle name="Hyperlink 453" xfId="14040"/>
    <cellStyle name="Hyperlink 453 2" xfId="14041"/>
    <cellStyle name="Hyperlink 4530" xfId="14042"/>
    <cellStyle name="Hyperlink 4531" xfId="14043"/>
    <cellStyle name="Hyperlink 4532" xfId="14044"/>
    <cellStyle name="Hyperlink 4533" xfId="14045"/>
    <cellStyle name="Hyperlink 4534" xfId="14046"/>
    <cellStyle name="Hyperlink 4535" xfId="14047"/>
    <cellStyle name="Hyperlink 4536" xfId="14048"/>
    <cellStyle name="Hyperlink 4537" xfId="14049"/>
    <cellStyle name="Hyperlink 4538" xfId="14050"/>
    <cellStyle name="Hyperlink 4539" xfId="14051"/>
    <cellStyle name="Hyperlink 454" xfId="14052"/>
    <cellStyle name="Hyperlink 454 2" xfId="14053"/>
    <cellStyle name="Hyperlink 4540" xfId="14054"/>
    <cellStyle name="Hyperlink 4541" xfId="14055"/>
    <cellStyle name="Hyperlink 4542" xfId="14056"/>
    <cellStyle name="Hyperlink 4543" xfId="14057"/>
    <cellStyle name="Hyperlink 4544" xfId="14058"/>
    <cellStyle name="Hyperlink 4545" xfId="14059"/>
    <cellStyle name="Hyperlink 4546" xfId="14060"/>
    <cellStyle name="Hyperlink 4547" xfId="14061"/>
    <cellStyle name="Hyperlink 4548" xfId="14062"/>
    <cellStyle name="Hyperlink 4549" xfId="14063"/>
    <cellStyle name="Hyperlink 455" xfId="14064"/>
    <cellStyle name="Hyperlink 4550" xfId="14065"/>
    <cellStyle name="Hyperlink 4551" xfId="14066"/>
    <cellStyle name="Hyperlink 4552" xfId="14067"/>
    <cellStyle name="Hyperlink 4553" xfId="14068"/>
    <cellStyle name="Hyperlink 4554" xfId="14069"/>
    <cellStyle name="Hyperlink 4555" xfId="14070"/>
    <cellStyle name="Hyperlink 4556" xfId="14071"/>
    <cellStyle name="Hyperlink 4557" xfId="14072"/>
    <cellStyle name="Hyperlink 4558" xfId="14073"/>
    <cellStyle name="Hyperlink 4559" xfId="14074"/>
    <cellStyle name="Hyperlink 456" xfId="14075"/>
    <cellStyle name="Hyperlink 456 2" xfId="14076"/>
    <cellStyle name="Hyperlink 4560" xfId="14077"/>
    <cellStyle name="Hyperlink 4561" xfId="14078"/>
    <cellStyle name="Hyperlink 4562" xfId="14079"/>
    <cellStyle name="Hyperlink 4563" xfId="14080"/>
    <cellStyle name="Hyperlink 4564" xfId="14081"/>
    <cellStyle name="Hyperlink 4565" xfId="14082"/>
    <cellStyle name="Hyperlink 4566" xfId="14083"/>
    <cellStyle name="Hyperlink 4567" xfId="14084"/>
    <cellStyle name="Hyperlink 4568" xfId="14085"/>
    <cellStyle name="Hyperlink 4569" xfId="14086"/>
    <cellStyle name="Hyperlink 457" xfId="14087"/>
    <cellStyle name="Hyperlink 457 2" xfId="14088"/>
    <cellStyle name="Hyperlink 4570" xfId="14089"/>
    <cellStyle name="Hyperlink 4571" xfId="14090"/>
    <cellStyle name="Hyperlink 4572" xfId="14091"/>
    <cellStyle name="Hyperlink 4573" xfId="14092"/>
    <cellStyle name="Hyperlink 4574" xfId="14093"/>
    <cellStyle name="Hyperlink 4575" xfId="14094"/>
    <cellStyle name="Hyperlink 4576" xfId="14095"/>
    <cellStyle name="Hyperlink 4577" xfId="14096"/>
    <cellStyle name="Hyperlink 4578" xfId="14097"/>
    <cellStyle name="Hyperlink 4579" xfId="14098"/>
    <cellStyle name="Hyperlink 458" xfId="14099"/>
    <cellStyle name="Hyperlink 458 2" xfId="14100"/>
    <cellStyle name="Hyperlink 4580" xfId="14101"/>
    <cellStyle name="Hyperlink 4581" xfId="14102"/>
    <cellStyle name="Hyperlink 4582" xfId="14103"/>
    <cellStyle name="Hyperlink 4583" xfId="14104"/>
    <cellStyle name="Hyperlink 4584" xfId="14105"/>
    <cellStyle name="Hyperlink 4585" xfId="14106"/>
    <cellStyle name="Hyperlink 4586" xfId="14107"/>
    <cellStyle name="Hyperlink 4587" xfId="14108"/>
    <cellStyle name="Hyperlink 4588" xfId="14109"/>
    <cellStyle name="Hyperlink 4589" xfId="14110"/>
    <cellStyle name="Hyperlink 459" xfId="14111"/>
    <cellStyle name="Hyperlink 459 2" xfId="14112"/>
    <cellStyle name="Hyperlink 4590" xfId="14113"/>
    <cellStyle name="Hyperlink 4591" xfId="14114"/>
    <cellStyle name="Hyperlink 4592" xfId="14115"/>
    <cellStyle name="Hyperlink 4593" xfId="14116"/>
    <cellStyle name="Hyperlink 4594" xfId="14117"/>
    <cellStyle name="Hyperlink 4595" xfId="14118"/>
    <cellStyle name="Hyperlink 4596" xfId="14119"/>
    <cellStyle name="Hyperlink 4597" xfId="14120"/>
    <cellStyle name="Hyperlink 4598" xfId="14121"/>
    <cellStyle name="Hyperlink 4599" xfId="14122"/>
    <cellStyle name="Hyperlink 46" xfId="14123"/>
    <cellStyle name="Hyperlink 46 2" xfId="14124"/>
    <cellStyle name="Hyperlink 460" xfId="14125"/>
    <cellStyle name="Hyperlink 460 2" xfId="14126"/>
    <cellStyle name="Hyperlink 4600" xfId="14127"/>
    <cellStyle name="Hyperlink 4601" xfId="14128"/>
    <cellStyle name="Hyperlink 4602" xfId="14129"/>
    <cellStyle name="Hyperlink 4603" xfId="14130"/>
    <cellStyle name="Hyperlink 4604" xfId="14131"/>
    <cellStyle name="Hyperlink 4605" xfId="14132"/>
    <cellStyle name="Hyperlink 4606" xfId="14133"/>
    <cellStyle name="Hyperlink 4607" xfId="14134"/>
    <cellStyle name="Hyperlink 4608" xfId="14135"/>
    <cellStyle name="Hyperlink 4609" xfId="14136"/>
    <cellStyle name="Hyperlink 461" xfId="14137"/>
    <cellStyle name="Hyperlink 461 2" xfId="14138"/>
    <cellStyle name="Hyperlink 4610" xfId="14139"/>
    <cellStyle name="Hyperlink 4611" xfId="14140"/>
    <cellStyle name="Hyperlink 4612" xfId="14141"/>
    <cellStyle name="Hyperlink 4613" xfId="14142"/>
    <cellStyle name="Hyperlink 4614" xfId="14143"/>
    <cellStyle name="Hyperlink 4615" xfId="14144"/>
    <cellStyle name="Hyperlink 4616" xfId="14145"/>
    <cellStyle name="Hyperlink 4617" xfId="14146"/>
    <cellStyle name="Hyperlink 4618" xfId="14147"/>
    <cellStyle name="Hyperlink 4619" xfId="14148"/>
    <cellStyle name="Hyperlink 462" xfId="14149"/>
    <cellStyle name="Hyperlink 462 2" xfId="14150"/>
    <cellStyle name="Hyperlink 4620" xfId="14151"/>
    <cellStyle name="Hyperlink 4621" xfId="14152"/>
    <cellStyle name="Hyperlink 4622" xfId="14153"/>
    <cellStyle name="Hyperlink 4623" xfId="14154"/>
    <cellStyle name="Hyperlink 4624" xfId="14155"/>
    <cellStyle name="Hyperlink 4625" xfId="14156"/>
    <cellStyle name="Hyperlink 4626" xfId="14157"/>
    <cellStyle name="Hyperlink 4627" xfId="14158"/>
    <cellStyle name="Hyperlink 4628" xfId="14159"/>
    <cellStyle name="Hyperlink 4629" xfId="14160"/>
    <cellStyle name="Hyperlink 463" xfId="14161"/>
    <cellStyle name="Hyperlink 463 2" xfId="14162"/>
    <cellStyle name="Hyperlink 4630" xfId="14163"/>
    <cellStyle name="Hyperlink 4631" xfId="14164"/>
    <cellStyle name="Hyperlink 4632" xfId="14165"/>
    <cellStyle name="Hyperlink 4633" xfId="14166"/>
    <cellStyle name="Hyperlink 4634" xfId="14167"/>
    <cellStyle name="Hyperlink 4635" xfId="14168"/>
    <cellStyle name="Hyperlink 4636" xfId="14169"/>
    <cellStyle name="Hyperlink 4637" xfId="14170"/>
    <cellStyle name="Hyperlink 4638" xfId="14171"/>
    <cellStyle name="Hyperlink 4639" xfId="14172"/>
    <cellStyle name="Hyperlink 464" xfId="14173"/>
    <cellStyle name="Hyperlink 464 2" xfId="14174"/>
    <cellStyle name="Hyperlink 4640" xfId="14175"/>
    <cellStyle name="Hyperlink 4641" xfId="14176"/>
    <cellStyle name="Hyperlink 4642" xfId="14177"/>
    <cellStyle name="Hyperlink 4643" xfId="14178"/>
    <cellStyle name="Hyperlink 4644" xfId="14179"/>
    <cellStyle name="Hyperlink 4645" xfId="14180"/>
    <cellStyle name="Hyperlink 4646" xfId="14181"/>
    <cellStyle name="Hyperlink 4647" xfId="14182"/>
    <cellStyle name="Hyperlink 4648" xfId="14183"/>
    <cellStyle name="Hyperlink 4649" xfId="14184"/>
    <cellStyle name="Hyperlink 465" xfId="14185"/>
    <cellStyle name="Hyperlink 465 2" xfId="14186"/>
    <cellStyle name="Hyperlink 4650" xfId="14187"/>
    <cellStyle name="Hyperlink 4651" xfId="14188"/>
    <cellStyle name="Hyperlink 4652" xfId="14189"/>
    <cellStyle name="Hyperlink 4653" xfId="14190"/>
    <cellStyle name="Hyperlink 4654" xfId="14191"/>
    <cellStyle name="Hyperlink 4655" xfId="14192"/>
    <cellStyle name="Hyperlink 4656" xfId="14193"/>
    <cellStyle name="Hyperlink 4657" xfId="14194"/>
    <cellStyle name="Hyperlink 4658" xfId="14195"/>
    <cellStyle name="Hyperlink 4659" xfId="14196"/>
    <cellStyle name="Hyperlink 466" xfId="14197"/>
    <cellStyle name="Hyperlink 466 2" xfId="14198"/>
    <cellStyle name="Hyperlink 466 3" xfId="14199"/>
    <cellStyle name="Hyperlink 466 4" xfId="14200"/>
    <cellStyle name="Hyperlink 4660" xfId="14201"/>
    <cellStyle name="Hyperlink 4661" xfId="14202"/>
    <cellStyle name="Hyperlink 4662" xfId="14203"/>
    <cellStyle name="Hyperlink 4663" xfId="14204"/>
    <cellStyle name="Hyperlink 4664" xfId="14205"/>
    <cellStyle name="Hyperlink 4665" xfId="14206"/>
    <cellStyle name="Hyperlink 4666" xfId="14207"/>
    <cellStyle name="Hyperlink 4667" xfId="14208"/>
    <cellStyle name="Hyperlink 4668" xfId="14209"/>
    <cellStyle name="Hyperlink 4669" xfId="14210"/>
    <cellStyle name="Hyperlink 467" xfId="14211"/>
    <cellStyle name="Hyperlink 467 10" xfId="14212"/>
    <cellStyle name="Hyperlink 467 100" xfId="14213"/>
    <cellStyle name="Hyperlink 467 101" xfId="14214"/>
    <cellStyle name="Hyperlink 467 102" xfId="14215"/>
    <cellStyle name="Hyperlink 467 103" xfId="14216"/>
    <cellStyle name="Hyperlink 467 104" xfId="14217"/>
    <cellStyle name="Hyperlink 467 105" xfId="14218"/>
    <cellStyle name="Hyperlink 467 106" xfId="14219"/>
    <cellStyle name="Hyperlink 467 107" xfId="14220"/>
    <cellStyle name="Hyperlink 467 108" xfId="14221"/>
    <cellStyle name="Hyperlink 467 109" xfId="14222"/>
    <cellStyle name="Hyperlink 467 11" xfId="14223"/>
    <cellStyle name="Hyperlink 467 110" xfId="14224"/>
    <cellStyle name="Hyperlink 467 111" xfId="14225"/>
    <cellStyle name="Hyperlink 467 112" xfId="14226"/>
    <cellStyle name="Hyperlink 467 113" xfId="14227"/>
    <cellStyle name="Hyperlink 467 114" xfId="14228"/>
    <cellStyle name="Hyperlink 467 115" xfId="14229"/>
    <cellStyle name="Hyperlink 467 116" xfId="14230"/>
    <cellStyle name="Hyperlink 467 117" xfId="14231"/>
    <cellStyle name="Hyperlink 467 118" xfId="14232"/>
    <cellStyle name="Hyperlink 467 119" xfId="14233"/>
    <cellStyle name="Hyperlink 467 12" xfId="14234"/>
    <cellStyle name="Hyperlink 467 120" xfId="14235"/>
    <cellStyle name="Hyperlink 467 121" xfId="14236"/>
    <cellStyle name="Hyperlink 467 122" xfId="14237"/>
    <cellStyle name="Hyperlink 467 123" xfId="14238"/>
    <cellStyle name="Hyperlink 467 124" xfId="14239"/>
    <cellStyle name="Hyperlink 467 125" xfId="14240"/>
    <cellStyle name="Hyperlink 467 126" xfId="14241"/>
    <cellStyle name="Hyperlink 467 127" xfId="14242"/>
    <cellStyle name="Hyperlink 467 128" xfId="14243"/>
    <cellStyle name="Hyperlink 467 129" xfId="14244"/>
    <cellStyle name="Hyperlink 467 13" xfId="14245"/>
    <cellStyle name="Hyperlink 467 130" xfId="14246"/>
    <cellStyle name="Hyperlink 467 131" xfId="14247"/>
    <cellStyle name="Hyperlink 467 132" xfId="14248"/>
    <cellStyle name="Hyperlink 467 133" xfId="14249"/>
    <cellStyle name="Hyperlink 467 134" xfId="14250"/>
    <cellStyle name="Hyperlink 467 135" xfId="14251"/>
    <cellStyle name="Hyperlink 467 136" xfId="14252"/>
    <cellStyle name="Hyperlink 467 137" xfId="14253"/>
    <cellStyle name="Hyperlink 467 138" xfId="14254"/>
    <cellStyle name="Hyperlink 467 139" xfId="14255"/>
    <cellStyle name="Hyperlink 467 14" xfId="14256"/>
    <cellStyle name="Hyperlink 467 140" xfId="14257"/>
    <cellStyle name="Hyperlink 467 141" xfId="14258"/>
    <cellStyle name="Hyperlink 467 142" xfId="14259"/>
    <cellStyle name="Hyperlink 467 143" xfId="14260"/>
    <cellStyle name="Hyperlink 467 144" xfId="14261"/>
    <cellStyle name="Hyperlink 467 145" xfId="14262"/>
    <cellStyle name="Hyperlink 467 146" xfId="14263"/>
    <cellStyle name="Hyperlink 467 147" xfId="14264"/>
    <cellStyle name="Hyperlink 467 148" xfId="14265"/>
    <cellStyle name="Hyperlink 467 149" xfId="14266"/>
    <cellStyle name="Hyperlink 467 15" xfId="14267"/>
    <cellStyle name="Hyperlink 467 150" xfId="14268"/>
    <cellStyle name="Hyperlink 467 151" xfId="14269"/>
    <cellStyle name="Hyperlink 467 152" xfId="14270"/>
    <cellStyle name="Hyperlink 467 153" xfId="14271"/>
    <cellStyle name="Hyperlink 467 154" xfId="14272"/>
    <cellStyle name="Hyperlink 467 155" xfId="14273"/>
    <cellStyle name="Hyperlink 467 156" xfId="14274"/>
    <cellStyle name="Hyperlink 467 157" xfId="14275"/>
    <cellStyle name="Hyperlink 467 158" xfId="14276"/>
    <cellStyle name="Hyperlink 467 159" xfId="14277"/>
    <cellStyle name="Hyperlink 467 16" xfId="14278"/>
    <cellStyle name="Hyperlink 467 160" xfId="14279"/>
    <cellStyle name="Hyperlink 467 161" xfId="14280"/>
    <cellStyle name="Hyperlink 467 162" xfId="14281"/>
    <cellStyle name="Hyperlink 467 163" xfId="14282"/>
    <cellStyle name="Hyperlink 467 164" xfId="14283"/>
    <cellStyle name="Hyperlink 467 165" xfId="14284"/>
    <cellStyle name="Hyperlink 467 166" xfId="14285"/>
    <cellStyle name="Hyperlink 467 167" xfId="14286"/>
    <cellStyle name="Hyperlink 467 168" xfId="14287"/>
    <cellStyle name="Hyperlink 467 169" xfId="14288"/>
    <cellStyle name="Hyperlink 467 17" xfId="14289"/>
    <cellStyle name="Hyperlink 467 170" xfId="14290"/>
    <cellStyle name="Hyperlink 467 171" xfId="14291"/>
    <cellStyle name="Hyperlink 467 172" xfId="14292"/>
    <cellStyle name="Hyperlink 467 173" xfId="14293"/>
    <cellStyle name="Hyperlink 467 174" xfId="14294"/>
    <cellStyle name="Hyperlink 467 175" xfId="14295"/>
    <cellStyle name="Hyperlink 467 176" xfId="14296"/>
    <cellStyle name="Hyperlink 467 177" xfId="14297"/>
    <cellStyle name="Hyperlink 467 178" xfId="14298"/>
    <cellStyle name="Hyperlink 467 179" xfId="14299"/>
    <cellStyle name="Hyperlink 467 18" xfId="14300"/>
    <cellStyle name="Hyperlink 467 180" xfId="14301"/>
    <cellStyle name="Hyperlink 467 181" xfId="14302"/>
    <cellStyle name="Hyperlink 467 182" xfId="14303"/>
    <cellStyle name="Hyperlink 467 183" xfId="14304"/>
    <cellStyle name="Hyperlink 467 184" xfId="14305"/>
    <cellStyle name="Hyperlink 467 185" xfId="14306"/>
    <cellStyle name="Hyperlink 467 186" xfId="14307"/>
    <cellStyle name="Hyperlink 467 187" xfId="14308"/>
    <cellStyle name="Hyperlink 467 188" xfId="14309"/>
    <cellStyle name="Hyperlink 467 189" xfId="14310"/>
    <cellStyle name="Hyperlink 467 19" xfId="14311"/>
    <cellStyle name="Hyperlink 467 190" xfId="14312"/>
    <cellStyle name="Hyperlink 467 191" xfId="14313"/>
    <cellStyle name="Hyperlink 467 192" xfId="14314"/>
    <cellStyle name="Hyperlink 467 193" xfId="14315"/>
    <cellStyle name="Hyperlink 467 194" xfId="14316"/>
    <cellStyle name="Hyperlink 467 195" xfId="14317"/>
    <cellStyle name="Hyperlink 467 196" xfId="14318"/>
    <cellStyle name="Hyperlink 467 197" xfId="14319"/>
    <cellStyle name="Hyperlink 467 198" xfId="14320"/>
    <cellStyle name="Hyperlink 467 199" xfId="14321"/>
    <cellStyle name="Hyperlink 467 2" xfId="14322"/>
    <cellStyle name="Hyperlink 467 20" xfId="14323"/>
    <cellStyle name="Hyperlink 467 200" xfId="14324"/>
    <cellStyle name="Hyperlink 467 201" xfId="14325"/>
    <cellStyle name="Hyperlink 467 202" xfId="14326"/>
    <cellStyle name="Hyperlink 467 203" xfId="14327"/>
    <cellStyle name="Hyperlink 467 204" xfId="14328"/>
    <cellStyle name="Hyperlink 467 205" xfId="14329"/>
    <cellStyle name="Hyperlink 467 206" xfId="14330"/>
    <cellStyle name="Hyperlink 467 207" xfId="14331"/>
    <cellStyle name="Hyperlink 467 208" xfId="14332"/>
    <cellStyle name="Hyperlink 467 209" xfId="14333"/>
    <cellStyle name="Hyperlink 467 21" xfId="14334"/>
    <cellStyle name="Hyperlink 467 210" xfId="14335"/>
    <cellStyle name="Hyperlink 467 211" xfId="14336"/>
    <cellStyle name="Hyperlink 467 212" xfId="14337"/>
    <cellStyle name="Hyperlink 467 213" xfId="14338"/>
    <cellStyle name="Hyperlink 467 214" xfId="14339"/>
    <cellStyle name="Hyperlink 467 215" xfId="14340"/>
    <cellStyle name="Hyperlink 467 216" xfId="14341"/>
    <cellStyle name="Hyperlink 467 217" xfId="14342"/>
    <cellStyle name="Hyperlink 467 218" xfId="14343"/>
    <cellStyle name="Hyperlink 467 219" xfId="14344"/>
    <cellStyle name="Hyperlink 467 22" xfId="14345"/>
    <cellStyle name="Hyperlink 467 220" xfId="14346"/>
    <cellStyle name="Hyperlink 467 221" xfId="14347"/>
    <cellStyle name="Hyperlink 467 222" xfId="14348"/>
    <cellStyle name="Hyperlink 467 223" xfId="14349"/>
    <cellStyle name="Hyperlink 467 224" xfId="14350"/>
    <cellStyle name="Hyperlink 467 225" xfId="14351"/>
    <cellStyle name="Hyperlink 467 226" xfId="14352"/>
    <cellStyle name="Hyperlink 467 227" xfId="14353"/>
    <cellStyle name="Hyperlink 467 228" xfId="14354"/>
    <cellStyle name="Hyperlink 467 229" xfId="14355"/>
    <cellStyle name="Hyperlink 467 23" xfId="14356"/>
    <cellStyle name="Hyperlink 467 230" xfId="14357"/>
    <cellStyle name="Hyperlink 467 231" xfId="14358"/>
    <cellStyle name="Hyperlink 467 232" xfId="14359"/>
    <cellStyle name="Hyperlink 467 233" xfId="14360"/>
    <cellStyle name="Hyperlink 467 234" xfId="14361"/>
    <cellStyle name="Hyperlink 467 235" xfId="14362"/>
    <cellStyle name="Hyperlink 467 236" xfId="14363"/>
    <cellStyle name="Hyperlink 467 237" xfId="14364"/>
    <cellStyle name="Hyperlink 467 238" xfId="14365"/>
    <cellStyle name="Hyperlink 467 239" xfId="14366"/>
    <cellStyle name="Hyperlink 467 24" xfId="14367"/>
    <cellStyle name="Hyperlink 467 240" xfId="14368"/>
    <cellStyle name="Hyperlink 467 241" xfId="14369"/>
    <cellStyle name="Hyperlink 467 242" xfId="14370"/>
    <cellStyle name="Hyperlink 467 243" xfId="14371"/>
    <cellStyle name="Hyperlink 467 244" xfId="14372"/>
    <cellStyle name="Hyperlink 467 245" xfId="14373"/>
    <cellStyle name="Hyperlink 467 246" xfId="14374"/>
    <cellStyle name="Hyperlink 467 247" xfId="14375"/>
    <cellStyle name="Hyperlink 467 248" xfId="14376"/>
    <cellStyle name="Hyperlink 467 249" xfId="14377"/>
    <cellStyle name="Hyperlink 467 25" xfId="14378"/>
    <cellStyle name="Hyperlink 467 250" xfId="14379"/>
    <cellStyle name="Hyperlink 467 251" xfId="14380"/>
    <cellStyle name="Hyperlink 467 252" xfId="14381"/>
    <cellStyle name="Hyperlink 467 253" xfId="14382"/>
    <cellStyle name="Hyperlink 467 254" xfId="14383"/>
    <cellStyle name="Hyperlink 467 255" xfId="14384"/>
    <cellStyle name="Hyperlink 467 256" xfId="14385"/>
    <cellStyle name="Hyperlink 467 257" xfId="14386"/>
    <cellStyle name="Hyperlink 467 258" xfId="14387"/>
    <cellStyle name="Hyperlink 467 259" xfId="14388"/>
    <cellStyle name="Hyperlink 467 26" xfId="14389"/>
    <cellStyle name="Hyperlink 467 260" xfId="14390"/>
    <cellStyle name="Hyperlink 467 261" xfId="14391"/>
    <cellStyle name="Hyperlink 467 262" xfId="14392"/>
    <cellStyle name="Hyperlink 467 263" xfId="14393"/>
    <cellStyle name="Hyperlink 467 264" xfId="14394"/>
    <cellStyle name="Hyperlink 467 265" xfId="14395"/>
    <cellStyle name="Hyperlink 467 266" xfId="14396"/>
    <cellStyle name="Hyperlink 467 267" xfId="14397"/>
    <cellStyle name="Hyperlink 467 268" xfId="14398"/>
    <cellStyle name="Hyperlink 467 269" xfId="14399"/>
    <cellStyle name="Hyperlink 467 27" xfId="14400"/>
    <cellStyle name="Hyperlink 467 270" xfId="14401"/>
    <cellStyle name="Hyperlink 467 271" xfId="14402"/>
    <cellStyle name="Hyperlink 467 272" xfId="14403"/>
    <cellStyle name="Hyperlink 467 273" xfId="14404"/>
    <cellStyle name="Hyperlink 467 274" xfId="14405"/>
    <cellStyle name="Hyperlink 467 275" xfId="14406"/>
    <cellStyle name="Hyperlink 467 276" xfId="14407"/>
    <cellStyle name="Hyperlink 467 277" xfId="14408"/>
    <cellStyle name="Hyperlink 467 278" xfId="14409"/>
    <cellStyle name="Hyperlink 467 279" xfId="14410"/>
    <cellStyle name="Hyperlink 467 28" xfId="14411"/>
    <cellStyle name="Hyperlink 467 280" xfId="14412"/>
    <cellStyle name="Hyperlink 467 281" xfId="14413"/>
    <cellStyle name="Hyperlink 467 282" xfId="14414"/>
    <cellStyle name="Hyperlink 467 283" xfId="14415"/>
    <cellStyle name="Hyperlink 467 284" xfId="14416"/>
    <cellStyle name="Hyperlink 467 285" xfId="14417"/>
    <cellStyle name="Hyperlink 467 286" xfId="14418"/>
    <cellStyle name="Hyperlink 467 287" xfId="14419"/>
    <cellStyle name="Hyperlink 467 288" xfId="14420"/>
    <cellStyle name="Hyperlink 467 289" xfId="14421"/>
    <cellStyle name="Hyperlink 467 29" xfId="14422"/>
    <cellStyle name="Hyperlink 467 290" xfId="14423"/>
    <cellStyle name="Hyperlink 467 291" xfId="14424"/>
    <cellStyle name="Hyperlink 467 292" xfId="14425"/>
    <cellStyle name="Hyperlink 467 293" xfId="14426"/>
    <cellStyle name="Hyperlink 467 294" xfId="14427"/>
    <cellStyle name="Hyperlink 467 295" xfId="14428"/>
    <cellStyle name="Hyperlink 467 296" xfId="14429"/>
    <cellStyle name="Hyperlink 467 297" xfId="14430"/>
    <cellStyle name="Hyperlink 467 298" xfId="14431"/>
    <cellStyle name="Hyperlink 467 299" xfId="14432"/>
    <cellStyle name="Hyperlink 467 3" xfId="14433"/>
    <cellStyle name="Hyperlink 467 30" xfId="14434"/>
    <cellStyle name="Hyperlink 467 300" xfId="14435"/>
    <cellStyle name="Hyperlink 467 301" xfId="14436"/>
    <cellStyle name="Hyperlink 467 302" xfId="14437"/>
    <cellStyle name="Hyperlink 467 303" xfId="14438"/>
    <cellStyle name="Hyperlink 467 304" xfId="14439"/>
    <cellStyle name="Hyperlink 467 305" xfId="14440"/>
    <cellStyle name="Hyperlink 467 306" xfId="14441"/>
    <cellStyle name="Hyperlink 467 307" xfId="14442"/>
    <cellStyle name="Hyperlink 467 308" xfId="14443"/>
    <cellStyle name="Hyperlink 467 309" xfId="14444"/>
    <cellStyle name="Hyperlink 467 31" xfId="14445"/>
    <cellStyle name="Hyperlink 467 310" xfId="14446"/>
    <cellStyle name="Hyperlink 467 311" xfId="14447"/>
    <cellStyle name="Hyperlink 467 312" xfId="14448"/>
    <cellStyle name="Hyperlink 467 313" xfId="14449"/>
    <cellStyle name="Hyperlink 467 314" xfId="14450"/>
    <cellStyle name="Hyperlink 467 315" xfId="14451"/>
    <cellStyle name="Hyperlink 467 316" xfId="14452"/>
    <cellStyle name="Hyperlink 467 317" xfId="14453"/>
    <cellStyle name="Hyperlink 467 318" xfId="14454"/>
    <cellStyle name="Hyperlink 467 319" xfId="14455"/>
    <cellStyle name="Hyperlink 467 32" xfId="14456"/>
    <cellStyle name="Hyperlink 467 320" xfId="14457"/>
    <cellStyle name="Hyperlink 467 321" xfId="14458"/>
    <cellStyle name="Hyperlink 467 322" xfId="14459"/>
    <cellStyle name="Hyperlink 467 323" xfId="14460"/>
    <cellStyle name="Hyperlink 467 324" xfId="14461"/>
    <cellStyle name="Hyperlink 467 325" xfId="14462"/>
    <cellStyle name="Hyperlink 467 326" xfId="14463"/>
    <cellStyle name="Hyperlink 467 327" xfId="14464"/>
    <cellStyle name="Hyperlink 467 328" xfId="14465"/>
    <cellStyle name="Hyperlink 467 329" xfId="14466"/>
    <cellStyle name="Hyperlink 467 33" xfId="14467"/>
    <cellStyle name="Hyperlink 467 330" xfId="14468"/>
    <cellStyle name="Hyperlink 467 331" xfId="14469"/>
    <cellStyle name="Hyperlink 467 332" xfId="14470"/>
    <cellStyle name="Hyperlink 467 333" xfId="14471"/>
    <cellStyle name="Hyperlink 467 334" xfId="14472"/>
    <cellStyle name="Hyperlink 467 335" xfId="14473"/>
    <cellStyle name="Hyperlink 467 336" xfId="14474"/>
    <cellStyle name="Hyperlink 467 337" xfId="14475"/>
    <cellStyle name="Hyperlink 467 338" xfId="14476"/>
    <cellStyle name="Hyperlink 467 339" xfId="14477"/>
    <cellStyle name="Hyperlink 467 34" xfId="14478"/>
    <cellStyle name="Hyperlink 467 340" xfId="14479"/>
    <cellStyle name="Hyperlink 467 341" xfId="14480"/>
    <cellStyle name="Hyperlink 467 342" xfId="14481"/>
    <cellStyle name="Hyperlink 467 343" xfId="14482"/>
    <cellStyle name="Hyperlink 467 344" xfId="14483"/>
    <cellStyle name="Hyperlink 467 345" xfId="14484"/>
    <cellStyle name="Hyperlink 467 346" xfId="14485"/>
    <cellStyle name="Hyperlink 467 347" xfId="14486"/>
    <cellStyle name="Hyperlink 467 348" xfId="14487"/>
    <cellStyle name="Hyperlink 467 349" xfId="14488"/>
    <cellStyle name="Hyperlink 467 35" xfId="14489"/>
    <cellStyle name="Hyperlink 467 350" xfId="14490"/>
    <cellStyle name="Hyperlink 467 351" xfId="14491"/>
    <cellStyle name="Hyperlink 467 352" xfId="14492"/>
    <cellStyle name="Hyperlink 467 353" xfId="14493"/>
    <cellStyle name="Hyperlink 467 354" xfId="14494"/>
    <cellStyle name="Hyperlink 467 355" xfId="14495"/>
    <cellStyle name="Hyperlink 467 356" xfId="14496"/>
    <cellStyle name="Hyperlink 467 357" xfId="14497"/>
    <cellStyle name="Hyperlink 467 358" xfId="14498"/>
    <cellStyle name="Hyperlink 467 359" xfId="14499"/>
    <cellStyle name="Hyperlink 467 36" xfId="14500"/>
    <cellStyle name="Hyperlink 467 360" xfId="14501"/>
    <cellStyle name="Hyperlink 467 361" xfId="14502"/>
    <cellStyle name="Hyperlink 467 362" xfId="14503"/>
    <cellStyle name="Hyperlink 467 363" xfId="14504"/>
    <cellStyle name="Hyperlink 467 364" xfId="14505"/>
    <cellStyle name="Hyperlink 467 365" xfId="14506"/>
    <cellStyle name="Hyperlink 467 366" xfId="14507"/>
    <cellStyle name="Hyperlink 467 367" xfId="14508"/>
    <cellStyle name="Hyperlink 467 368" xfId="14509"/>
    <cellStyle name="Hyperlink 467 369" xfId="14510"/>
    <cellStyle name="Hyperlink 467 37" xfId="14511"/>
    <cellStyle name="Hyperlink 467 370" xfId="14512"/>
    <cellStyle name="Hyperlink 467 371" xfId="14513"/>
    <cellStyle name="Hyperlink 467 372" xfId="14514"/>
    <cellStyle name="Hyperlink 467 373" xfId="14515"/>
    <cellStyle name="Hyperlink 467 374" xfId="14516"/>
    <cellStyle name="Hyperlink 467 375" xfId="14517"/>
    <cellStyle name="Hyperlink 467 376" xfId="14518"/>
    <cellStyle name="Hyperlink 467 377" xfId="14519"/>
    <cellStyle name="Hyperlink 467 378" xfId="14520"/>
    <cellStyle name="Hyperlink 467 379" xfId="14521"/>
    <cellStyle name="Hyperlink 467 38" xfId="14522"/>
    <cellStyle name="Hyperlink 467 380" xfId="14523"/>
    <cellStyle name="Hyperlink 467 381" xfId="14524"/>
    <cellStyle name="Hyperlink 467 382" xfId="14525"/>
    <cellStyle name="Hyperlink 467 383" xfId="14526"/>
    <cellStyle name="Hyperlink 467 384" xfId="14527"/>
    <cellStyle name="Hyperlink 467 385" xfId="14528"/>
    <cellStyle name="Hyperlink 467 386" xfId="14529"/>
    <cellStyle name="Hyperlink 467 387" xfId="14530"/>
    <cellStyle name="Hyperlink 467 388" xfId="14531"/>
    <cellStyle name="Hyperlink 467 389" xfId="14532"/>
    <cellStyle name="Hyperlink 467 39" xfId="14533"/>
    <cellStyle name="Hyperlink 467 390" xfId="14534"/>
    <cellStyle name="Hyperlink 467 391" xfId="14535"/>
    <cellStyle name="Hyperlink 467 392" xfId="14536"/>
    <cellStyle name="Hyperlink 467 393" xfId="14537"/>
    <cellStyle name="Hyperlink 467 394" xfId="14538"/>
    <cellStyle name="Hyperlink 467 395" xfId="14539"/>
    <cellStyle name="Hyperlink 467 396" xfId="14540"/>
    <cellStyle name="Hyperlink 467 397" xfId="14541"/>
    <cellStyle name="Hyperlink 467 398" xfId="14542"/>
    <cellStyle name="Hyperlink 467 399" xfId="14543"/>
    <cellStyle name="Hyperlink 467 4" xfId="14544"/>
    <cellStyle name="Hyperlink 467 40" xfId="14545"/>
    <cellStyle name="Hyperlink 467 400" xfId="14546"/>
    <cellStyle name="Hyperlink 467 401" xfId="14547"/>
    <cellStyle name="Hyperlink 467 402" xfId="14548"/>
    <cellStyle name="Hyperlink 467 403" xfId="14549"/>
    <cellStyle name="Hyperlink 467 404" xfId="14550"/>
    <cellStyle name="Hyperlink 467 405" xfId="14551"/>
    <cellStyle name="Hyperlink 467 406" xfId="14552"/>
    <cellStyle name="Hyperlink 467 407" xfId="14553"/>
    <cellStyle name="Hyperlink 467 408" xfId="14554"/>
    <cellStyle name="Hyperlink 467 409" xfId="14555"/>
    <cellStyle name="Hyperlink 467 41" xfId="14556"/>
    <cellStyle name="Hyperlink 467 410" xfId="14557"/>
    <cellStyle name="Hyperlink 467 411" xfId="14558"/>
    <cellStyle name="Hyperlink 467 412" xfId="14559"/>
    <cellStyle name="Hyperlink 467 413" xfId="14560"/>
    <cellStyle name="Hyperlink 467 414" xfId="14561"/>
    <cellStyle name="Hyperlink 467 415" xfId="14562"/>
    <cellStyle name="Hyperlink 467 416" xfId="14563"/>
    <cellStyle name="Hyperlink 467 417" xfId="14564"/>
    <cellStyle name="Hyperlink 467 418" xfId="14565"/>
    <cellStyle name="Hyperlink 467 419" xfId="14566"/>
    <cellStyle name="Hyperlink 467 42" xfId="14567"/>
    <cellStyle name="Hyperlink 467 420" xfId="14568"/>
    <cellStyle name="Hyperlink 467 421" xfId="14569"/>
    <cellStyle name="Hyperlink 467 422" xfId="14570"/>
    <cellStyle name="Hyperlink 467 423" xfId="14571"/>
    <cellStyle name="Hyperlink 467 424" xfId="14572"/>
    <cellStyle name="Hyperlink 467 425" xfId="14573"/>
    <cellStyle name="Hyperlink 467 426" xfId="14574"/>
    <cellStyle name="Hyperlink 467 427" xfId="14575"/>
    <cellStyle name="Hyperlink 467 428" xfId="14576"/>
    <cellStyle name="Hyperlink 467 429" xfId="14577"/>
    <cellStyle name="Hyperlink 467 43" xfId="14578"/>
    <cellStyle name="Hyperlink 467 430" xfId="14579"/>
    <cellStyle name="Hyperlink 467 431" xfId="14580"/>
    <cellStyle name="Hyperlink 467 432" xfId="14581"/>
    <cellStyle name="Hyperlink 467 433" xfId="14582"/>
    <cellStyle name="Hyperlink 467 434" xfId="14583"/>
    <cellStyle name="Hyperlink 467 435" xfId="14584"/>
    <cellStyle name="Hyperlink 467 436" xfId="14585"/>
    <cellStyle name="Hyperlink 467 437" xfId="14586"/>
    <cellStyle name="Hyperlink 467 438" xfId="14587"/>
    <cellStyle name="Hyperlink 467 439" xfId="14588"/>
    <cellStyle name="Hyperlink 467 44" xfId="14589"/>
    <cellStyle name="Hyperlink 467 440" xfId="14590"/>
    <cellStyle name="Hyperlink 467 441" xfId="14591"/>
    <cellStyle name="Hyperlink 467 442" xfId="14592"/>
    <cellStyle name="Hyperlink 467 443" xfId="14593"/>
    <cellStyle name="Hyperlink 467 444" xfId="14594"/>
    <cellStyle name="Hyperlink 467 445" xfId="14595"/>
    <cellStyle name="Hyperlink 467 446" xfId="14596"/>
    <cellStyle name="Hyperlink 467 447" xfId="14597"/>
    <cellStyle name="Hyperlink 467 448" xfId="14598"/>
    <cellStyle name="Hyperlink 467 449" xfId="14599"/>
    <cellStyle name="Hyperlink 467 45" xfId="14600"/>
    <cellStyle name="Hyperlink 467 450" xfId="14601"/>
    <cellStyle name="Hyperlink 467 451" xfId="14602"/>
    <cellStyle name="Hyperlink 467 452" xfId="14603"/>
    <cellStyle name="Hyperlink 467 453" xfId="14604"/>
    <cellStyle name="Hyperlink 467 454" xfId="14605"/>
    <cellStyle name="Hyperlink 467 455" xfId="14606"/>
    <cellStyle name="Hyperlink 467 456" xfId="14607"/>
    <cellStyle name="Hyperlink 467 457" xfId="14608"/>
    <cellStyle name="Hyperlink 467 458" xfId="14609"/>
    <cellStyle name="Hyperlink 467 459" xfId="14610"/>
    <cellStyle name="Hyperlink 467 46" xfId="14611"/>
    <cellStyle name="Hyperlink 467 460" xfId="14612"/>
    <cellStyle name="Hyperlink 467 461" xfId="14613"/>
    <cellStyle name="Hyperlink 467 462" xfId="14614"/>
    <cellStyle name="Hyperlink 467 463" xfId="14615"/>
    <cellStyle name="Hyperlink 467 464" xfId="14616"/>
    <cellStyle name="Hyperlink 467 465" xfId="14617"/>
    <cellStyle name="Hyperlink 467 466" xfId="14618"/>
    <cellStyle name="Hyperlink 467 467" xfId="14619"/>
    <cellStyle name="Hyperlink 467 468" xfId="14620"/>
    <cellStyle name="Hyperlink 467 469" xfId="14621"/>
    <cellStyle name="Hyperlink 467 47" xfId="14622"/>
    <cellStyle name="Hyperlink 467 470" xfId="14623"/>
    <cellStyle name="Hyperlink 467 471" xfId="14624"/>
    <cellStyle name="Hyperlink 467 472" xfId="14625"/>
    <cellStyle name="Hyperlink 467 473" xfId="14626"/>
    <cellStyle name="Hyperlink 467 474" xfId="14627"/>
    <cellStyle name="Hyperlink 467 475" xfId="14628"/>
    <cellStyle name="Hyperlink 467 476" xfId="14629"/>
    <cellStyle name="Hyperlink 467 477" xfId="14630"/>
    <cellStyle name="Hyperlink 467 478" xfId="14631"/>
    <cellStyle name="Hyperlink 467 479" xfId="14632"/>
    <cellStyle name="Hyperlink 467 48" xfId="14633"/>
    <cellStyle name="Hyperlink 467 480" xfId="14634"/>
    <cellStyle name="Hyperlink 467 481" xfId="14635"/>
    <cellStyle name="Hyperlink 467 482" xfId="14636"/>
    <cellStyle name="Hyperlink 467 483" xfId="14637"/>
    <cellStyle name="Hyperlink 467 484" xfId="14638"/>
    <cellStyle name="Hyperlink 467 485" xfId="14639"/>
    <cellStyle name="Hyperlink 467 486" xfId="14640"/>
    <cellStyle name="Hyperlink 467 487" xfId="14641"/>
    <cellStyle name="Hyperlink 467 488" xfId="14642"/>
    <cellStyle name="Hyperlink 467 489" xfId="14643"/>
    <cellStyle name="Hyperlink 467 49" xfId="14644"/>
    <cellStyle name="Hyperlink 467 490" xfId="14645"/>
    <cellStyle name="Hyperlink 467 491" xfId="14646"/>
    <cellStyle name="Hyperlink 467 492" xfId="14647"/>
    <cellStyle name="Hyperlink 467 493" xfId="14648"/>
    <cellStyle name="Hyperlink 467 494" xfId="14649"/>
    <cellStyle name="Hyperlink 467 495" xfId="14650"/>
    <cellStyle name="Hyperlink 467 496" xfId="14651"/>
    <cellStyle name="Hyperlink 467 497" xfId="14652"/>
    <cellStyle name="Hyperlink 467 498" xfId="14653"/>
    <cellStyle name="Hyperlink 467 499" xfId="14654"/>
    <cellStyle name="Hyperlink 467 5" xfId="14655"/>
    <cellStyle name="Hyperlink 467 50" xfId="14656"/>
    <cellStyle name="Hyperlink 467 500" xfId="14657"/>
    <cellStyle name="Hyperlink 467 501" xfId="14658"/>
    <cellStyle name="Hyperlink 467 502" xfId="14659"/>
    <cellStyle name="Hyperlink 467 503" xfId="14660"/>
    <cellStyle name="Hyperlink 467 504" xfId="14661"/>
    <cellStyle name="Hyperlink 467 505" xfId="14662"/>
    <cellStyle name="Hyperlink 467 506" xfId="14663"/>
    <cellStyle name="Hyperlink 467 507" xfId="14664"/>
    <cellStyle name="Hyperlink 467 508" xfId="14665"/>
    <cellStyle name="Hyperlink 467 509" xfId="14666"/>
    <cellStyle name="Hyperlink 467 51" xfId="14667"/>
    <cellStyle name="Hyperlink 467 510" xfId="14668"/>
    <cellStyle name="Hyperlink 467 511" xfId="14669"/>
    <cellStyle name="Hyperlink 467 512" xfId="14670"/>
    <cellStyle name="Hyperlink 467 513" xfId="14671"/>
    <cellStyle name="Hyperlink 467 514" xfId="14672"/>
    <cellStyle name="Hyperlink 467 515" xfId="14673"/>
    <cellStyle name="Hyperlink 467 516" xfId="14674"/>
    <cellStyle name="Hyperlink 467 517" xfId="14675"/>
    <cellStyle name="Hyperlink 467 518" xfId="14676"/>
    <cellStyle name="Hyperlink 467 519" xfId="14677"/>
    <cellStyle name="Hyperlink 467 52" xfId="14678"/>
    <cellStyle name="Hyperlink 467 520" xfId="14679"/>
    <cellStyle name="Hyperlink 467 521" xfId="14680"/>
    <cellStyle name="Hyperlink 467 522" xfId="14681"/>
    <cellStyle name="Hyperlink 467 523" xfId="14682"/>
    <cellStyle name="Hyperlink 467 524" xfId="14683"/>
    <cellStyle name="Hyperlink 467 525" xfId="14684"/>
    <cellStyle name="Hyperlink 467 526" xfId="14685"/>
    <cellStyle name="Hyperlink 467 527" xfId="14686"/>
    <cellStyle name="Hyperlink 467 528" xfId="14687"/>
    <cellStyle name="Hyperlink 467 529" xfId="14688"/>
    <cellStyle name="Hyperlink 467 53" xfId="14689"/>
    <cellStyle name="Hyperlink 467 530" xfId="14690"/>
    <cellStyle name="Hyperlink 467 531" xfId="14691"/>
    <cellStyle name="Hyperlink 467 532" xfId="14692"/>
    <cellStyle name="Hyperlink 467 533" xfId="14693"/>
    <cellStyle name="Hyperlink 467 534" xfId="14694"/>
    <cellStyle name="Hyperlink 467 535" xfId="14695"/>
    <cellStyle name="Hyperlink 467 536" xfId="14696"/>
    <cellStyle name="Hyperlink 467 537" xfId="14697"/>
    <cellStyle name="Hyperlink 467 538" xfId="14698"/>
    <cellStyle name="Hyperlink 467 539" xfId="14699"/>
    <cellStyle name="Hyperlink 467 54" xfId="14700"/>
    <cellStyle name="Hyperlink 467 540" xfId="14701"/>
    <cellStyle name="Hyperlink 467 541" xfId="14702"/>
    <cellStyle name="Hyperlink 467 542" xfId="14703"/>
    <cellStyle name="Hyperlink 467 543" xfId="14704"/>
    <cellStyle name="Hyperlink 467 544" xfId="14705"/>
    <cellStyle name="Hyperlink 467 545" xfId="14706"/>
    <cellStyle name="Hyperlink 467 546" xfId="14707"/>
    <cellStyle name="Hyperlink 467 547" xfId="14708"/>
    <cellStyle name="Hyperlink 467 548" xfId="14709"/>
    <cellStyle name="Hyperlink 467 549" xfId="14710"/>
    <cellStyle name="Hyperlink 467 55" xfId="14711"/>
    <cellStyle name="Hyperlink 467 550" xfId="14712"/>
    <cellStyle name="Hyperlink 467 551" xfId="14713"/>
    <cellStyle name="Hyperlink 467 552" xfId="14714"/>
    <cellStyle name="Hyperlink 467 553" xfId="14715"/>
    <cellStyle name="Hyperlink 467 554" xfId="14716"/>
    <cellStyle name="Hyperlink 467 555" xfId="14717"/>
    <cellStyle name="Hyperlink 467 556" xfId="14718"/>
    <cellStyle name="Hyperlink 467 557" xfId="14719"/>
    <cellStyle name="Hyperlink 467 558" xfId="14720"/>
    <cellStyle name="Hyperlink 467 559" xfId="14721"/>
    <cellStyle name="Hyperlink 467 56" xfId="14722"/>
    <cellStyle name="Hyperlink 467 560" xfId="14723"/>
    <cellStyle name="Hyperlink 467 561" xfId="14724"/>
    <cellStyle name="Hyperlink 467 562" xfId="14725"/>
    <cellStyle name="Hyperlink 467 563" xfId="14726"/>
    <cellStyle name="Hyperlink 467 564" xfId="14727"/>
    <cellStyle name="Hyperlink 467 565" xfId="14728"/>
    <cellStyle name="Hyperlink 467 566" xfId="14729"/>
    <cellStyle name="Hyperlink 467 567" xfId="14730"/>
    <cellStyle name="Hyperlink 467 568" xfId="14731"/>
    <cellStyle name="Hyperlink 467 569" xfId="14732"/>
    <cellStyle name="Hyperlink 467 57" xfId="14733"/>
    <cellStyle name="Hyperlink 467 570" xfId="14734"/>
    <cellStyle name="Hyperlink 467 571" xfId="14735"/>
    <cellStyle name="Hyperlink 467 572" xfId="14736"/>
    <cellStyle name="Hyperlink 467 573" xfId="14737"/>
    <cellStyle name="Hyperlink 467 574" xfId="14738"/>
    <cellStyle name="Hyperlink 467 575" xfId="14739"/>
    <cellStyle name="Hyperlink 467 576" xfId="14740"/>
    <cellStyle name="Hyperlink 467 577" xfId="14741"/>
    <cellStyle name="Hyperlink 467 578" xfId="14742"/>
    <cellStyle name="Hyperlink 467 579" xfId="14743"/>
    <cellStyle name="Hyperlink 467 58" xfId="14744"/>
    <cellStyle name="Hyperlink 467 580" xfId="14745"/>
    <cellStyle name="Hyperlink 467 581" xfId="14746"/>
    <cellStyle name="Hyperlink 467 582" xfId="14747"/>
    <cellStyle name="Hyperlink 467 583" xfId="14748"/>
    <cellStyle name="Hyperlink 467 584" xfId="14749"/>
    <cellStyle name="Hyperlink 467 585" xfId="14750"/>
    <cellStyle name="Hyperlink 467 586" xfId="14751"/>
    <cellStyle name="Hyperlink 467 587" xfId="14752"/>
    <cellStyle name="Hyperlink 467 588" xfId="14753"/>
    <cellStyle name="Hyperlink 467 589" xfId="14754"/>
    <cellStyle name="Hyperlink 467 59" xfId="14755"/>
    <cellStyle name="Hyperlink 467 590" xfId="14756"/>
    <cellStyle name="Hyperlink 467 591" xfId="14757"/>
    <cellStyle name="Hyperlink 467 592" xfId="14758"/>
    <cellStyle name="Hyperlink 467 593" xfId="14759"/>
    <cellStyle name="Hyperlink 467 594" xfId="14760"/>
    <cellStyle name="Hyperlink 467 595" xfId="14761"/>
    <cellStyle name="Hyperlink 467 596" xfId="14762"/>
    <cellStyle name="Hyperlink 467 597" xfId="14763"/>
    <cellStyle name="Hyperlink 467 598" xfId="14764"/>
    <cellStyle name="Hyperlink 467 599" xfId="14765"/>
    <cellStyle name="Hyperlink 467 6" xfId="14766"/>
    <cellStyle name="Hyperlink 467 60" xfId="14767"/>
    <cellStyle name="Hyperlink 467 600" xfId="14768"/>
    <cellStyle name="Hyperlink 467 601" xfId="14769"/>
    <cellStyle name="Hyperlink 467 602" xfId="14770"/>
    <cellStyle name="Hyperlink 467 603" xfId="14771"/>
    <cellStyle name="Hyperlink 467 604" xfId="14772"/>
    <cellStyle name="Hyperlink 467 605" xfId="14773"/>
    <cellStyle name="Hyperlink 467 606" xfId="14774"/>
    <cellStyle name="Hyperlink 467 607" xfId="14775"/>
    <cellStyle name="Hyperlink 467 608" xfId="14776"/>
    <cellStyle name="Hyperlink 467 609" xfId="14777"/>
    <cellStyle name="Hyperlink 467 61" xfId="14778"/>
    <cellStyle name="Hyperlink 467 610" xfId="14779"/>
    <cellStyle name="Hyperlink 467 611" xfId="14780"/>
    <cellStyle name="Hyperlink 467 612" xfId="14781"/>
    <cellStyle name="Hyperlink 467 613" xfId="14782"/>
    <cellStyle name="Hyperlink 467 614" xfId="14783"/>
    <cellStyle name="Hyperlink 467 615" xfId="14784"/>
    <cellStyle name="Hyperlink 467 616" xfId="14785"/>
    <cellStyle name="Hyperlink 467 617" xfId="14786"/>
    <cellStyle name="Hyperlink 467 618" xfId="14787"/>
    <cellStyle name="Hyperlink 467 619" xfId="14788"/>
    <cellStyle name="Hyperlink 467 62" xfId="14789"/>
    <cellStyle name="Hyperlink 467 620" xfId="14790"/>
    <cellStyle name="Hyperlink 467 621" xfId="14791"/>
    <cellStyle name="Hyperlink 467 622" xfId="14792"/>
    <cellStyle name="Hyperlink 467 623" xfId="14793"/>
    <cellStyle name="Hyperlink 467 624" xfId="14794"/>
    <cellStyle name="Hyperlink 467 625" xfId="14795"/>
    <cellStyle name="Hyperlink 467 626" xfId="14796"/>
    <cellStyle name="Hyperlink 467 627" xfId="14797"/>
    <cellStyle name="Hyperlink 467 628" xfId="14798"/>
    <cellStyle name="Hyperlink 467 629" xfId="14799"/>
    <cellStyle name="Hyperlink 467 63" xfId="14800"/>
    <cellStyle name="Hyperlink 467 630" xfId="14801"/>
    <cellStyle name="Hyperlink 467 631" xfId="14802"/>
    <cellStyle name="Hyperlink 467 632" xfId="14803"/>
    <cellStyle name="Hyperlink 467 633" xfId="14804"/>
    <cellStyle name="Hyperlink 467 634" xfId="14805"/>
    <cellStyle name="Hyperlink 467 635" xfId="14806"/>
    <cellStyle name="Hyperlink 467 636" xfId="14807"/>
    <cellStyle name="Hyperlink 467 637" xfId="14808"/>
    <cellStyle name="Hyperlink 467 638" xfId="14809"/>
    <cellStyle name="Hyperlink 467 639" xfId="14810"/>
    <cellStyle name="Hyperlink 467 64" xfId="14811"/>
    <cellStyle name="Hyperlink 467 640" xfId="14812"/>
    <cellStyle name="Hyperlink 467 641" xfId="14813"/>
    <cellStyle name="Hyperlink 467 642" xfId="14814"/>
    <cellStyle name="Hyperlink 467 643" xfId="14815"/>
    <cellStyle name="Hyperlink 467 644" xfId="14816"/>
    <cellStyle name="Hyperlink 467 645" xfId="14817"/>
    <cellStyle name="Hyperlink 467 646" xfId="14818"/>
    <cellStyle name="Hyperlink 467 647" xfId="14819"/>
    <cellStyle name="Hyperlink 467 648" xfId="14820"/>
    <cellStyle name="Hyperlink 467 649" xfId="14821"/>
    <cellStyle name="Hyperlink 467 65" xfId="14822"/>
    <cellStyle name="Hyperlink 467 650" xfId="14823"/>
    <cellStyle name="Hyperlink 467 651" xfId="14824"/>
    <cellStyle name="Hyperlink 467 652" xfId="14825"/>
    <cellStyle name="Hyperlink 467 653" xfId="14826"/>
    <cellStyle name="Hyperlink 467 654" xfId="14827"/>
    <cellStyle name="Hyperlink 467 655" xfId="14828"/>
    <cellStyle name="Hyperlink 467 656" xfId="14829"/>
    <cellStyle name="Hyperlink 467 657" xfId="14830"/>
    <cellStyle name="Hyperlink 467 658" xfId="14831"/>
    <cellStyle name="Hyperlink 467 659" xfId="14832"/>
    <cellStyle name="Hyperlink 467 66" xfId="14833"/>
    <cellStyle name="Hyperlink 467 660" xfId="14834"/>
    <cellStyle name="Hyperlink 467 661" xfId="14835"/>
    <cellStyle name="Hyperlink 467 662" xfId="14836"/>
    <cellStyle name="Hyperlink 467 663" xfId="14837"/>
    <cellStyle name="Hyperlink 467 664" xfId="14838"/>
    <cellStyle name="Hyperlink 467 665" xfId="14839"/>
    <cellStyle name="Hyperlink 467 666" xfId="14840"/>
    <cellStyle name="Hyperlink 467 667" xfId="14841"/>
    <cellStyle name="Hyperlink 467 668" xfId="14842"/>
    <cellStyle name="Hyperlink 467 669" xfId="14843"/>
    <cellStyle name="Hyperlink 467 67" xfId="14844"/>
    <cellStyle name="Hyperlink 467 670" xfId="14845"/>
    <cellStyle name="Hyperlink 467 671" xfId="14846"/>
    <cellStyle name="Hyperlink 467 672" xfId="14847"/>
    <cellStyle name="Hyperlink 467 673" xfId="14848"/>
    <cellStyle name="Hyperlink 467 674" xfId="14849"/>
    <cellStyle name="Hyperlink 467 675" xfId="14850"/>
    <cellStyle name="Hyperlink 467 676" xfId="14851"/>
    <cellStyle name="Hyperlink 467 677" xfId="14852"/>
    <cellStyle name="Hyperlink 467 678" xfId="14853"/>
    <cellStyle name="Hyperlink 467 679" xfId="14854"/>
    <cellStyle name="Hyperlink 467 68" xfId="14855"/>
    <cellStyle name="Hyperlink 467 680" xfId="14856"/>
    <cellStyle name="Hyperlink 467 681" xfId="14857"/>
    <cellStyle name="Hyperlink 467 682" xfId="14858"/>
    <cellStyle name="Hyperlink 467 683" xfId="14859"/>
    <cellStyle name="Hyperlink 467 684" xfId="14860"/>
    <cellStyle name="Hyperlink 467 685" xfId="14861"/>
    <cellStyle name="Hyperlink 467 686" xfId="14862"/>
    <cellStyle name="Hyperlink 467 687" xfId="14863"/>
    <cellStyle name="Hyperlink 467 688" xfId="14864"/>
    <cellStyle name="Hyperlink 467 689" xfId="14865"/>
    <cellStyle name="Hyperlink 467 69" xfId="14866"/>
    <cellStyle name="Hyperlink 467 690" xfId="14867"/>
    <cellStyle name="Hyperlink 467 691" xfId="14868"/>
    <cellStyle name="Hyperlink 467 692" xfId="14869"/>
    <cellStyle name="Hyperlink 467 693" xfId="14870"/>
    <cellStyle name="Hyperlink 467 694" xfId="14871"/>
    <cellStyle name="Hyperlink 467 695" xfId="14872"/>
    <cellStyle name="Hyperlink 467 696" xfId="14873"/>
    <cellStyle name="Hyperlink 467 697" xfId="14874"/>
    <cellStyle name="Hyperlink 467 698" xfId="14875"/>
    <cellStyle name="Hyperlink 467 699" xfId="14876"/>
    <cellStyle name="Hyperlink 467 7" xfId="14877"/>
    <cellStyle name="Hyperlink 467 70" xfId="14878"/>
    <cellStyle name="Hyperlink 467 700" xfId="14879"/>
    <cellStyle name="Hyperlink 467 701" xfId="14880"/>
    <cellStyle name="Hyperlink 467 702" xfId="14881"/>
    <cellStyle name="Hyperlink 467 703" xfId="14882"/>
    <cellStyle name="Hyperlink 467 704" xfId="14883"/>
    <cellStyle name="Hyperlink 467 705" xfId="14884"/>
    <cellStyle name="Hyperlink 467 706" xfId="14885"/>
    <cellStyle name="Hyperlink 467 707" xfId="14886"/>
    <cellStyle name="Hyperlink 467 708" xfId="14887"/>
    <cellStyle name="Hyperlink 467 709" xfId="14888"/>
    <cellStyle name="Hyperlink 467 71" xfId="14889"/>
    <cellStyle name="Hyperlink 467 710" xfId="14890"/>
    <cellStyle name="Hyperlink 467 711" xfId="14891"/>
    <cellStyle name="Hyperlink 467 712" xfId="14892"/>
    <cellStyle name="Hyperlink 467 713" xfId="14893"/>
    <cellStyle name="Hyperlink 467 714" xfId="14894"/>
    <cellStyle name="Hyperlink 467 715" xfId="14895"/>
    <cellStyle name="Hyperlink 467 716" xfId="14896"/>
    <cellStyle name="Hyperlink 467 717" xfId="14897"/>
    <cellStyle name="Hyperlink 467 718" xfId="14898"/>
    <cellStyle name="Hyperlink 467 719" xfId="14899"/>
    <cellStyle name="Hyperlink 467 72" xfId="14900"/>
    <cellStyle name="Hyperlink 467 720" xfId="14901"/>
    <cellStyle name="Hyperlink 467 721" xfId="14902"/>
    <cellStyle name="Hyperlink 467 722" xfId="14903"/>
    <cellStyle name="Hyperlink 467 723" xfId="14904"/>
    <cellStyle name="Hyperlink 467 724" xfId="14905"/>
    <cellStyle name="Hyperlink 467 725" xfId="14906"/>
    <cellStyle name="Hyperlink 467 726" xfId="14907"/>
    <cellStyle name="Hyperlink 467 727" xfId="14908"/>
    <cellStyle name="Hyperlink 467 728" xfId="14909"/>
    <cellStyle name="Hyperlink 467 729" xfId="14910"/>
    <cellStyle name="Hyperlink 467 73" xfId="14911"/>
    <cellStyle name="Hyperlink 467 730" xfId="14912"/>
    <cellStyle name="Hyperlink 467 731" xfId="14913"/>
    <cellStyle name="Hyperlink 467 732" xfId="14914"/>
    <cellStyle name="Hyperlink 467 733" xfId="14915"/>
    <cellStyle name="Hyperlink 467 734" xfId="14916"/>
    <cellStyle name="Hyperlink 467 735" xfId="14917"/>
    <cellStyle name="Hyperlink 467 736" xfId="14918"/>
    <cellStyle name="Hyperlink 467 737" xfId="14919"/>
    <cellStyle name="Hyperlink 467 738" xfId="14920"/>
    <cellStyle name="Hyperlink 467 739" xfId="14921"/>
    <cellStyle name="Hyperlink 467 74" xfId="14922"/>
    <cellStyle name="Hyperlink 467 740" xfId="14923"/>
    <cellStyle name="Hyperlink 467 741" xfId="14924"/>
    <cellStyle name="Hyperlink 467 742" xfId="14925"/>
    <cellStyle name="Hyperlink 467 743" xfId="14926"/>
    <cellStyle name="Hyperlink 467 744" xfId="14927"/>
    <cellStyle name="Hyperlink 467 745" xfId="14928"/>
    <cellStyle name="Hyperlink 467 746" xfId="14929"/>
    <cellStyle name="Hyperlink 467 747" xfId="14930"/>
    <cellStyle name="Hyperlink 467 748" xfId="14931"/>
    <cellStyle name="Hyperlink 467 749" xfId="14932"/>
    <cellStyle name="Hyperlink 467 75" xfId="14933"/>
    <cellStyle name="Hyperlink 467 750" xfId="14934"/>
    <cellStyle name="Hyperlink 467 751" xfId="14935"/>
    <cellStyle name="Hyperlink 467 752" xfId="14936"/>
    <cellStyle name="Hyperlink 467 753" xfId="14937"/>
    <cellStyle name="Hyperlink 467 754" xfId="14938"/>
    <cellStyle name="Hyperlink 467 755" xfId="14939"/>
    <cellStyle name="Hyperlink 467 756" xfId="14940"/>
    <cellStyle name="Hyperlink 467 757" xfId="14941"/>
    <cellStyle name="Hyperlink 467 758" xfId="14942"/>
    <cellStyle name="Hyperlink 467 759" xfId="14943"/>
    <cellStyle name="Hyperlink 467 76" xfId="14944"/>
    <cellStyle name="Hyperlink 467 760" xfId="14945"/>
    <cellStyle name="Hyperlink 467 761" xfId="14946"/>
    <cellStyle name="Hyperlink 467 762" xfId="14947"/>
    <cellStyle name="Hyperlink 467 763" xfId="14948"/>
    <cellStyle name="Hyperlink 467 764" xfId="14949"/>
    <cellStyle name="Hyperlink 467 765" xfId="14950"/>
    <cellStyle name="Hyperlink 467 766" xfId="14951"/>
    <cellStyle name="Hyperlink 467 767" xfId="14952"/>
    <cellStyle name="Hyperlink 467 768" xfId="14953"/>
    <cellStyle name="Hyperlink 467 769" xfId="14954"/>
    <cellStyle name="Hyperlink 467 77" xfId="14955"/>
    <cellStyle name="Hyperlink 467 770" xfId="14956"/>
    <cellStyle name="Hyperlink 467 771" xfId="14957"/>
    <cellStyle name="Hyperlink 467 772" xfId="14958"/>
    <cellStyle name="Hyperlink 467 773" xfId="14959"/>
    <cellStyle name="Hyperlink 467 774" xfId="14960"/>
    <cellStyle name="Hyperlink 467 775" xfId="14961"/>
    <cellStyle name="Hyperlink 467 776" xfId="14962"/>
    <cellStyle name="Hyperlink 467 78" xfId="14963"/>
    <cellStyle name="Hyperlink 467 79" xfId="14964"/>
    <cellStyle name="Hyperlink 467 8" xfId="14965"/>
    <cellStyle name="Hyperlink 467 80" xfId="14966"/>
    <cellStyle name="Hyperlink 467 81" xfId="14967"/>
    <cellStyle name="Hyperlink 467 82" xfId="14968"/>
    <cellStyle name="Hyperlink 467 83" xfId="14969"/>
    <cellStyle name="Hyperlink 467 84" xfId="14970"/>
    <cellStyle name="Hyperlink 467 85" xfId="14971"/>
    <cellStyle name="Hyperlink 467 86" xfId="14972"/>
    <cellStyle name="Hyperlink 467 87" xfId="14973"/>
    <cellStyle name="Hyperlink 467 88" xfId="14974"/>
    <cellStyle name="Hyperlink 467 89" xfId="14975"/>
    <cellStyle name="Hyperlink 467 9" xfId="14976"/>
    <cellStyle name="Hyperlink 467 90" xfId="14977"/>
    <cellStyle name="Hyperlink 467 91" xfId="14978"/>
    <cellStyle name="Hyperlink 467 92" xfId="14979"/>
    <cellStyle name="Hyperlink 467 93" xfId="14980"/>
    <cellStyle name="Hyperlink 467 94" xfId="14981"/>
    <cellStyle name="Hyperlink 467 95" xfId="14982"/>
    <cellStyle name="Hyperlink 467 96" xfId="14983"/>
    <cellStyle name="Hyperlink 467 97" xfId="14984"/>
    <cellStyle name="Hyperlink 467 98" xfId="14985"/>
    <cellStyle name="Hyperlink 467 99" xfId="14986"/>
    <cellStyle name="Hyperlink 4670" xfId="14987"/>
    <cellStyle name="Hyperlink 4671" xfId="14988"/>
    <cellStyle name="Hyperlink 4672" xfId="14989"/>
    <cellStyle name="Hyperlink 4673" xfId="14990"/>
    <cellStyle name="Hyperlink 4674" xfId="14991"/>
    <cellStyle name="Hyperlink 4675" xfId="14992"/>
    <cellStyle name="Hyperlink 4676" xfId="14993"/>
    <cellStyle name="Hyperlink 4677" xfId="14994"/>
    <cellStyle name="Hyperlink 4678" xfId="14995"/>
    <cellStyle name="Hyperlink 4679" xfId="14996"/>
    <cellStyle name="Hyperlink 468" xfId="14997"/>
    <cellStyle name="Hyperlink 468 10" xfId="14998"/>
    <cellStyle name="Hyperlink 468 100" xfId="14999"/>
    <cellStyle name="Hyperlink 468 101" xfId="15000"/>
    <cellStyle name="Hyperlink 468 102" xfId="15001"/>
    <cellStyle name="Hyperlink 468 103" xfId="15002"/>
    <cellStyle name="Hyperlink 468 104" xfId="15003"/>
    <cellStyle name="Hyperlink 468 105" xfId="15004"/>
    <cellStyle name="Hyperlink 468 106" xfId="15005"/>
    <cellStyle name="Hyperlink 468 107" xfId="15006"/>
    <cellStyle name="Hyperlink 468 108" xfId="15007"/>
    <cellStyle name="Hyperlink 468 109" xfId="15008"/>
    <cellStyle name="Hyperlink 468 11" xfId="15009"/>
    <cellStyle name="Hyperlink 468 110" xfId="15010"/>
    <cellStyle name="Hyperlink 468 111" xfId="15011"/>
    <cellStyle name="Hyperlink 468 112" xfId="15012"/>
    <cellStyle name="Hyperlink 468 113" xfId="15013"/>
    <cellStyle name="Hyperlink 468 114" xfId="15014"/>
    <cellStyle name="Hyperlink 468 115" xfId="15015"/>
    <cellStyle name="Hyperlink 468 116" xfId="15016"/>
    <cellStyle name="Hyperlink 468 117" xfId="15017"/>
    <cellStyle name="Hyperlink 468 118" xfId="15018"/>
    <cellStyle name="Hyperlink 468 119" xfId="15019"/>
    <cellStyle name="Hyperlink 468 12" xfId="15020"/>
    <cellStyle name="Hyperlink 468 120" xfId="15021"/>
    <cellStyle name="Hyperlink 468 121" xfId="15022"/>
    <cellStyle name="Hyperlink 468 122" xfId="15023"/>
    <cellStyle name="Hyperlink 468 123" xfId="15024"/>
    <cellStyle name="Hyperlink 468 124" xfId="15025"/>
    <cellStyle name="Hyperlink 468 125" xfId="15026"/>
    <cellStyle name="Hyperlink 468 126" xfId="15027"/>
    <cellStyle name="Hyperlink 468 127" xfId="15028"/>
    <cellStyle name="Hyperlink 468 128" xfId="15029"/>
    <cellStyle name="Hyperlink 468 129" xfId="15030"/>
    <cellStyle name="Hyperlink 468 13" xfId="15031"/>
    <cellStyle name="Hyperlink 468 130" xfId="15032"/>
    <cellStyle name="Hyperlink 468 131" xfId="15033"/>
    <cellStyle name="Hyperlink 468 132" xfId="15034"/>
    <cellStyle name="Hyperlink 468 133" xfId="15035"/>
    <cellStyle name="Hyperlink 468 134" xfId="15036"/>
    <cellStyle name="Hyperlink 468 135" xfId="15037"/>
    <cellStyle name="Hyperlink 468 136" xfId="15038"/>
    <cellStyle name="Hyperlink 468 137" xfId="15039"/>
    <cellStyle name="Hyperlink 468 138" xfId="15040"/>
    <cellStyle name="Hyperlink 468 139" xfId="15041"/>
    <cellStyle name="Hyperlink 468 14" xfId="15042"/>
    <cellStyle name="Hyperlink 468 140" xfId="15043"/>
    <cellStyle name="Hyperlink 468 141" xfId="15044"/>
    <cellStyle name="Hyperlink 468 142" xfId="15045"/>
    <cellStyle name="Hyperlink 468 143" xfId="15046"/>
    <cellStyle name="Hyperlink 468 144" xfId="15047"/>
    <cellStyle name="Hyperlink 468 145" xfId="15048"/>
    <cellStyle name="Hyperlink 468 146" xfId="15049"/>
    <cellStyle name="Hyperlink 468 147" xfId="15050"/>
    <cellStyle name="Hyperlink 468 148" xfId="15051"/>
    <cellStyle name="Hyperlink 468 149" xfId="15052"/>
    <cellStyle name="Hyperlink 468 15" xfId="15053"/>
    <cellStyle name="Hyperlink 468 150" xfId="15054"/>
    <cellStyle name="Hyperlink 468 151" xfId="15055"/>
    <cellStyle name="Hyperlink 468 152" xfId="15056"/>
    <cellStyle name="Hyperlink 468 153" xfId="15057"/>
    <cellStyle name="Hyperlink 468 154" xfId="15058"/>
    <cellStyle name="Hyperlink 468 155" xfId="15059"/>
    <cellStyle name="Hyperlink 468 156" xfId="15060"/>
    <cellStyle name="Hyperlink 468 157" xfId="15061"/>
    <cellStyle name="Hyperlink 468 158" xfId="15062"/>
    <cellStyle name="Hyperlink 468 159" xfId="15063"/>
    <cellStyle name="Hyperlink 468 16" xfId="15064"/>
    <cellStyle name="Hyperlink 468 160" xfId="15065"/>
    <cellStyle name="Hyperlink 468 161" xfId="15066"/>
    <cellStyle name="Hyperlink 468 162" xfId="15067"/>
    <cellStyle name="Hyperlink 468 163" xfId="15068"/>
    <cellStyle name="Hyperlink 468 164" xfId="15069"/>
    <cellStyle name="Hyperlink 468 165" xfId="15070"/>
    <cellStyle name="Hyperlink 468 166" xfId="15071"/>
    <cellStyle name="Hyperlink 468 167" xfId="15072"/>
    <cellStyle name="Hyperlink 468 168" xfId="15073"/>
    <cellStyle name="Hyperlink 468 169" xfId="15074"/>
    <cellStyle name="Hyperlink 468 17" xfId="15075"/>
    <cellStyle name="Hyperlink 468 170" xfId="15076"/>
    <cellStyle name="Hyperlink 468 171" xfId="15077"/>
    <cellStyle name="Hyperlink 468 172" xfId="15078"/>
    <cellStyle name="Hyperlink 468 173" xfId="15079"/>
    <cellStyle name="Hyperlink 468 174" xfId="15080"/>
    <cellStyle name="Hyperlink 468 175" xfId="15081"/>
    <cellStyle name="Hyperlink 468 176" xfId="15082"/>
    <cellStyle name="Hyperlink 468 177" xfId="15083"/>
    <cellStyle name="Hyperlink 468 178" xfId="15084"/>
    <cellStyle name="Hyperlink 468 179" xfId="15085"/>
    <cellStyle name="Hyperlink 468 18" xfId="15086"/>
    <cellStyle name="Hyperlink 468 180" xfId="15087"/>
    <cellStyle name="Hyperlink 468 181" xfId="15088"/>
    <cellStyle name="Hyperlink 468 182" xfId="15089"/>
    <cellStyle name="Hyperlink 468 183" xfId="15090"/>
    <cellStyle name="Hyperlink 468 184" xfId="15091"/>
    <cellStyle name="Hyperlink 468 185" xfId="15092"/>
    <cellStyle name="Hyperlink 468 186" xfId="15093"/>
    <cellStyle name="Hyperlink 468 187" xfId="15094"/>
    <cellStyle name="Hyperlink 468 188" xfId="15095"/>
    <cellStyle name="Hyperlink 468 189" xfId="15096"/>
    <cellStyle name="Hyperlink 468 19" xfId="15097"/>
    <cellStyle name="Hyperlink 468 190" xfId="15098"/>
    <cellStyle name="Hyperlink 468 191" xfId="15099"/>
    <cellStyle name="Hyperlink 468 192" xfId="15100"/>
    <cellStyle name="Hyperlink 468 193" xfId="15101"/>
    <cellStyle name="Hyperlink 468 194" xfId="15102"/>
    <cellStyle name="Hyperlink 468 195" xfId="15103"/>
    <cellStyle name="Hyperlink 468 196" xfId="15104"/>
    <cellStyle name="Hyperlink 468 197" xfId="15105"/>
    <cellStyle name="Hyperlink 468 198" xfId="15106"/>
    <cellStyle name="Hyperlink 468 199" xfId="15107"/>
    <cellStyle name="Hyperlink 468 2" xfId="15108"/>
    <cellStyle name="Hyperlink 468 20" xfId="15109"/>
    <cellStyle name="Hyperlink 468 200" xfId="15110"/>
    <cellStyle name="Hyperlink 468 201" xfId="15111"/>
    <cellStyle name="Hyperlink 468 202" xfId="15112"/>
    <cellStyle name="Hyperlink 468 203" xfId="15113"/>
    <cellStyle name="Hyperlink 468 204" xfId="15114"/>
    <cellStyle name="Hyperlink 468 205" xfId="15115"/>
    <cellStyle name="Hyperlink 468 206" xfId="15116"/>
    <cellStyle name="Hyperlink 468 207" xfId="15117"/>
    <cellStyle name="Hyperlink 468 208" xfId="15118"/>
    <cellStyle name="Hyperlink 468 209" xfId="15119"/>
    <cellStyle name="Hyperlink 468 21" xfId="15120"/>
    <cellStyle name="Hyperlink 468 210" xfId="15121"/>
    <cellStyle name="Hyperlink 468 211" xfId="15122"/>
    <cellStyle name="Hyperlink 468 212" xfId="15123"/>
    <cellStyle name="Hyperlink 468 213" xfId="15124"/>
    <cellStyle name="Hyperlink 468 214" xfId="15125"/>
    <cellStyle name="Hyperlink 468 215" xfId="15126"/>
    <cellStyle name="Hyperlink 468 216" xfId="15127"/>
    <cellStyle name="Hyperlink 468 217" xfId="15128"/>
    <cellStyle name="Hyperlink 468 218" xfId="15129"/>
    <cellStyle name="Hyperlink 468 219" xfId="15130"/>
    <cellStyle name="Hyperlink 468 22" xfId="15131"/>
    <cellStyle name="Hyperlink 468 220" xfId="15132"/>
    <cellStyle name="Hyperlink 468 221" xfId="15133"/>
    <cellStyle name="Hyperlink 468 222" xfId="15134"/>
    <cellStyle name="Hyperlink 468 223" xfId="15135"/>
    <cellStyle name="Hyperlink 468 224" xfId="15136"/>
    <cellStyle name="Hyperlink 468 225" xfId="15137"/>
    <cellStyle name="Hyperlink 468 226" xfId="15138"/>
    <cellStyle name="Hyperlink 468 227" xfId="15139"/>
    <cellStyle name="Hyperlink 468 228" xfId="15140"/>
    <cellStyle name="Hyperlink 468 229" xfId="15141"/>
    <cellStyle name="Hyperlink 468 23" xfId="15142"/>
    <cellStyle name="Hyperlink 468 230" xfId="15143"/>
    <cellStyle name="Hyperlink 468 231" xfId="15144"/>
    <cellStyle name="Hyperlink 468 232" xfId="15145"/>
    <cellStyle name="Hyperlink 468 233" xfId="15146"/>
    <cellStyle name="Hyperlink 468 234" xfId="15147"/>
    <cellStyle name="Hyperlink 468 235" xfId="15148"/>
    <cellStyle name="Hyperlink 468 236" xfId="15149"/>
    <cellStyle name="Hyperlink 468 237" xfId="15150"/>
    <cellStyle name="Hyperlink 468 238" xfId="15151"/>
    <cellStyle name="Hyperlink 468 239" xfId="15152"/>
    <cellStyle name="Hyperlink 468 24" xfId="15153"/>
    <cellStyle name="Hyperlink 468 240" xfId="15154"/>
    <cellStyle name="Hyperlink 468 241" xfId="15155"/>
    <cellStyle name="Hyperlink 468 242" xfId="15156"/>
    <cellStyle name="Hyperlink 468 243" xfId="15157"/>
    <cellStyle name="Hyperlink 468 244" xfId="15158"/>
    <cellStyle name="Hyperlink 468 245" xfId="15159"/>
    <cellStyle name="Hyperlink 468 246" xfId="15160"/>
    <cellStyle name="Hyperlink 468 247" xfId="15161"/>
    <cellStyle name="Hyperlink 468 248" xfId="15162"/>
    <cellStyle name="Hyperlink 468 249" xfId="15163"/>
    <cellStyle name="Hyperlink 468 25" xfId="15164"/>
    <cellStyle name="Hyperlink 468 250" xfId="15165"/>
    <cellStyle name="Hyperlink 468 251" xfId="15166"/>
    <cellStyle name="Hyperlink 468 252" xfId="15167"/>
    <cellStyle name="Hyperlink 468 253" xfId="15168"/>
    <cellStyle name="Hyperlink 468 254" xfId="15169"/>
    <cellStyle name="Hyperlink 468 255" xfId="15170"/>
    <cellStyle name="Hyperlink 468 256" xfId="15171"/>
    <cellStyle name="Hyperlink 468 257" xfId="15172"/>
    <cellStyle name="Hyperlink 468 258" xfId="15173"/>
    <cellStyle name="Hyperlink 468 259" xfId="15174"/>
    <cellStyle name="Hyperlink 468 26" xfId="15175"/>
    <cellStyle name="Hyperlink 468 260" xfId="15176"/>
    <cellStyle name="Hyperlink 468 261" xfId="15177"/>
    <cellStyle name="Hyperlink 468 262" xfId="15178"/>
    <cellStyle name="Hyperlink 468 263" xfId="15179"/>
    <cellStyle name="Hyperlink 468 264" xfId="15180"/>
    <cellStyle name="Hyperlink 468 265" xfId="15181"/>
    <cellStyle name="Hyperlink 468 266" xfId="15182"/>
    <cellStyle name="Hyperlink 468 267" xfId="15183"/>
    <cellStyle name="Hyperlink 468 268" xfId="15184"/>
    <cellStyle name="Hyperlink 468 269" xfId="15185"/>
    <cellStyle name="Hyperlink 468 27" xfId="15186"/>
    <cellStyle name="Hyperlink 468 270" xfId="15187"/>
    <cellStyle name="Hyperlink 468 271" xfId="15188"/>
    <cellStyle name="Hyperlink 468 272" xfId="15189"/>
    <cellStyle name="Hyperlink 468 273" xfId="15190"/>
    <cellStyle name="Hyperlink 468 274" xfId="15191"/>
    <cellStyle name="Hyperlink 468 275" xfId="15192"/>
    <cellStyle name="Hyperlink 468 276" xfId="15193"/>
    <cellStyle name="Hyperlink 468 277" xfId="15194"/>
    <cellStyle name="Hyperlink 468 278" xfId="15195"/>
    <cellStyle name="Hyperlink 468 279" xfId="15196"/>
    <cellStyle name="Hyperlink 468 28" xfId="15197"/>
    <cellStyle name="Hyperlink 468 280" xfId="15198"/>
    <cellStyle name="Hyperlink 468 281" xfId="15199"/>
    <cellStyle name="Hyperlink 468 282" xfId="15200"/>
    <cellStyle name="Hyperlink 468 283" xfId="15201"/>
    <cellStyle name="Hyperlink 468 284" xfId="15202"/>
    <cellStyle name="Hyperlink 468 285" xfId="15203"/>
    <cellStyle name="Hyperlink 468 286" xfId="15204"/>
    <cellStyle name="Hyperlink 468 287" xfId="15205"/>
    <cellStyle name="Hyperlink 468 288" xfId="15206"/>
    <cellStyle name="Hyperlink 469" xfId="15207"/>
    <cellStyle name="Hyperlink 47" xfId="15208"/>
    <cellStyle name="Hyperlink 47 2" xfId="15209"/>
    <cellStyle name="Hyperlink 470" xfId="15210"/>
    <cellStyle name="Hyperlink 471" xfId="15211"/>
    <cellStyle name="Hyperlink 472" xfId="15212"/>
    <cellStyle name="Hyperlink 473" xfId="15213"/>
    <cellStyle name="Hyperlink 474" xfId="15214"/>
    <cellStyle name="Hyperlink 475" xfId="15215"/>
    <cellStyle name="Hyperlink 476" xfId="15216"/>
    <cellStyle name="Hyperlink 477" xfId="15217"/>
    <cellStyle name="Hyperlink 478" xfId="15218"/>
    <cellStyle name="Hyperlink 479" xfId="15219"/>
    <cellStyle name="Hyperlink 48" xfId="15220"/>
    <cellStyle name="Hyperlink 480" xfId="15221"/>
    <cellStyle name="Hyperlink 481" xfId="15222"/>
    <cellStyle name="Hyperlink 482" xfId="15223"/>
    <cellStyle name="Hyperlink 483" xfId="15224"/>
    <cellStyle name="Hyperlink 484" xfId="15225"/>
    <cellStyle name="Hyperlink 485" xfId="15226"/>
    <cellStyle name="Hyperlink 486" xfId="15227"/>
    <cellStyle name="Hyperlink 487" xfId="15228"/>
    <cellStyle name="Hyperlink 488" xfId="15229"/>
    <cellStyle name="Hyperlink 489" xfId="15230"/>
    <cellStyle name="Hyperlink 49" xfId="15231"/>
    <cellStyle name="Hyperlink 49 2" xfId="15232"/>
    <cellStyle name="Hyperlink 490" xfId="15233"/>
    <cellStyle name="Hyperlink 491" xfId="15234"/>
    <cellStyle name="Hyperlink 492" xfId="15235"/>
    <cellStyle name="Hyperlink 493" xfId="15236"/>
    <cellStyle name="Hyperlink 5" xfId="15237"/>
    <cellStyle name="Hyperlink 5 2" xfId="15238"/>
    <cellStyle name="Hyperlink 50" xfId="15239"/>
    <cellStyle name="Hyperlink 50 2" xfId="15240"/>
    <cellStyle name="Hyperlink 51" xfId="15241"/>
    <cellStyle name="Hyperlink 51 2" xfId="15242"/>
    <cellStyle name="Hyperlink 52" xfId="15243"/>
    <cellStyle name="Hyperlink 52 2" xfId="15244"/>
    <cellStyle name="Hyperlink 53" xfId="15245"/>
    <cellStyle name="Hyperlink 53 2" xfId="15246"/>
    <cellStyle name="Hyperlink 54" xfId="15247"/>
    <cellStyle name="Hyperlink 54 2" xfId="15248"/>
    <cellStyle name="Hyperlink 55" xfId="15249"/>
    <cellStyle name="Hyperlink 55 2" xfId="15250"/>
    <cellStyle name="Hyperlink 56" xfId="15251"/>
    <cellStyle name="Hyperlink 56 2" xfId="15252"/>
    <cellStyle name="Hyperlink 57" xfId="15253"/>
    <cellStyle name="Hyperlink 57 2" xfId="15254"/>
    <cellStyle name="Hyperlink 58" xfId="15255"/>
    <cellStyle name="Hyperlink 58 2" xfId="15256"/>
    <cellStyle name="Hyperlink 59" xfId="15257"/>
    <cellStyle name="Hyperlink 6" xfId="15258"/>
    <cellStyle name="Hyperlink 6 2" xfId="15259"/>
    <cellStyle name="Hyperlink 60" xfId="15260"/>
    <cellStyle name="Hyperlink 60 2" xfId="15261"/>
    <cellStyle name="Hyperlink 61" xfId="15262"/>
    <cellStyle name="Hyperlink 61 2" xfId="15263"/>
    <cellStyle name="Hyperlink 62" xfId="15264"/>
    <cellStyle name="Hyperlink 62 2" xfId="15265"/>
    <cellStyle name="Hyperlink 63" xfId="15266"/>
    <cellStyle name="Hyperlink 63 2" xfId="15267"/>
    <cellStyle name="Hyperlink 64" xfId="15268"/>
    <cellStyle name="Hyperlink 64 2" xfId="15269"/>
    <cellStyle name="Hyperlink 65" xfId="15270"/>
    <cellStyle name="Hyperlink 65 2" xfId="15271"/>
    <cellStyle name="Hyperlink 66" xfId="15272"/>
    <cellStyle name="Hyperlink 66 2" xfId="15273"/>
    <cellStyle name="Hyperlink 67" xfId="15274"/>
    <cellStyle name="Hyperlink 67 2" xfId="15275"/>
    <cellStyle name="Hyperlink 68" xfId="15276"/>
    <cellStyle name="Hyperlink 68 2" xfId="15277"/>
    <cellStyle name="Hyperlink 69" xfId="15278"/>
    <cellStyle name="Hyperlink 69 2" xfId="15279"/>
    <cellStyle name="Hyperlink 7" xfId="15280"/>
    <cellStyle name="Hyperlink 7 2" xfId="15281"/>
    <cellStyle name="Hyperlink 70" xfId="15282"/>
    <cellStyle name="Hyperlink 71" xfId="15283"/>
    <cellStyle name="Hyperlink 71 2" xfId="15284"/>
    <cellStyle name="Hyperlink 72" xfId="15285"/>
    <cellStyle name="Hyperlink 72 2" xfId="15286"/>
    <cellStyle name="Hyperlink 73" xfId="15287"/>
    <cellStyle name="Hyperlink 73 2" xfId="15288"/>
    <cellStyle name="Hyperlink 74" xfId="15289"/>
    <cellStyle name="Hyperlink 74 2" xfId="15290"/>
    <cellStyle name="Hyperlink 75" xfId="15291"/>
    <cellStyle name="Hyperlink 75 2" xfId="15292"/>
    <cellStyle name="Hyperlink 76" xfId="15293"/>
    <cellStyle name="Hyperlink 76 2" xfId="15294"/>
    <cellStyle name="Hyperlink 77" xfId="15295"/>
    <cellStyle name="Hyperlink 77 2" xfId="15296"/>
    <cellStyle name="Hyperlink 78" xfId="15297"/>
    <cellStyle name="Hyperlink 78 2" xfId="15298"/>
    <cellStyle name="Hyperlink 79" xfId="15299"/>
    <cellStyle name="Hyperlink 79 2" xfId="15300"/>
    <cellStyle name="Hyperlink 8" xfId="15301"/>
    <cellStyle name="Hyperlink 8 2" xfId="15302"/>
    <cellStyle name="Hyperlink 80" xfId="15303"/>
    <cellStyle name="Hyperlink 80 2" xfId="15304"/>
    <cellStyle name="Hyperlink 81" xfId="15305"/>
    <cellStyle name="Hyperlink 82" xfId="15306"/>
    <cellStyle name="Hyperlink 82 2" xfId="15307"/>
    <cellStyle name="Hyperlink 83" xfId="15308"/>
    <cellStyle name="Hyperlink 83 2" xfId="15309"/>
    <cellStyle name="Hyperlink 84" xfId="15310"/>
    <cellStyle name="Hyperlink 84 2" xfId="15311"/>
    <cellStyle name="Hyperlink 85" xfId="15312"/>
    <cellStyle name="Hyperlink 85 2" xfId="15313"/>
    <cellStyle name="Hyperlink 86" xfId="15314"/>
    <cellStyle name="Hyperlink 86 2" xfId="15315"/>
    <cellStyle name="Hyperlink 87" xfId="15316"/>
    <cellStyle name="Hyperlink 87 2" xfId="15317"/>
    <cellStyle name="Hyperlink 88" xfId="15318"/>
    <cellStyle name="Hyperlink 88 2" xfId="15319"/>
    <cellStyle name="Hyperlink 89" xfId="15320"/>
    <cellStyle name="Hyperlink 89 2" xfId="15321"/>
    <cellStyle name="Hyperlink 9" xfId="15322"/>
    <cellStyle name="Hyperlink 9 2" xfId="15323"/>
    <cellStyle name="Hyperlink 90" xfId="15324"/>
    <cellStyle name="Hyperlink 90 2" xfId="15325"/>
    <cellStyle name="Hyperlink 91" xfId="15326"/>
    <cellStyle name="Hyperlink 91 2" xfId="15327"/>
    <cellStyle name="Hyperlink 92" xfId="15328"/>
    <cellStyle name="Hyperlink 93" xfId="15329"/>
    <cellStyle name="Hyperlink 93 2" xfId="15330"/>
    <cellStyle name="Hyperlink 94" xfId="15331"/>
    <cellStyle name="Hyperlink 94 2" xfId="15332"/>
    <cellStyle name="Hyperlink 95" xfId="15333"/>
    <cellStyle name="Hyperlink 95 2" xfId="15334"/>
    <cellStyle name="Hyperlink 96" xfId="15335"/>
    <cellStyle name="Hyperlink 96 2" xfId="15336"/>
    <cellStyle name="Hyperlink 97" xfId="15337"/>
    <cellStyle name="Hyperlink 97 2" xfId="15338"/>
    <cellStyle name="Hyperlink 98" xfId="15339"/>
    <cellStyle name="Hyperlink 98 2" xfId="15340"/>
    <cellStyle name="Hyperlink 99" xfId="15341"/>
    <cellStyle name="Hyperlink 99 2" xfId="15342"/>
    <cellStyle name="Input 10" xfId="15343"/>
    <cellStyle name="Input 10 2" xfId="15344"/>
    <cellStyle name="Input 10 2 2" xfId="15345"/>
    <cellStyle name="Input 10 2 2 2" xfId="15346"/>
    <cellStyle name="Input 10 2 2 2 2" xfId="15347"/>
    <cellStyle name="Input 10 2 3" xfId="15348"/>
    <cellStyle name="Input 10 2 3 2" xfId="15349"/>
    <cellStyle name="Input 10 2 3 2 2" xfId="15350"/>
    <cellStyle name="Input 10 2 3 3" xfId="15351"/>
    <cellStyle name="Input 10 2 4" xfId="15352"/>
    <cellStyle name="Input 10 2 4 2" xfId="15353"/>
    <cellStyle name="Input 10 2 4 2 2" xfId="15354"/>
    <cellStyle name="Input 10 2 4 3" xfId="15355"/>
    <cellStyle name="Input 10 2 5" xfId="15356"/>
    <cellStyle name="Input 10 2 5 2" xfId="15357"/>
    <cellStyle name="Input 10 2 5 2 2" xfId="15358"/>
    <cellStyle name="Input 10 2 5 3" xfId="15359"/>
    <cellStyle name="Input 10 2 6" xfId="15360"/>
    <cellStyle name="Input 10 2 6 2" xfId="15361"/>
    <cellStyle name="Input 10 2 6 2 2" xfId="15362"/>
    <cellStyle name="Input 10 2 6 3" xfId="15363"/>
    <cellStyle name="Input 10 2 7" xfId="15364"/>
    <cellStyle name="Input 10 2 7 2" xfId="15365"/>
    <cellStyle name="Input 10 3" xfId="15366"/>
    <cellStyle name="Input 10 3 2" xfId="15367"/>
    <cellStyle name="Input 10 3 2 2" xfId="15368"/>
    <cellStyle name="Input 10 4" xfId="15369"/>
    <cellStyle name="Input 10 4 2" xfId="15370"/>
    <cellStyle name="Input 10 4 2 2" xfId="15371"/>
    <cellStyle name="Input 10 4 3" xfId="15372"/>
    <cellStyle name="Input 10 5" xfId="15373"/>
    <cellStyle name="Input 10 5 2" xfId="15374"/>
    <cellStyle name="Input 10 5 2 2" xfId="15375"/>
    <cellStyle name="Input 10 5 3" xfId="15376"/>
    <cellStyle name="Input 10 6" xfId="15377"/>
    <cellStyle name="Input 10 6 2" xfId="15378"/>
    <cellStyle name="Input 10 6 2 2" xfId="15379"/>
    <cellStyle name="Input 10 6 3" xfId="15380"/>
    <cellStyle name="Input 10 7" xfId="15381"/>
    <cellStyle name="Input 10 7 2" xfId="15382"/>
    <cellStyle name="Input 10 7 2 2" xfId="15383"/>
    <cellStyle name="Input 10 7 3" xfId="15384"/>
    <cellStyle name="Input 10 8" xfId="15385"/>
    <cellStyle name="Input 10 8 2" xfId="15386"/>
    <cellStyle name="Input 10 9" xfId="15387"/>
    <cellStyle name="Input 11" xfId="15388"/>
    <cellStyle name="Input 11 2" xfId="15389"/>
    <cellStyle name="Input 11 2 2" xfId="15390"/>
    <cellStyle name="Input 11 2 2 2" xfId="15391"/>
    <cellStyle name="Input 11 2 2 2 2" xfId="15392"/>
    <cellStyle name="Input 11 2 3" xfId="15393"/>
    <cellStyle name="Input 11 2 3 2" xfId="15394"/>
    <cellStyle name="Input 11 2 3 2 2" xfId="15395"/>
    <cellStyle name="Input 11 2 3 3" xfId="15396"/>
    <cellStyle name="Input 11 2 4" xfId="15397"/>
    <cellStyle name="Input 11 2 4 2" xfId="15398"/>
    <cellStyle name="Input 11 2 4 2 2" xfId="15399"/>
    <cellStyle name="Input 11 2 4 3" xfId="15400"/>
    <cellStyle name="Input 11 2 5" xfId="15401"/>
    <cellStyle name="Input 11 2 5 2" xfId="15402"/>
    <cellStyle name="Input 11 2 5 2 2" xfId="15403"/>
    <cellStyle name="Input 11 2 5 3" xfId="15404"/>
    <cellStyle name="Input 11 2 6" xfId="15405"/>
    <cellStyle name="Input 11 2 6 2" xfId="15406"/>
    <cellStyle name="Input 11 2 6 2 2" xfId="15407"/>
    <cellStyle name="Input 11 2 6 3" xfId="15408"/>
    <cellStyle name="Input 11 2 7" xfId="15409"/>
    <cellStyle name="Input 11 2 7 2" xfId="15410"/>
    <cellStyle name="Input 11 3" xfId="15411"/>
    <cellStyle name="Input 11 3 2" xfId="15412"/>
    <cellStyle name="Input 11 3 2 2" xfId="15413"/>
    <cellStyle name="Input 11 4" xfId="15414"/>
    <cellStyle name="Input 11 4 2" xfId="15415"/>
    <cellStyle name="Input 11 4 2 2" xfId="15416"/>
    <cellStyle name="Input 11 4 3" xfId="15417"/>
    <cellStyle name="Input 11 5" xfId="15418"/>
    <cellStyle name="Input 11 5 2" xfId="15419"/>
    <cellStyle name="Input 11 5 2 2" xfId="15420"/>
    <cellStyle name="Input 11 5 3" xfId="15421"/>
    <cellStyle name="Input 11 6" xfId="15422"/>
    <cellStyle name="Input 11 6 2" xfId="15423"/>
    <cellStyle name="Input 11 6 2 2" xfId="15424"/>
    <cellStyle name="Input 11 6 3" xfId="15425"/>
    <cellStyle name="Input 11 7" xfId="15426"/>
    <cellStyle name="Input 11 7 2" xfId="15427"/>
    <cellStyle name="Input 11 7 2 2" xfId="15428"/>
    <cellStyle name="Input 11 7 3" xfId="15429"/>
    <cellStyle name="Input 11 8" xfId="15430"/>
    <cellStyle name="Input 11 8 2" xfId="15431"/>
    <cellStyle name="Input 11 9" xfId="15432"/>
    <cellStyle name="Input 12" xfId="15433"/>
    <cellStyle name="Input 12 2" xfId="15434"/>
    <cellStyle name="Input 12 2 2" xfId="15435"/>
    <cellStyle name="Input 12 2 2 2" xfId="15436"/>
    <cellStyle name="Input 12 2 2 2 2" xfId="15437"/>
    <cellStyle name="Input 12 2 3" xfId="15438"/>
    <cellStyle name="Input 12 2 3 2" xfId="15439"/>
    <cellStyle name="Input 12 2 3 2 2" xfId="15440"/>
    <cellStyle name="Input 12 2 3 3" xfId="15441"/>
    <cellStyle name="Input 12 2 4" xfId="15442"/>
    <cellStyle name="Input 12 2 4 2" xfId="15443"/>
    <cellStyle name="Input 12 2 4 2 2" xfId="15444"/>
    <cellStyle name="Input 12 2 4 3" xfId="15445"/>
    <cellStyle name="Input 12 2 5" xfId="15446"/>
    <cellStyle name="Input 12 2 5 2" xfId="15447"/>
    <cellStyle name="Input 12 2 5 2 2" xfId="15448"/>
    <cellStyle name="Input 12 2 5 3" xfId="15449"/>
    <cellStyle name="Input 12 2 6" xfId="15450"/>
    <cellStyle name="Input 12 2 6 2" xfId="15451"/>
    <cellStyle name="Input 12 2 6 2 2" xfId="15452"/>
    <cellStyle name="Input 12 2 6 3" xfId="15453"/>
    <cellStyle name="Input 12 2 7" xfId="15454"/>
    <cellStyle name="Input 12 2 7 2" xfId="15455"/>
    <cellStyle name="Input 12 3" xfId="15456"/>
    <cellStyle name="Input 12 3 2" xfId="15457"/>
    <cellStyle name="Input 12 3 2 2" xfId="15458"/>
    <cellStyle name="Input 12 4" xfId="15459"/>
    <cellStyle name="Input 12 4 2" xfId="15460"/>
    <cellStyle name="Input 12 4 2 2" xfId="15461"/>
    <cellStyle name="Input 12 4 3" xfId="15462"/>
    <cellStyle name="Input 12 5" xfId="15463"/>
    <cellStyle name="Input 12 5 2" xfId="15464"/>
    <cellStyle name="Input 12 5 2 2" xfId="15465"/>
    <cellStyle name="Input 12 5 3" xfId="15466"/>
    <cellStyle name="Input 12 6" xfId="15467"/>
    <cellStyle name="Input 12 6 2" xfId="15468"/>
    <cellStyle name="Input 12 6 2 2" xfId="15469"/>
    <cellStyle name="Input 12 6 3" xfId="15470"/>
    <cellStyle name="Input 12 7" xfId="15471"/>
    <cellStyle name="Input 12 7 2" xfId="15472"/>
    <cellStyle name="Input 12 7 2 2" xfId="15473"/>
    <cellStyle name="Input 12 7 3" xfId="15474"/>
    <cellStyle name="Input 12 8" xfId="15475"/>
    <cellStyle name="Input 12 8 2" xfId="15476"/>
    <cellStyle name="Input 12 9" xfId="15477"/>
    <cellStyle name="Input 13" xfId="15478"/>
    <cellStyle name="Input 13 2" xfId="15479"/>
    <cellStyle name="Input 13 2 2" xfId="15480"/>
    <cellStyle name="Input 13 2 2 2" xfId="15481"/>
    <cellStyle name="Input 13 2 2 2 2" xfId="15482"/>
    <cellStyle name="Input 13 2 3" xfId="15483"/>
    <cellStyle name="Input 13 2 3 2" xfId="15484"/>
    <cellStyle name="Input 13 2 3 2 2" xfId="15485"/>
    <cellStyle name="Input 13 2 3 3" xfId="15486"/>
    <cellStyle name="Input 13 2 4" xfId="15487"/>
    <cellStyle name="Input 13 2 4 2" xfId="15488"/>
    <cellStyle name="Input 13 2 4 2 2" xfId="15489"/>
    <cellStyle name="Input 13 2 4 3" xfId="15490"/>
    <cellStyle name="Input 13 2 5" xfId="15491"/>
    <cellStyle name="Input 13 2 5 2" xfId="15492"/>
    <cellStyle name="Input 13 2 5 2 2" xfId="15493"/>
    <cellStyle name="Input 13 2 5 3" xfId="15494"/>
    <cellStyle name="Input 13 2 6" xfId="15495"/>
    <cellStyle name="Input 13 2 6 2" xfId="15496"/>
    <cellStyle name="Input 13 2 6 2 2" xfId="15497"/>
    <cellStyle name="Input 13 2 6 3" xfId="15498"/>
    <cellStyle name="Input 13 2 7" xfId="15499"/>
    <cellStyle name="Input 13 2 7 2" xfId="15500"/>
    <cellStyle name="Input 13 3" xfId="15501"/>
    <cellStyle name="Input 13 3 2" xfId="15502"/>
    <cellStyle name="Input 13 3 2 2" xfId="15503"/>
    <cellStyle name="Input 13 4" xfId="15504"/>
    <cellStyle name="Input 13 4 2" xfId="15505"/>
    <cellStyle name="Input 13 4 2 2" xfId="15506"/>
    <cellStyle name="Input 13 4 3" xfId="15507"/>
    <cellStyle name="Input 13 5" xfId="15508"/>
    <cellStyle name="Input 13 5 2" xfId="15509"/>
    <cellStyle name="Input 13 5 2 2" xfId="15510"/>
    <cellStyle name="Input 13 5 3" xfId="15511"/>
    <cellStyle name="Input 13 6" xfId="15512"/>
    <cellStyle name="Input 13 6 2" xfId="15513"/>
    <cellStyle name="Input 13 6 2 2" xfId="15514"/>
    <cellStyle name="Input 13 6 3" xfId="15515"/>
    <cellStyle name="Input 13 7" xfId="15516"/>
    <cellStyle name="Input 13 7 2" xfId="15517"/>
    <cellStyle name="Input 13 7 2 2" xfId="15518"/>
    <cellStyle name="Input 13 7 3" xfId="15519"/>
    <cellStyle name="Input 13 8" xfId="15520"/>
    <cellStyle name="Input 13 8 2" xfId="15521"/>
    <cellStyle name="Input 13 9" xfId="15522"/>
    <cellStyle name="Input 14" xfId="15523"/>
    <cellStyle name="Input 14 2" xfId="15524"/>
    <cellStyle name="Input 14 2 2" xfId="15525"/>
    <cellStyle name="Input 14 2 2 2" xfId="15526"/>
    <cellStyle name="Input 14 2 2 2 2" xfId="15527"/>
    <cellStyle name="Input 14 2 3" xfId="15528"/>
    <cellStyle name="Input 14 2 3 2" xfId="15529"/>
    <cellStyle name="Input 14 2 3 2 2" xfId="15530"/>
    <cellStyle name="Input 14 2 3 3" xfId="15531"/>
    <cellStyle name="Input 14 2 4" xfId="15532"/>
    <cellStyle name="Input 14 2 4 2" xfId="15533"/>
    <cellStyle name="Input 14 2 4 2 2" xfId="15534"/>
    <cellStyle name="Input 14 2 4 3" xfId="15535"/>
    <cellStyle name="Input 14 2 5" xfId="15536"/>
    <cellStyle name="Input 14 2 5 2" xfId="15537"/>
    <cellStyle name="Input 14 2 5 2 2" xfId="15538"/>
    <cellStyle name="Input 14 2 5 3" xfId="15539"/>
    <cellStyle name="Input 14 2 6" xfId="15540"/>
    <cellStyle name="Input 14 2 6 2" xfId="15541"/>
    <cellStyle name="Input 14 2 6 2 2" xfId="15542"/>
    <cellStyle name="Input 14 2 6 3" xfId="15543"/>
    <cellStyle name="Input 14 2 7" xfId="15544"/>
    <cellStyle name="Input 14 2 7 2" xfId="15545"/>
    <cellStyle name="Input 14 3" xfId="15546"/>
    <cellStyle name="Input 14 3 2" xfId="15547"/>
    <cellStyle name="Input 14 3 2 2" xfId="15548"/>
    <cellStyle name="Input 14 4" xfId="15549"/>
    <cellStyle name="Input 14 4 2" xfId="15550"/>
    <cellStyle name="Input 14 4 2 2" xfId="15551"/>
    <cellStyle name="Input 14 4 3" xfId="15552"/>
    <cellStyle name="Input 14 5" xfId="15553"/>
    <cellStyle name="Input 14 5 2" xfId="15554"/>
    <cellStyle name="Input 14 5 2 2" xfId="15555"/>
    <cellStyle name="Input 14 5 3" xfId="15556"/>
    <cellStyle name="Input 14 6" xfId="15557"/>
    <cellStyle name="Input 14 6 2" xfId="15558"/>
    <cellStyle name="Input 14 6 2 2" xfId="15559"/>
    <cellStyle name="Input 14 6 3" xfId="15560"/>
    <cellStyle name="Input 14 7" xfId="15561"/>
    <cellStyle name="Input 14 7 2" xfId="15562"/>
    <cellStyle name="Input 14 7 2 2" xfId="15563"/>
    <cellStyle name="Input 14 7 3" xfId="15564"/>
    <cellStyle name="Input 14 8" xfId="15565"/>
    <cellStyle name="Input 14 8 2" xfId="15566"/>
    <cellStyle name="Input 14 9" xfId="15567"/>
    <cellStyle name="Input 15" xfId="15568"/>
    <cellStyle name="Input 15 2" xfId="15569"/>
    <cellStyle name="Input 15 2 2" xfId="15570"/>
    <cellStyle name="Input 15 2 2 2" xfId="15571"/>
    <cellStyle name="Input 15 2 2 2 2" xfId="15572"/>
    <cellStyle name="Input 15 2 3" xfId="15573"/>
    <cellStyle name="Input 15 2 3 2" xfId="15574"/>
    <cellStyle name="Input 15 2 3 2 2" xfId="15575"/>
    <cellStyle name="Input 15 2 3 3" xfId="15576"/>
    <cellStyle name="Input 15 2 4" xfId="15577"/>
    <cellStyle name="Input 15 2 4 2" xfId="15578"/>
    <cellStyle name="Input 15 2 4 2 2" xfId="15579"/>
    <cellStyle name="Input 15 2 4 3" xfId="15580"/>
    <cellStyle name="Input 15 2 5" xfId="15581"/>
    <cellStyle name="Input 15 2 5 2" xfId="15582"/>
    <cellStyle name="Input 15 2 5 2 2" xfId="15583"/>
    <cellStyle name="Input 15 2 5 3" xfId="15584"/>
    <cellStyle name="Input 15 2 6" xfId="15585"/>
    <cellStyle name="Input 15 2 6 2" xfId="15586"/>
    <cellStyle name="Input 15 2 6 2 2" xfId="15587"/>
    <cellStyle name="Input 15 2 6 3" xfId="15588"/>
    <cellStyle name="Input 15 2 7" xfId="15589"/>
    <cellStyle name="Input 15 2 7 2" xfId="15590"/>
    <cellStyle name="Input 15 3" xfId="15591"/>
    <cellStyle name="Input 15 3 2" xfId="15592"/>
    <cellStyle name="Input 15 3 2 2" xfId="15593"/>
    <cellStyle name="Input 15 4" xfId="15594"/>
    <cellStyle name="Input 15 4 2" xfId="15595"/>
    <cellStyle name="Input 15 4 2 2" xfId="15596"/>
    <cellStyle name="Input 15 4 3" xfId="15597"/>
    <cellStyle name="Input 15 5" xfId="15598"/>
    <cellStyle name="Input 15 5 2" xfId="15599"/>
    <cellStyle name="Input 15 5 2 2" xfId="15600"/>
    <cellStyle name="Input 15 5 3" xfId="15601"/>
    <cellStyle name="Input 15 6" xfId="15602"/>
    <cellStyle name="Input 15 6 2" xfId="15603"/>
    <cellStyle name="Input 15 6 2 2" xfId="15604"/>
    <cellStyle name="Input 15 6 3" xfId="15605"/>
    <cellStyle name="Input 15 7" xfId="15606"/>
    <cellStyle name="Input 15 7 2" xfId="15607"/>
    <cellStyle name="Input 15 7 2 2" xfId="15608"/>
    <cellStyle name="Input 15 7 3" xfId="15609"/>
    <cellStyle name="Input 15 8" xfId="15610"/>
    <cellStyle name="Input 15 8 2" xfId="15611"/>
    <cellStyle name="Input 15 9" xfId="15612"/>
    <cellStyle name="Input 16" xfId="15613"/>
    <cellStyle name="Input 16 2" xfId="15614"/>
    <cellStyle name="Input 16 2 2" xfId="15615"/>
    <cellStyle name="Input 16 2 2 2" xfId="15616"/>
    <cellStyle name="Input 16 2 2 2 2" xfId="15617"/>
    <cellStyle name="Input 16 2 3" xfId="15618"/>
    <cellStyle name="Input 16 2 3 2" xfId="15619"/>
    <cellStyle name="Input 16 2 3 2 2" xfId="15620"/>
    <cellStyle name="Input 16 2 3 3" xfId="15621"/>
    <cellStyle name="Input 16 2 4" xfId="15622"/>
    <cellStyle name="Input 16 2 4 2" xfId="15623"/>
    <cellStyle name="Input 16 2 4 2 2" xfId="15624"/>
    <cellStyle name="Input 16 2 4 3" xfId="15625"/>
    <cellStyle name="Input 16 2 5" xfId="15626"/>
    <cellStyle name="Input 16 2 5 2" xfId="15627"/>
    <cellStyle name="Input 16 2 5 2 2" xfId="15628"/>
    <cellStyle name="Input 16 2 5 3" xfId="15629"/>
    <cellStyle name="Input 16 2 6" xfId="15630"/>
    <cellStyle name="Input 16 2 6 2" xfId="15631"/>
    <cellStyle name="Input 16 2 6 2 2" xfId="15632"/>
    <cellStyle name="Input 16 2 6 3" xfId="15633"/>
    <cellStyle name="Input 16 2 7" xfId="15634"/>
    <cellStyle name="Input 16 2 7 2" xfId="15635"/>
    <cellStyle name="Input 16 3" xfId="15636"/>
    <cellStyle name="Input 16 3 2" xfId="15637"/>
    <cellStyle name="Input 16 3 2 2" xfId="15638"/>
    <cellStyle name="Input 16 4" xfId="15639"/>
    <cellStyle name="Input 16 4 2" xfId="15640"/>
    <cellStyle name="Input 16 4 2 2" xfId="15641"/>
    <cellStyle name="Input 16 4 3" xfId="15642"/>
    <cellStyle name="Input 16 5" xfId="15643"/>
    <cellStyle name="Input 16 5 2" xfId="15644"/>
    <cellStyle name="Input 16 5 2 2" xfId="15645"/>
    <cellStyle name="Input 16 5 3" xfId="15646"/>
    <cellStyle name="Input 16 6" xfId="15647"/>
    <cellStyle name="Input 16 6 2" xfId="15648"/>
    <cellStyle name="Input 16 6 2 2" xfId="15649"/>
    <cellStyle name="Input 16 6 3" xfId="15650"/>
    <cellStyle name="Input 16 7" xfId="15651"/>
    <cellStyle name="Input 16 7 2" xfId="15652"/>
    <cellStyle name="Input 16 7 2 2" xfId="15653"/>
    <cellStyle name="Input 16 7 3" xfId="15654"/>
    <cellStyle name="Input 16 8" xfId="15655"/>
    <cellStyle name="Input 16 8 2" xfId="15656"/>
    <cellStyle name="Input 16 9" xfId="15657"/>
    <cellStyle name="Input 2" xfId="15658"/>
    <cellStyle name="Input 2 10" xfId="15659"/>
    <cellStyle name="Input 2 10 2" xfId="15660"/>
    <cellStyle name="Input 2 10 2 2" xfId="15661"/>
    <cellStyle name="Input 2 10 3" xfId="15662"/>
    <cellStyle name="Input 2 11" xfId="15663"/>
    <cellStyle name="Input 2 11 2" xfId="15664"/>
    <cellStyle name="Input 2 12" xfId="15665"/>
    <cellStyle name="Input 2 2" xfId="15666"/>
    <cellStyle name="Input 2 2 2" xfId="15667"/>
    <cellStyle name="Input 2 2 3" xfId="15668"/>
    <cellStyle name="Input 2 2 3 2" xfId="15669"/>
    <cellStyle name="Input 2 2 3 2 2" xfId="15670"/>
    <cellStyle name="Input 2 2 3 2 2 2" xfId="15671"/>
    <cellStyle name="Input 2 2 3 2 2 2 2" xfId="15672"/>
    <cellStyle name="Input 2 2 3 2 3" xfId="15673"/>
    <cellStyle name="Input 2 2 3 2 3 2" xfId="15674"/>
    <cellStyle name="Input 2 2 3 2 3 2 2" xfId="15675"/>
    <cellStyle name="Input 2 2 3 2 3 3" xfId="15676"/>
    <cellStyle name="Input 2 2 3 2 4" xfId="15677"/>
    <cellStyle name="Input 2 2 3 2 4 2" xfId="15678"/>
    <cellStyle name="Input 2 2 3 2 4 2 2" xfId="15679"/>
    <cellStyle name="Input 2 2 3 2 4 3" xfId="15680"/>
    <cellStyle name="Input 2 2 3 2 5" xfId="15681"/>
    <cellStyle name="Input 2 2 3 2 5 2" xfId="15682"/>
    <cellStyle name="Input 2 2 3 2 5 2 2" xfId="15683"/>
    <cellStyle name="Input 2 2 3 2 5 3" xfId="15684"/>
    <cellStyle name="Input 2 2 3 2 6" xfId="15685"/>
    <cellStyle name="Input 2 2 3 2 6 2" xfId="15686"/>
    <cellStyle name="Input 2 2 3 2 6 2 2" xfId="15687"/>
    <cellStyle name="Input 2 2 3 2 6 3" xfId="15688"/>
    <cellStyle name="Input 2 2 3 2 7" xfId="15689"/>
    <cellStyle name="Input 2 2 3 2 7 2" xfId="15690"/>
    <cellStyle name="Input 2 2 3 3" xfId="15691"/>
    <cellStyle name="Input 2 2 3 3 2" xfId="15692"/>
    <cellStyle name="Input 2 2 3 3 2 2" xfId="15693"/>
    <cellStyle name="Input 2 2 3 4" xfId="15694"/>
    <cellStyle name="Input 2 2 3 4 2" xfId="15695"/>
    <cellStyle name="Input 2 2 3 4 2 2" xfId="15696"/>
    <cellStyle name="Input 2 2 3 4 3" xfId="15697"/>
    <cellStyle name="Input 2 2 3 5" xfId="15698"/>
    <cellStyle name="Input 2 2 3 5 2" xfId="15699"/>
    <cellStyle name="Input 2 2 3 5 2 2" xfId="15700"/>
    <cellStyle name="Input 2 2 3 5 3" xfId="15701"/>
    <cellStyle name="Input 2 2 3 6" xfId="15702"/>
    <cellStyle name="Input 2 2 3 6 2" xfId="15703"/>
    <cellStyle name="Input 2 2 3 6 2 2" xfId="15704"/>
    <cellStyle name="Input 2 2 3 6 3" xfId="15705"/>
    <cellStyle name="Input 2 2 3 7" xfId="15706"/>
    <cellStyle name="Input 2 2 3 7 2" xfId="15707"/>
    <cellStyle name="Input 2 2 3 7 2 2" xfId="15708"/>
    <cellStyle name="Input 2 2 3 7 3" xfId="15709"/>
    <cellStyle name="Input 2 2 3 8" xfId="15710"/>
    <cellStyle name="Input 2 2 3 8 2" xfId="15711"/>
    <cellStyle name="Input 2 2 3 9" xfId="15712"/>
    <cellStyle name="Input 2 3" xfId="15713"/>
    <cellStyle name="Input 2 3 2" xfId="15714"/>
    <cellStyle name="Input 2 3 2 2" xfId="15715"/>
    <cellStyle name="Input 2 3 2 2 2" xfId="15716"/>
    <cellStyle name="Input 2 3 2 2 2 2" xfId="15717"/>
    <cellStyle name="Input 2 3 2 2 2 2 2" xfId="15718"/>
    <cellStyle name="Input 2 3 2 2 3" xfId="15719"/>
    <cellStyle name="Input 2 3 2 2 3 2" xfId="15720"/>
    <cellStyle name="Input 2 3 2 2 3 2 2" xfId="15721"/>
    <cellStyle name="Input 2 3 2 2 3 3" xfId="15722"/>
    <cellStyle name="Input 2 3 2 2 4" xfId="15723"/>
    <cellStyle name="Input 2 3 2 2 4 2" xfId="15724"/>
    <cellStyle name="Input 2 3 2 2 4 2 2" xfId="15725"/>
    <cellStyle name="Input 2 3 2 2 4 3" xfId="15726"/>
    <cellStyle name="Input 2 3 2 2 5" xfId="15727"/>
    <cellStyle name="Input 2 3 2 2 5 2" xfId="15728"/>
    <cellStyle name="Input 2 3 2 2 5 2 2" xfId="15729"/>
    <cellStyle name="Input 2 3 2 2 5 3" xfId="15730"/>
    <cellStyle name="Input 2 3 2 2 6" xfId="15731"/>
    <cellStyle name="Input 2 3 2 2 6 2" xfId="15732"/>
    <cellStyle name="Input 2 3 2 2 6 2 2" xfId="15733"/>
    <cellStyle name="Input 2 3 2 2 6 3" xfId="15734"/>
    <cellStyle name="Input 2 3 2 2 7" xfId="15735"/>
    <cellStyle name="Input 2 3 2 2 7 2" xfId="15736"/>
    <cellStyle name="Input 2 3 2 3" xfId="15737"/>
    <cellStyle name="Input 2 3 2 3 2" xfId="15738"/>
    <cellStyle name="Input 2 3 2 3 2 2" xfId="15739"/>
    <cellStyle name="Input 2 3 2 4" xfId="15740"/>
    <cellStyle name="Input 2 3 2 4 2" xfId="15741"/>
    <cellStyle name="Input 2 3 2 4 2 2" xfId="15742"/>
    <cellStyle name="Input 2 3 2 4 3" xfId="15743"/>
    <cellStyle name="Input 2 3 2 5" xfId="15744"/>
    <cellStyle name="Input 2 3 2 5 2" xfId="15745"/>
    <cellStyle name="Input 2 3 2 5 2 2" xfId="15746"/>
    <cellStyle name="Input 2 3 2 5 3" xfId="15747"/>
    <cellStyle name="Input 2 3 2 6" xfId="15748"/>
    <cellStyle name="Input 2 3 2 6 2" xfId="15749"/>
    <cellStyle name="Input 2 3 2 6 2 2" xfId="15750"/>
    <cellStyle name="Input 2 3 2 6 3" xfId="15751"/>
    <cellStyle name="Input 2 3 2 7" xfId="15752"/>
    <cellStyle name="Input 2 3 2 7 2" xfId="15753"/>
    <cellStyle name="Input 2 3 2 7 2 2" xfId="15754"/>
    <cellStyle name="Input 2 3 2 7 3" xfId="15755"/>
    <cellStyle name="Input 2 3 2 8" xfId="15756"/>
    <cellStyle name="Input 2 3 2 8 2" xfId="15757"/>
    <cellStyle name="Input 2 3 2 9" xfId="15758"/>
    <cellStyle name="Input 2 4" xfId="15759"/>
    <cellStyle name="Input 2 5" xfId="15760"/>
    <cellStyle name="Input 2 5 2" xfId="15761"/>
    <cellStyle name="Input 2 5 2 2" xfId="15762"/>
    <cellStyle name="Input 2 5 2 2 2" xfId="15763"/>
    <cellStyle name="Input 2 5 3" xfId="15764"/>
    <cellStyle name="Input 2 5 3 2" xfId="15765"/>
    <cellStyle name="Input 2 5 3 2 2" xfId="15766"/>
    <cellStyle name="Input 2 5 3 3" xfId="15767"/>
    <cellStyle name="Input 2 5 4" xfId="15768"/>
    <cellStyle name="Input 2 5 4 2" xfId="15769"/>
    <cellStyle name="Input 2 5 4 2 2" xfId="15770"/>
    <cellStyle name="Input 2 5 4 3" xfId="15771"/>
    <cellStyle name="Input 2 5 5" xfId="15772"/>
    <cellStyle name="Input 2 5 5 2" xfId="15773"/>
    <cellStyle name="Input 2 5 5 2 2" xfId="15774"/>
    <cellStyle name="Input 2 5 5 3" xfId="15775"/>
    <cellStyle name="Input 2 5 6" xfId="15776"/>
    <cellStyle name="Input 2 5 6 2" xfId="15777"/>
    <cellStyle name="Input 2 5 6 2 2" xfId="15778"/>
    <cellStyle name="Input 2 5 6 3" xfId="15779"/>
    <cellStyle name="Input 2 5 7" xfId="15780"/>
    <cellStyle name="Input 2 5 7 2" xfId="15781"/>
    <cellStyle name="Input 2 6" xfId="15782"/>
    <cellStyle name="Input 2 6 2" xfId="15783"/>
    <cellStyle name="Input 2 6 2 2" xfId="15784"/>
    <cellStyle name="Input 2 7" xfId="15785"/>
    <cellStyle name="Input 2 7 2" xfId="15786"/>
    <cellStyle name="Input 2 7 2 2" xfId="15787"/>
    <cellStyle name="Input 2 7 3" xfId="15788"/>
    <cellStyle name="Input 2 8" xfId="15789"/>
    <cellStyle name="Input 2 8 2" xfId="15790"/>
    <cellStyle name="Input 2 8 2 2" xfId="15791"/>
    <cellStyle name="Input 2 8 3" xfId="15792"/>
    <cellStyle name="Input 2 9" xfId="15793"/>
    <cellStyle name="Input 2 9 2" xfId="15794"/>
    <cellStyle name="Input 2 9 2 2" xfId="15795"/>
    <cellStyle name="Input 2 9 3" xfId="15796"/>
    <cellStyle name="Input 3" xfId="15797"/>
    <cellStyle name="Input 3 2" xfId="15798"/>
    <cellStyle name="Input 3 2 2" xfId="15799"/>
    <cellStyle name="Input 3 2 3" xfId="15800"/>
    <cellStyle name="Input 3 2 3 2" xfId="15801"/>
    <cellStyle name="Input 3 2 3 2 2" xfId="15802"/>
    <cellStyle name="Input 3 2 3 2 2 2" xfId="15803"/>
    <cellStyle name="Input 3 2 3 2 2 2 2" xfId="15804"/>
    <cellStyle name="Input 3 2 3 2 3" xfId="15805"/>
    <cellStyle name="Input 3 2 3 2 3 2" xfId="15806"/>
    <cellStyle name="Input 3 2 3 2 3 2 2" xfId="15807"/>
    <cellStyle name="Input 3 2 3 2 3 3" xfId="15808"/>
    <cellStyle name="Input 3 2 3 2 4" xfId="15809"/>
    <cellStyle name="Input 3 2 3 2 4 2" xfId="15810"/>
    <cellStyle name="Input 3 2 3 2 4 2 2" xfId="15811"/>
    <cellStyle name="Input 3 2 3 2 4 3" xfId="15812"/>
    <cellStyle name="Input 3 2 3 2 5" xfId="15813"/>
    <cellStyle name="Input 3 2 3 2 5 2" xfId="15814"/>
    <cellStyle name="Input 3 2 3 2 5 2 2" xfId="15815"/>
    <cellStyle name="Input 3 2 3 2 5 3" xfId="15816"/>
    <cellStyle name="Input 3 2 3 2 6" xfId="15817"/>
    <cellStyle name="Input 3 2 3 2 6 2" xfId="15818"/>
    <cellStyle name="Input 3 2 3 2 6 2 2" xfId="15819"/>
    <cellStyle name="Input 3 2 3 2 6 3" xfId="15820"/>
    <cellStyle name="Input 3 2 3 2 7" xfId="15821"/>
    <cellStyle name="Input 3 2 3 2 7 2" xfId="15822"/>
    <cellStyle name="Input 3 2 3 3" xfId="15823"/>
    <cellStyle name="Input 3 2 3 3 2" xfId="15824"/>
    <cellStyle name="Input 3 2 3 3 2 2" xfId="15825"/>
    <cellStyle name="Input 3 2 3 4" xfId="15826"/>
    <cellStyle name="Input 3 2 3 4 2" xfId="15827"/>
    <cellStyle name="Input 3 2 3 4 2 2" xfId="15828"/>
    <cellStyle name="Input 3 2 3 4 3" xfId="15829"/>
    <cellStyle name="Input 3 2 3 5" xfId="15830"/>
    <cellStyle name="Input 3 2 3 5 2" xfId="15831"/>
    <cellStyle name="Input 3 2 3 5 2 2" xfId="15832"/>
    <cellStyle name="Input 3 2 3 5 3" xfId="15833"/>
    <cellStyle name="Input 3 2 3 6" xfId="15834"/>
    <cellStyle name="Input 3 2 3 6 2" xfId="15835"/>
    <cellStyle name="Input 3 2 3 6 2 2" xfId="15836"/>
    <cellStyle name="Input 3 2 3 6 3" xfId="15837"/>
    <cellStyle name="Input 3 2 3 7" xfId="15838"/>
    <cellStyle name="Input 3 2 3 7 2" xfId="15839"/>
    <cellStyle name="Input 3 2 3 7 2 2" xfId="15840"/>
    <cellStyle name="Input 3 2 3 7 3" xfId="15841"/>
    <cellStyle name="Input 3 2 3 8" xfId="15842"/>
    <cellStyle name="Input 3 2 3 8 2" xfId="15843"/>
    <cellStyle name="Input 3 2 3 9" xfId="15844"/>
    <cellStyle name="Input 3 3" xfId="15845"/>
    <cellStyle name="Input 3 3 2" xfId="15846"/>
    <cellStyle name="Input 3 3 2 2" xfId="15847"/>
    <cellStyle name="Input 3 3 2 2 2" xfId="15848"/>
    <cellStyle name="Input 3 3 2 2 2 2" xfId="15849"/>
    <cellStyle name="Input 3 3 2 2 2 2 2" xfId="15850"/>
    <cellStyle name="Input 3 3 2 2 3" xfId="15851"/>
    <cellStyle name="Input 3 3 2 2 3 2" xfId="15852"/>
    <cellStyle name="Input 3 3 2 2 3 2 2" xfId="15853"/>
    <cellStyle name="Input 3 3 2 2 3 3" xfId="15854"/>
    <cellStyle name="Input 3 3 2 2 4" xfId="15855"/>
    <cellStyle name="Input 3 3 2 2 4 2" xfId="15856"/>
    <cellStyle name="Input 3 3 2 2 4 2 2" xfId="15857"/>
    <cellStyle name="Input 3 3 2 2 4 3" xfId="15858"/>
    <cellStyle name="Input 3 3 2 2 5" xfId="15859"/>
    <cellStyle name="Input 3 3 2 2 5 2" xfId="15860"/>
    <cellStyle name="Input 3 3 2 2 5 2 2" xfId="15861"/>
    <cellStyle name="Input 3 3 2 2 5 3" xfId="15862"/>
    <cellStyle name="Input 3 3 2 2 6" xfId="15863"/>
    <cellStyle name="Input 3 3 2 2 6 2" xfId="15864"/>
    <cellStyle name="Input 3 3 2 2 6 2 2" xfId="15865"/>
    <cellStyle name="Input 3 3 2 2 6 3" xfId="15866"/>
    <cellStyle name="Input 3 3 2 2 7" xfId="15867"/>
    <cellStyle name="Input 3 3 2 2 7 2" xfId="15868"/>
    <cellStyle name="Input 3 3 2 3" xfId="15869"/>
    <cellStyle name="Input 3 3 2 3 2" xfId="15870"/>
    <cellStyle name="Input 3 3 2 3 2 2" xfId="15871"/>
    <cellStyle name="Input 3 3 2 4" xfId="15872"/>
    <cellStyle name="Input 3 3 2 4 2" xfId="15873"/>
    <cellStyle name="Input 3 3 2 4 2 2" xfId="15874"/>
    <cellStyle name="Input 3 3 2 4 3" xfId="15875"/>
    <cellStyle name="Input 3 3 2 5" xfId="15876"/>
    <cellStyle name="Input 3 3 2 5 2" xfId="15877"/>
    <cellStyle name="Input 3 3 2 5 2 2" xfId="15878"/>
    <cellStyle name="Input 3 3 2 5 3" xfId="15879"/>
    <cellStyle name="Input 3 3 2 6" xfId="15880"/>
    <cellStyle name="Input 3 3 2 6 2" xfId="15881"/>
    <cellStyle name="Input 3 3 2 6 2 2" xfId="15882"/>
    <cellStyle name="Input 3 3 2 6 3" xfId="15883"/>
    <cellStyle name="Input 3 3 2 7" xfId="15884"/>
    <cellStyle name="Input 3 3 2 7 2" xfId="15885"/>
    <cellStyle name="Input 3 3 2 7 2 2" xfId="15886"/>
    <cellStyle name="Input 3 3 2 7 3" xfId="15887"/>
    <cellStyle name="Input 3 3 2 8" xfId="15888"/>
    <cellStyle name="Input 3 3 2 8 2" xfId="15889"/>
    <cellStyle name="Input 3 3 2 9" xfId="15890"/>
    <cellStyle name="Input 3 4" xfId="15891"/>
    <cellStyle name="Input 3 5" xfId="15892"/>
    <cellStyle name="Input 3 5 2" xfId="15893"/>
    <cellStyle name="Input 3 5 2 2" xfId="15894"/>
    <cellStyle name="Input 3 5 2 2 2" xfId="15895"/>
    <cellStyle name="Input 3 5 2 3" xfId="15896"/>
    <cellStyle name="Input 3 5 3" xfId="15897"/>
    <cellStyle name="Input 3 5 3 2" xfId="15898"/>
    <cellStyle name="Input 3 5 3 2 2" xfId="15899"/>
    <cellStyle name="Input 3 5 4" xfId="15900"/>
    <cellStyle name="Input 3 5 4 2" xfId="15901"/>
    <cellStyle name="Input 3 5 4 2 2" xfId="15902"/>
    <cellStyle name="Input 3 5 4 3" xfId="15903"/>
    <cellStyle name="Input 3 5 5" xfId="15904"/>
    <cellStyle name="Input 3 5 5 2" xfId="15905"/>
    <cellStyle name="Input 3 5 5 2 2" xfId="15906"/>
    <cellStyle name="Input 3 5 5 3" xfId="15907"/>
    <cellStyle name="Input 3 5 6" xfId="15908"/>
    <cellStyle name="Input 3 5 6 2" xfId="15909"/>
    <cellStyle name="Input 3 5 6 2 2" xfId="15910"/>
    <cellStyle name="Input 3 5 6 3" xfId="15911"/>
    <cellStyle name="Input 3 5 7" xfId="15912"/>
    <cellStyle name="Input 3 5 7 2" xfId="15913"/>
    <cellStyle name="Input 3 6" xfId="15914"/>
    <cellStyle name="Input 3 6 2" xfId="15915"/>
    <cellStyle name="Input 3 6 2 2" xfId="15916"/>
    <cellStyle name="Input 3 6 2 2 2" xfId="15917"/>
    <cellStyle name="Input 3 6 3" xfId="15918"/>
    <cellStyle name="Input 3 6 3 2" xfId="15919"/>
    <cellStyle name="Input 3 6 3 2 2" xfId="15920"/>
    <cellStyle name="Input 3 6 3 3" xfId="15921"/>
    <cellStyle name="Input 3 6 4" xfId="15922"/>
    <cellStyle name="Input 3 6 4 2" xfId="15923"/>
    <cellStyle name="Input 3 6 4 2 2" xfId="15924"/>
    <cellStyle name="Input 3 6 4 3" xfId="15925"/>
    <cellStyle name="Input 3 6 5" xfId="15926"/>
    <cellStyle name="Input 3 6 5 2" xfId="15927"/>
    <cellStyle name="Input 3 6 5 2 2" xfId="15928"/>
    <cellStyle name="Input 3 6 5 3" xfId="15929"/>
    <cellStyle name="Input 3 6 6" xfId="15930"/>
    <cellStyle name="Input 3 6 6 2" xfId="15931"/>
    <cellStyle name="Input 3 6 6 2 2" xfId="15932"/>
    <cellStyle name="Input 3 6 6 3" xfId="15933"/>
    <cellStyle name="Input 3 6 7" xfId="15934"/>
    <cellStyle name="Input 3 6 7 2" xfId="15935"/>
    <cellStyle name="Input 3 7" xfId="15936"/>
    <cellStyle name="Input 4" xfId="15937"/>
    <cellStyle name="Input 4 2" xfId="15938"/>
    <cellStyle name="Input 4 2 2" xfId="15939"/>
    <cellStyle name="Input 4 2 2 2" xfId="15940"/>
    <cellStyle name="Input 4 2 2 2 2" xfId="15941"/>
    <cellStyle name="Input 4 2 3" xfId="15942"/>
    <cellStyle name="Input 4 2 3 2" xfId="15943"/>
    <cellStyle name="Input 4 2 3 2 2" xfId="15944"/>
    <cellStyle name="Input 4 2 3 3" xfId="15945"/>
    <cellStyle name="Input 4 2 4" xfId="15946"/>
    <cellStyle name="Input 4 2 4 2" xfId="15947"/>
    <cellStyle name="Input 4 2 4 2 2" xfId="15948"/>
    <cellStyle name="Input 4 2 4 3" xfId="15949"/>
    <cellStyle name="Input 4 2 5" xfId="15950"/>
    <cellStyle name="Input 4 2 5 2" xfId="15951"/>
    <cellStyle name="Input 4 2 5 2 2" xfId="15952"/>
    <cellStyle name="Input 4 2 5 3" xfId="15953"/>
    <cellStyle name="Input 4 2 6" xfId="15954"/>
    <cellStyle name="Input 4 2 6 2" xfId="15955"/>
    <cellStyle name="Input 4 2 6 2 2" xfId="15956"/>
    <cellStyle name="Input 4 2 6 3" xfId="15957"/>
    <cellStyle name="Input 4 2 7" xfId="15958"/>
    <cellStyle name="Input 4 2 7 2" xfId="15959"/>
    <cellStyle name="Input 4 3" xfId="15960"/>
    <cellStyle name="Input 4 3 2" xfId="15961"/>
    <cellStyle name="Input 4 3 2 2" xfId="15962"/>
    <cellStyle name="Input 4 4" xfId="15963"/>
    <cellStyle name="Input 4 4 2" xfId="15964"/>
    <cellStyle name="Input 4 4 2 2" xfId="15965"/>
    <cellStyle name="Input 4 4 3" xfId="15966"/>
    <cellStyle name="Input 4 5" xfId="15967"/>
    <cellStyle name="Input 4 5 2" xfId="15968"/>
    <cellStyle name="Input 4 5 2 2" xfId="15969"/>
    <cellStyle name="Input 4 5 3" xfId="15970"/>
    <cellStyle name="Input 4 6" xfId="15971"/>
    <cellStyle name="Input 4 6 2" xfId="15972"/>
    <cellStyle name="Input 4 6 2 2" xfId="15973"/>
    <cellStyle name="Input 4 6 3" xfId="15974"/>
    <cellStyle name="Input 4 7" xfId="15975"/>
    <cellStyle name="Input 4 7 2" xfId="15976"/>
    <cellStyle name="Input 4 7 2 2" xfId="15977"/>
    <cellStyle name="Input 4 7 3" xfId="15978"/>
    <cellStyle name="Input 4 8" xfId="15979"/>
    <cellStyle name="Input 4 8 2" xfId="15980"/>
    <cellStyle name="Input 4 9" xfId="15981"/>
    <cellStyle name="Input 5" xfId="15982"/>
    <cellStyle name="Input 5 2" xfId="15983"/>
    <cellStyle name="Input 5 2 2" xfId="15984"/>
    <cellStyle name="Input 5 2 2 2" xfId="15985"/>
    <cellStyle name="Input 5 2 2 2 2" xfId="15986"/>
    <cellStyle name="Input 5 2 3" xfId="15987"/>
    <cellStyle name="Input 5 2 3 2" xfId="15988"/>
    <cellStyle name="Input 5 2 3 2 2" xfId="15989"/>
    <cellStyle name="Input 5 2 3 3" xfId="15990"/>
    <cellStyle name="Input 5 2 4" xfId="15991"/>
    <cellStyle name="Input 5 2 4 2" xfId="15992"/>
    <cellStyle name="Input 5 2 4 2 2" xfId="15993"/>
    <cellStyle name="Input 5 2 4 3" xfId="15994"/>
    <cellStyle name="Input 5 2 5" xfId="15995"/>
    <cellStyle name="Input 5 2 5 2" xfId="15996"/>
    <cellStyle name="Input 5 2 5 2 2" xfId="15997"/>
    <cellStyle name="Input 5 2 5 3" xfId="15998"/>
    <cellStyle name="Input 5 2 6" xfId="15999"/>
    <cellStyle name="Input 5 2 6 2" xfId="16000"/>
    <cellStyle name="Input 5 2 6 2 2" xfId="16001"/>
    <cellStyle name="Input 5 2 6 3" xfId="16002"/>
    <cellStyle name="Input 5 2 7" xfId="16003"/>
    <cellStyle name="Input 5 2 7 2" xfId="16004"/>
    <cellStyle name="Input 5 3" xfId="16005"/>
    <cellStyle name="Input 5 3 2" xfId="16006"/>
    <cellStyle name="Input 5 3 2 2" xfId="16007"/>
    <cellStyle name="Input 5 4" xfId="16008"/>
    <cellStyle name="Input 5 4 2" xfId="16009"/>
    <cellStyle name="Input 5 4 2 2" xfId="16010"/>
    <cellStyle name="Input 5 4 3" xfId="16011"/>
    <cellStyle name="Input 5 5" xfId="16012"/>
    <cellStyle name="Input 5 5 2" xfId="16013"/>
    <cellStyle name="Input 5 5 2 2" xfId="16014"/>
    <cellStyle name="Input 5 5 3" xfId="16015"/>
    <cellStyle name="Input 5 6" xfId="16016"/>
    <cellStyle name="Input 5 6 2" xfId="16017"/>
    <cellStyle name="Input 5 6 2 2" xfId="16018"/>
    <cellStyle name="Input 5 6 3" xfId="16019"/>
    <cellStyle name="Input 5 7" xfId="16020"/>
    <cellStyle name="Input 5 7 2" xfId="16021"/>
    <cellStyle name="Input 5 7 2 2" xfId="16022"/>
    <cellStyle name="Input 5 7 3" xfId="16023"/>
    <cellStyle name="Input 5 8" xfId="16024"/>
    <cellStyle name="Input 5 8 2" xfId="16025"/>
    <cellStyle name="Input 5 9" xfId="16026"/>
    <cellStyle name="Input 6" xfId="16027"/>
    <cellStyle name="Input 6 2" xfId="16028"/>
    <cellStyle name="Input 6 2 2" xfId="16029"/>
    <cellStyle name="Input 6 2 2 2" xfId="16030"/>
    <cellStyle name="Input 6 2 2 2 2" xfId="16031"/>
    <cellStyle name="Input 6 2 3" xfId="16032"/>
    <cellStyle name="Input 6 2 3 2" xfId="16033"/>
    <cellStyle name="Input 6 2 3 2 2" xfId="16034"/>
    <cellStyle name="Input 6 2 3 3" xfId="16035"/>
    <cellStyle name="Input 6 2 4" xfId="16036"/>
    <cellStyle name="Input 6 2 4 2" xfId="16037"/>
    <cellStyle name="Input 6 2 4 2 2" xfId="16038"/>
    <cellStyle name="Input 6 2 4 3" xfId="16039"/>
    <cellStyle name="Input 6 2 5" xfId="16040"/>
    <cellStyle name="Input 6 2 5 2" xfId="16041"/>
    <cellStyle name="Input 6 2 5 2 2" xfId="16042"/>
    <cellStyle name="Input 6 2 5 3" xfId="16043"/>
    <cellStyle name="Input 6 2 6" xfId="16044"/>
    <cellStyle name="Input 6 2 6 2" xfId="16045"/>
    <cellStyle name="Input 6 2 6 2 2" xfId="16046"/>
    <cellStyle name="Input 6 2 6 3" xfId="16047"/>
    <cellStyle name="Input 6 2 7" xfId="16048"/>
    <cellStyle name="Input 6 2 7 2" xfId="16049"/>
    <cellStyle name="Input 6 3" xfId="16050"/>
    <cellStyle name="Input 6 3 2" xfId="16051"/>
    <cellStyle name="Input 6 3 2 2" xfId="16052"/>
    <cellStyle name="Input 6 4" xfId="16053"/>
    <cellStyle name="Input 6 4 2" xfId="16054"/>
    <cellStyle name="Input 6 4 2 2" xfId="16055"/>
    <cellStyle name="Input 6 4 3" xfId="16056"/>
    <cellStyle name="Input 6 5" xfId="16057"/>
    <cellStyle name="Input 6 5 2" xfId="16058"/>
    <cellStyle name="Input 6 5 2 2" xfId="16059"/>
    <cellStyle name="Input 6 5 3" xfId="16060"/>
    <cellStyle name="Input 6 6" xfId="16061"/>
    <cellStyle name="Input 6 6 2" xfId="16062"/>
    <cellStyle name="Input 6 6 2 2" xfId="16063"/>
    <cellStyle name="Input 6 6 3" xfId="16064"/>
    <cellStyle name="Input 6 7" xfId="16065"/>
    <cellStyle name="Input 6 7 2" xfId="16066"/>
    <cellStyle name="Input 6 7 2 2" xfId="16067"/>
    <cellStyle name="Input 6 7 3" xfId="16068"/>
    <cellStyle name="Input 6 8" xfId="16069"/>
    <cellStyle name="Input 6 8 2" xfId="16070"/>
    <cellStyle name="Input 6 9" xfId="16071"/>
    <cellStyle name="Input 7" xfId="16072"/>
    <cellStyle name="Input 7 2" xfId="16073"/>
    <cellStyle name="Input 7 2 2" xfId="16074"/>
    <cellStyle name="Input 7 2 2 2" xfId="16075"/>
    <cellStyle name="Input 7 2 2 2 2" xfId="16076"/>
    <cellStyle name="Input 7 2 3" xfId="16077"/>
    <cellStyle name="Input 7 2 3 2" xfId="16078"/>
    <cellStyle name="Input 7 2 3 2 2" xfId="16079"/>
    <cellStyle name="Input 7 2 3 3" xfId="16080"/>
    <cellStyle name="Input 7 2 4" xfId="16081"/>
    <cellStyle name="Input 7 2 4 2" xfId="16082"/>
    <cellStyle name="Input 7 2 4 2 2" xfId="16083"/>
    <cellStyle name="Input 7 2 4 3" xfId="16084"/>
    <cellStyle name="Input 7 2 5" xfId="16085"/>
    <cellStyle name="Input 7 2 5 2" xfId="16086"/>
    <cellStyle name="Input 7 2 5 2 2" xfId="16087"/>
    <cellStyle name="Input 7 2 5 3" xfId="16088"/>
    <cellStyle name="Input 7 2 6" xfId="16089"/>
    <cellStyle name="Input 7 2 6 2" xfId="16090"/>
    <cellStyle name="Input 7 2 6 2 2" xfId="16091"/>
    <cellStyle name="Input 7 2 6 3" xfId="16092"/>
    <cellStyle name="Input 7 2 7" xfId="16093"/>
    <cellStyle name="Input 7 2 7 2" xfId="16094"/>
    <cellStyle name="Input 7 3" xfId="16095"/>
    <cellStyle name="Input 7 3 2" xfId="16096"/>
    <cellStyle name="Input 7 3 2 2" xfId="16097"/>
    <cellStyle name="Input 7 4" xfId="16098"/>
    <cellStyle name="Input 7 4 2" xfId="16099"/>
    <cellStyle name="Input 7 4 2 2" xfId="16100"/>
    <cellStyle name="Input 7 4 3" xfId="16101"/>
    <cellStyle name="Input 7 5" xfId="16102"/>
    <cellStyle name="Input 7 5 2" xfId="16103"/>
    <cellStyle name="Input 7 5 2 2" xfId="16104"/>
    <cellStyle name="Input 7 5 3" xfId="16105"/>
    <cellStyle name="Input 7 6" xfId="16106"/>
    <cellStyle name="Input 7 6 2" xfId="16107"/>
    <cellStyle name="Input 7 6 2 2" xfId="16108"/>
    <cellStyle name="Input 7 6 3" xfId="16109"/>
    <cellStyle name="Input 7 7" xfId="16110"/>
    <cellStyle name="Input 7 7 2" xfId="16111"/>
    <cellStyle name="Input 7 7 2 2" xfId="16112"/>
    <cellStyle name="Input 7 7 3" xfId="16113"/>
    <cellStyle name="Input 7 8" xfId="16114"/>
    <cellStyle name="Input 7 8 2" xfId="16115"/>
    <cellStyle name="Input 7 9" xfId="16116"/>
    <cellStyle name="Input 8" xfId="16117"/>
    <cellStyle name="Input 8 2" xfId="16118"/>
    <cellStyle name="Input 8 2 2" xfId="16119"/>
    <cellStyle name="Input 8 2 2 2" xfId="16120"/>
    <cellStyle name="Input 8 2 2 2 2" xfId="16121"/>
    <cellStyle name="Input 8 2 3" xfId="16122"/>
    <cellStyle name="Input 8 2 3 2" xfId="16123"/>
    <cellStyle name="Input 8 2 3 2 2" xfId="16124"/>
    <cellStyle name="Input 8 2 3 3" xfId="16125"/>
    <cellStyle name="Input 8 2 4" xfId="16126"/>
    <cellStyle name="Input 8 2 4 2" xfId="16127"/>
    <cellStyle name="Input 8 2 4 2 2" xfId="16128"/>
    <cellStyle name="Input 8 2 4 3" xfId="16129"/>
    <cellStyle name="Input 8 2 5" xfId="16130"/>
    <cellStyle name="Input 8 2 5 2" xfId="16131"/>
    <cellStyle name="Input 8 2 5 2 2" xfId="16132"/>
    <cellStyle name="Input 8 2 5 3" xfId="16133"/>
    <cellStyle name="Input 8 2 6" xfId="16134"/>
    <cellStyle name="Input 8 2 6 2" xfId="16135"/>
    <cellStyle name="Input 8 2 6 2 2" xfId="16136"/>
    <cellStyle name="Input 8 2 6 3" xfId="16137"/>
    <cellStyle name="Input 8 2 7" xfId="16138"/>
    <cellStyle name="Input 8 2 7 2" xfId="16139"/>
    <cellStyle name="Input 8 3" xfId="16140"/>
    <cellStyle name="Input 8 3 2" xfId="16141"/>
    <cellStyle name="Input 8 3 2 2" xfId="16142"/>
    <cellStyle name="Input 8 4" xfId="16143"/>
    <cellStyle name="Input 8 4 2" xfId="16144"/>
    <cellStyle name="Input 8 4 2 2" xfId="16145"/>
    <cellStyle name="Input 8 4 3" xfId="16146"/>
    <cellStyle name="Input 8 5" xfId="16147"/>
    <cellStyle name="Input 8 5 2" xfId="16148"/>
    <cellStyle name="Input 8 5 2 2" xfId="16149"/>
    <cellStyle name="Input 8 5 3" xfId="16150"/>
    <cellStyle name="Input 8 6" xfId="16151"/>
    <cellStyle name="Input 8 6 2" xfId="16152"/>
    <cellStyle name="Input 8 6 2 2" xfId="16153"/>
    <cellStyle name="Input 8 6 3" xfId="16154"/>
    <cellStyle name="Input 8 7" xfId="16155"/>
    <cellStyle name="Input 8 7 2" xfId="16156"/>
    <cellStyle name="Input 8 7 2 2" xfId="16157"/>
    <cellStyle name="Input 8 7 3" xfId="16158"/>
    <cellStyle name="Input 8 8" xfId="16159"/>
    <cellStyle name="Input 8 8 2" xfId="16160"/>
    <cellStyle name="Input 8 9" xfId="16161"/>
    <cellStyle name="Input 9" xfId="16162"/>
    <cellStyle name="Input 9 2" xfId="16163"/>
    <cellStyle name="Input 9 2 2" xfId="16164"/>
    <cellStyle name="Input 9 2 2 2" xfId="16165"/>
    <cellStyle name="Input 9 2 2 2 2" xfId="16166"/>
    <cellStyle name="Input 9 2 3" xfId="16167"/>
    <cellStyle name="Input 9 2 3 2" xfId="16168"/>
    <cellStyle name="Input 9 2 3 2 2" xfId="16169"/>
    <cellStyle name="Input 9 2 3 3" xfId="16170"/>
    <cellStyle name="Input 9 2 4" xfId="16171"/>
    <cellStyle name="Input 9 2 4 2" xfId="16172"/>
    <cellStyle name="Input 9 2 4 2 2" xfId="16173"/>
    <cellStyle name="Input 9 2 4 3" xfId="16174"/>
    <cellStyle name="Input 9 2 5" xfId="16175"/>
    <cellStyle name="Input 9 2 5 2" xfId="16176"/>
    <cellStyle name="Input 9 2 5 2 2" xfId="16177"/>
    <cellStyle name="Input 9 2 5 3" xfId="16178"/>
    <cellStyle name="Input 9 2 6" xfId="16179"/>
    <cellStyle name="Input 9 2 6 2" xfId="16180"/>
    <cellStyle name="Input 9 2 6 2 2" xfId="16181"/>
    <cellStyle name="Input 9 2 6 3" xfId="16182"/>
    <cellStyle name="Input 9 2 7" xfId="16183"/>
    <cellStyle name="Input 9 2 7 2" xfId="16184"/>
    <cellStyle name="Input 9 3" xfId="16185"/>
    <cellStyle name="Input 9 3 2" xfId="16186"/>
    <cellStyle name="Input 9 3 2 2" xfId="16187"/>
    <cellStyle name="Input 9 4" xfId="16188"/>
    <cellStyle name="Input 9 4 2" xfId="16189"/>
    <cellStyle name="Input 9 4 2 2" xfId="16190"/>
    <cellStyle name="Input 9 4 3" xfId="16191"/>
    <cellStyle name="Input 9 5" xfId="16192"/>
    <cellStyle name="Input 9 5 2" xfId="16193"/>
    <cellStyle name="Input 9 5 2 2" xfId="16194"/>
    <cellStyle name="Input 9 5 3" xfId="16195"/>
    <cellStyle name="Input 9 6" xfId="16196"/>
    <cellStyle name="Input 9 6 2" xfId="16197"/>
    <cellStyle name="Input 9 6 2 2" xfId="16198"/>
    <cellStyle name="Input 9 6 3" xfId="16199"/>
    <cellStyle name="Input 9 7" xfId="16200"/>
    <cellStyle name="Input 9 7 2" xfId="16201"/>
    <cellStyle name="Input 9 7 2 2" xfId="16202"/>
    <cellStyle name="Input 9 7 3" xfId="16203"/>
    <cellStyle name="Input 9 8" xfId="16204"/>
    <cellStyle name="Input 9 8 2" xfId="16205"/>
    <cellStyle name="Input 9 9" xfId="16206"/>
    <cellStyle name="Linked Cell 10" xfId="16207"/>
    <cellStyle name="Linked Cell 11" xfId="16208"/>
    <cellStyle name="Linked Cell 12" xfId="16209"/>
    <cellStyle name="Linked Cell 13" xfId="16210"/>
    <cellStyle name="Linked Cell 14" xfId="16211"/>
    <cellStyle name="Linked Cell 15" xfId="16212"/>
    <cellStyle name="Linked Cell 16" xfId="16213"/>
    <cellStyle name="Linked Cell 2" xfId="16214"/>
    <cellStyle name="Linked Cell 2 2" xfId="16215"/>
    <cellStyle name="Linked Cell 2 2 2" xfId="16216"/>
    <cellStyle name="Linked Cell 2 2 3" xfId="16217"/>
    <cellStyle name="Linked Cell 2 3" xfId="16218"/>
    <cellStyle name="Linked Cell 2 3 2" xfId="16219"/>
    <cellStyle name="Linked Cell 2 4" xfId="16220"/>
    <cellStyle name="Linked Cell 2 5" xfId="16221"/>
    <cellStyle name="Linked Cell 2 6" xfId="16222"/>
    <cellStyle name="Linked Cell 3" xfId="16223"/>
    <cellStyle name="Linked Cell 3 2" xfId="16224"/>
    <cellStyle name="Linked Cell 3 2 2" xfId="16225"/>
    <cellStyle name="Linked Cell 3 2 3" xfId="16226"/>
    <cellStyle name="Linked Cell 3 3" xfId="16227"/>
    <cellStyle name="Linked Cell 3 3 2" xfId="16228"/>
    <cellStyle name="Linked Cell 3 4" xfId="16229"/>
    <cellStyle name="Linked Cell 3 5" xfId="16230"/>
    <cellStyle name="Linked Cell 4" xfId="16231"/>
    <cellStyle name="Linked Cell 5" xfId="16232"/>
    <cellStyle name="Linked Cell 6" xfId="16233"/>
    <cellStyle name="Linked Cell 7" xfId="16234"/>
    <cellStyle name="Linked Cell 8" xfId="16235"/>
    <cellStyle name="Linked Cell 9" xfId="16236"/>
    <cellStyle name="Neutral 10" xfId="16237"/>
    <cellStyle name="Neutral 11" xfId="16238"/>
    <cellStyle name="Neutral 12" xfId="16239"/>
    <cellStyle name="Neutral 13" xfId="16240"/>
    <cellStyle name="Neutral 14" xfId="16241"/>
    <cellStyle name="Neutral 15" xfId="16242"/>
    <cellStyle name="Neutral 16" xfId="16243"/>
    <cellStyle name="Neutral 2" xfId="16244"/>
    <cellStyle name="Neutral 2 2" xfId="16245"/>
    <cellStyle name="Neutral 2 2 2" xfId="16246"/>
    <cellStyle name="Neutral 2 2 3" xfId="16247"/>
    <cellStyle name="Neutral 2 3" xfId="16248"/>
    <cellStyle name="Neutral 2 3 2" xfId="16249"/>
    <cellStyle name="Neutral 2 4" xfId="16250"/>
    <cellStyle name="Neutral 2 5" xfId="16251"/>
    <cellStyle name="Neutral 2 6" xfId="16252"/>
    <cellStyle name="Neutral 3" xfId="16253"/>
    <cellStyle name="Neutral 3 2" xfId="16254"/>
    <cellStyle name="Neutral 3 2 2" xfId="16255"/>
    <cellStyle name="Neutral 3 2 3" xfId="16256"/>
    <cellStyle name="Neutral 3 3" xfId="16257"/>
    <cellStyle name="Neutral 3 3 2" xfId="16258"/>
    <cellStyle name="Neutral 3 4" xfId="16259"/>
    <cellStyle name="Neutral 3 5" xfId="16260"/>
    <cellStyle name="Neutral 4" xfId="16261"/>
    <cellStyle name="Neutral 5" xfId="16262"/>
    <cellStyle name="Neutral 6" xfId="16263"/>
    <cellStyle name="Neutral 7" xfId="16264"/>
    <cellStyle name="Neutral 8" xfId="16265"/>
    <cellStyle name="Neutral 9" xfId="16266"/>
    <cellStyle name="Neutrale" xfId="16267"/>
    <cellStyle name="Normal" xfId="0" builtinId="0"/>
    <cellStyle name="Normal 10" xfId="16268"/>
    <cellStyle name="Normal 10 10" xfId="16269"/>
    <cellStyle name="Normal 10 10 2" xfId="16270"/>
    <cellStyle name="Normal 10 10 2 2" xfId="16271"/>
    <cellStyle name="Normal 10 10 2 3" xfId="16272"/>
    <cellStyle name="Normal 10 10 3" xfId="16273"/>
    <cellStyle name="Normal 10 10 4" xfId="16274"/>
    <cellStyle name="Normal 10 11" xfId="16275"/>
    <cellStyle name="Normal 10 12" xfId="16276"/>
    <cellStyle name="Normal 10 13" xfId="16277"/>
    <cellStyle name="Normal 10 13 2" xfId="16278"/>
    <cellStyle name="Normal 10 13 3" xfId="16279"/>
    <cellStyle name="Normal 10 13 3 2" xfId="16280"/>
    <cellStyle name="Normal 10 14" xfId="16281"/>
    <cellStyle name="Normal 10 15" xfId="16282"/>
    <cellStyle name="Normal 10 2" xfId="16283"/>
    <cellStyle name="Normal 10 2 10" xfId="16284"/>
    <cellStyle name="Normal 10 2 10 6" xfId="16285"/>
    <cellStyle name="Normal 10 2 12" xfId="16286"/>
    <cellStyle name="Normal 10 2 2" xfId="16287"/>
    <cellStyle name="Normal 10 2 2 2" xfId="16288"/>
    <cellStyle name="Normal 10 2 2 3" xfId="16289"/>
    <cellStyle name="Normal 10 2 2 4" xfId="16290"/>
    <cellStyle name="Normal 10 3" xfId="16291"/>
    <cellStyle name="Normal 10 3 2" xfId="16292"/>
    <cellStyle name="Normal 10 3 2 2" xfId="16293"/>
    <cellStyle name="Normal 10 3 3" xfId="16294"/>
    <cellStyle name="Normal 10 3 4" xfId="5"/>
    <cellStyle name="Normal 10 3 5" xfId="16295"/>
    <cellStyle name="Normal 10 3 6" xfId="16296"/>
    <cellStyle name="Normal 10 4" xfId="16297"/>
    <cellStyle name="Normal 10 4 2" xfId="16298"/>
    <cellStyle name="Normal 10 4 3" xfId="16299"/>
    <cellStyle name="Normal 10 4 4" xfId="16300"/>
    <cellStyle name="Normal 10 4 5" xfId="16301"/>
    <cellStyle name="Normal 10 5" xfId="16302"/>
    <cellStyle name="Normal 10 5 2" xfId="16303"/>
    <cellStyle name="Normal 10 5 3" xfId="16304"/>
    <cellStyle name="Normal 10 5 3 2" xfId="16305"/>
    <cellStyle name="Normal 10 5 4" xfId="16306"/>
    <cellStyle name="Normal 10 6" xfId="16307"/>
    <cellStyle name="Normal 10 7" xfId="16308"/>
    <cellStyle name="Normal 10 8" xfId="16309"/>
    <cellStyle name="Normal 10 8 2" xfId="16310"/>
    <cellStyle name="Normal 10 9" xfId="16311"/>
    <cellStyle name="Normal 10 9 2" xfId="16312"/>
    <cellStyle name="Normal 100" xfId="16313"/>
    <cellStyle name="Normal 100 2" xfId="16314"/>
    <cellStyle name="Normal 101" xfId="16315"/>
    <cellStyle name="Normal 102" xfId="16316"/>
    <cellStyle name="Normal 103" xfId="16317"/>
    <cellStyle name="Normal 104" xfId="16318"/>
    <cellStyle name="Normal 105" xfId="16319"/>
    <cellStyle name="Normal 106" xfId="16320"/>
    <cellStyle name="Normal 107" xfId="16321"/>
    <cellStyle name="Normal 108" xfId="16322"/>
    <cellStyle name="Normal 11" xfId="2"/>
    <cellStyle name="Normal 11 10" xfId="16323"/>
    <cellStyle name="Normal 11 10 2" xfId="16324"/>
    <cellStyle name="Normal 11 11" xfId="16325"/>
    <cellStyle name="Normal 11 12" xfId="16326"/>
    <cellStyle name="Normal 11 13" xfId="16327"/>
    <cellStyle name="Normal 11 14" xfId="16328"/>
    <cellStyle name="Normal 11 15" xfId="16329"/>
    <cellStyle name="Normal 11 16" xfId="16330"/>
    <cellStyle name="Normal 11 2" xfId="16331"/>
    <cellStyle name="Normal 11 2 2" xfId="16332"/>
    <cellStyle name="Normal 11 2 2 2" xfId="16333"/>
    <cellStyle name="Normal 11 2 2 2 2" xfId="16334"/>
    <cellStyle name="Normal 11 2 2 3" xfId="16335"/>
    <cellStyle name="Normal 11 2 2 3 2" xfId="16336"/>
    <cellStyle name="Normal 11 2 3" xfId="16337"/>
    <cellStyle name="Normal 11 2 4" xfId="16338"/>
    <cellStyle name="Normal 11 3" xfId="16339"/>
    <cellStyle name="Normal 11 4" xfId="16340"/>
    <cellStyle name="Normal 11 5" xfId="16341"/>
    <cellStyle name="Normal 11 6" xfId="16342"/>
    <cellStyle name="Normal 11 7" xfId="16343"/>
    <cellStyle name="Normal 11 8" xfId="16344"/>
    <cellStyle name="Normal 11 8 2" xfId="16345"/>
    <cellStyle name="Normal 11 9" xfId="16346"/>
    <cellStyle name="Normal 11 9 2" xfId="16347"/>
    <cellStyle name="Normal 12" xfId="16348"/>
    <cellStyle name="Normal 12 10" xfId="16349"/>
    <cellStyle name="Normal 12 2" xfId="16350"/>
    <cellStyle name="Normal 12 2 2" xfId="16351"/>
    <cellStyle name="Normal 12 2 3" xfId="16352"/>
    <cellStyle name="Normal 12 3" xfId="16353"/>
    <cellStyle name="Normal 12 3 2" xfId="16354"/>
    <cellStyle name="Normal 12 4" xfId="16355"/>
    <cellStyle name="Normal 12 4 2" xfId="16356"/>
    <cellStyle name="Normal 12 4 3" xfId="16357"/>
    <cellStyle name="Normal 12 4 4" xfId="16358"/>
    <cellStyle name="Normal 12 5" xfId="16359"/>
    <cellStyle name="Normal 12 6" xfId="16360"/>
    <cellStyle name="Normal 12 7" xfId="16361"/>
    <cellStyle name="Normal 12 8" xfId="16362"/>
    <cellStyle name="Normal 12 9" xfId="16363"/>
    <cellStyle name="Normal 13" xfId="16364"/>
    <cellStyle name="Normal 13 10" xfId="16365"/>
    <cellStyle name="Normal 13 11" xfId="16366"/>
    <cellStyle name="Normal 13 2" xfId="16367"/>
    <cellStyle name="Normal 13 2 2" xfId="16368"/>
    <cellStyle name="Normal 13 2 3" xfId="16369"/>
    <cellStyle name="Normal 13 3" xfId="16370"/>
    <cellStyle name="Normal 13 3 2" xfId="16371"/>
    <cellStyle name="Normal 13 4" xfId="16372"/>
    <cellStyle name="Normal 13 4 2" xfId="16373"/>
    <cellStyle name="Normal 13 4 3" xfId="16374"/>
    <cellStyle name="Normal 13 4 4" xfId="16375"/>
    <cellStyle name="Normal 13 4 5" xfId="16376"/>
    <cellStyle name="Normal 13 5" xfId="16377"/>
    <cellStyle name="Normal 13 6" xfId="16378"/>
    <cellStyle name="Normal 13 7" xfId="16379"/>
    <cellStyle name="Normal 13 8" xfId="16380"/>
    <cellStyle name="Normal 13 9" xfId="16381"/>
    <cellStyle name="Normal 14" xfId="16382"/>
    <cellStyle name="Normal 14 17" xfId="16383"/>
    <cellStyle name="Normal 14 2" xfId="16384"/>
    <cellStyle name="Normal 14 2 2" xfId="16385"/>
    <cellStyle name="Normal 14 2 3" xfId="16386"/>
    <cellStyle name="Normal 14 2 4" xfId="16387"/>
    <cellStyle name="Normal 14 2 5" xfId="16388"/>
    <cellStyle name="Normal 14 3" xfId="16389"/>
    <cellStyle name="Normal 14 3 2" xfId="16390"/>
    <cellStyle name="Normal 14 3 3" xfId="16391"/>
    <cellStyle name="Normal 14 3 4" xfId="16392"/>
    <cellStyle name="Normal 14 4" xfId="16393"/>
    <cellStyle name="Normal 14 4 2" xfId="16394"/>
    <cellStyle name="Normal 14 5" xfId="16395"/>
    <cellStyle name="Normal 14 6" xfId="16396"/>
    <cellStyle name="Normal 14 7" xfId="16397"/>
    <cellStyle name="Normal 14 7 2" xfId="16398"/>
    <cellStyle name="Normal 14 8" xfId="16399"/>
    <cellStyle name="Normal 14 9" xfId="16400"/>
    <cellStyle name="Normal 15" xfId="16401"/>
    <cellStyle name="Normal 15 2" xfId="16402"/>
    <cellStyle name="Normal 15 2 2" xfId="16403"/>
    <cellStyle name="Normal 15 3" xfId="16404"/>
    <cellStyle name="Normal 15 3 2" xfId="16405"/>
    <cellStyle name="Normal 15 4" xfId="16406"/>
    <cellStyle name="Normal 15 4 2" xfId="16407"/>
    <cellStyle name="Normal 15 5" xfId="16408"/>
    <cellStyle name="Normal 15 6" xfId="16409"/>
    <cellStyle name="Normal 16" xfId="16410"/>
    <cellStyle name="Normal 16 2" xfId="16411"/>
    <cellStyle name="Normal 16 2 2" xfId="16412"/>
    <cellStyle name="Normal 16 3" xfId="16413"/>
    <cellStyle name="Normal 16 3 2" xfId="16414"/>
    <cellStyle name="Normal 16 4" xfId="16415"/>
    <cellStyle name="Normal 16 4 2" xfId="16416"/>
    <cellStyle name="Normal 16 5" xfId="16417"/>
    <cellStyle name="Normal 16 6" xfId="16418"/>
    <cellStyle name="Normal 16 7" xfId="16419"/>
    <cellStyle name="Normal 17" xfId="4"/>
    <cellStyle name="Normal 17 2" xfId="16420"/>
    <cellStyle name="Normal 17 2 2" xfId="16421"/>
    <cellStyle name="Normal 17 3" xfId="16422"/>
    <cellStyle name="Normal 17 3 2" xfId="16423"/>
    <cellStyle name="Normal 17 4" xfId="16424"/>
    <cellStyle name="Normal 17 4 2" xfId="16425"/>
    <cellStyle name="Normal 17 5" xfId="16426"/>
    <cellStyle name="Normal 17 6" xfId="16427"/>
    <cellStyle name="Normal 17 7" xfId="16428"/>
    <cellStyle name="Normal 18" xfId="16429"/>
    <cellStyle name="Normal 18 2" xfId="16430"/>
    <cellStyle name="Normal 18 2 2" xfId="16431"/>
    <cellStyle name="Normal 18 3" xfId="16432"/>
    <cellStyle name="Normal 18 3 2" xfId="16433"/>
    <cellStyle name="Normal 18 4" xfId="16434"/>
    <cellStyle name="Normal 18 4 2" xfId="16435"/>
    <cellStyle name="Normal 18 5" xfId="16436"/>
    <cellStyle name="Normal 18 6" xfId="16437"/>
    <cellStyle name="Normal 18 7" xfId="16438"/>
    <cellStyle name="Normal 183" xfId="16439"/>
    <cellStyle name="Normal 19" xfId="16440"/>
    <cellStyle name="Normal 19 2" xfId="16441"/>
    <cellStyle name="Normal 19 2 2" xfId="16442"/>
    <cellStyle name="Normal 19 3" xfId="16443"/>
    <cellStyle name="Normal 19 3 2" xfId="16444"/>
    <cellStyle name="Normal 19 4" xfId="16445"/>
    <cellStyle name="Normal 19 4 2" xfId="16446"/>
    <cellStyle name="Normal 19 5" xfId="16447"/>
    <cellStyle name="Normal 19 6" xfId="16448"/>
    <cellStyle name="Normal 19 7" xfId="16449"/>
    <cellStyle name="Normal 2" xfId="16450"/>
    <cellStyle name="Normal 2 10" xfId="16451"/>
    <cellStyle name="Normal 2 10 2" xfId="16452"/>
    <cellStyle name="Normal 2 10 2 2" xfId="16453"/>
    <cellStyle name="Normal 2 10 2 3" xfId="16454"/>
    <cellStyle name="Normal 2 10 3" xfId="16455"/>
    <cellStyle name="Normal 2 10 4" xfId="16456"/>
    <cellStyle name="Normal 2 10 5" xfId="16457"/>
    <cellStyle name="Normal 2 10 6" xfId="16458"/>
    <cellStyle name="Normal 2 11" xfId="16459"/>
    <cellStyle name="Normal 2 11 2" xfId="16460"/>
    <cellStyle name="Normal 2 11 2 2" xfId="16461"/>
    <cellStyle name="Normal 2 11 2 3" xfId="16462"/>
    <cellStyle name="Normal 2 11 3" xfId="16463"/>
    <cellStyle name="Normal 2 11 3 2" xfId="16464"/>
    <cellStyle name="Normal 2 11 4" xfId="16465"/>
    <cellStyle name="Normal 2 11 5" xfId="16466"/>
    <cellStyle name="Normal 2 11 6" xfId="16467"/>
    <cellStyle name="Normal 2 12" xfId="16468"/>
    <cellStyle name="Normal 2 12 2" xfId="16469"/>
    <cellStyle name="Normal 2 12 2 2" xfId="16470"/>
    <cellStyle name="Normal 2 12 2 3" xfId="16471"/>
    <cellStyle name="Normal 2 12 3" xfId="16472"/>
    <cellStyle name="Normal 2 12 4" xfId="16473"/>
    <cellStyle name="Normal 2 12 5" xfId="16474"/>
    <cellStyle name="Normal 2 12 6" xfId="16475"/>
    <cellStyle name="Normal 2 13" xfId="16476"/>
    <cellStyle name="Normal 2 13 2" xfId="16477"/>
    <cellStyle name="Normal 2 13 2 2" xfId="16478"/>
    <cellStyle name="Normal 2 13 2 3" xfId="16479"/>
    <cellStyle name="Normal 2 13 3" xfId="16480"/>
    <cellStyle name="Normal 2 13 4" xfId="16481"/>
    <cellStyle name="Normal 2 13 5" xfId="16482"/>
    <cellStyle name="Normal 2 13 6" xfId="16483"/>
    <cellStyle name="Normal 2 14" xfId="16484"/>
    <cellStyle name="Normal 2 14 2" xfId="16485"/>
    <cellStyle name="Normal 2 14 2 2" xfId="16486"/>
    <cellStyle name="Normal 2 14 2 3" xfId="16487"/>
    <cellStyle name="Normal 2 14 3" xfId="16488"/>
    <cellStyle name="Normal 2 14 4" xfId="16489"/>
    <cellStyle name="Normal 2 14 5" xfId="16490"/>
    <cellStyle name="Normal 2 14 6" xfId="16491"/>
    <cellStyle name="Normal 2 15" xfId="16492"/>
    <cellStyle name="Normal 2 15 2" xfId="16493"/>
    <cellStyle name="Normal 2 15 2 2" xfId="16494"/>
    <cellStyle name="Normal 2 15 2 3" xfId="16495"/>
    <cellStyle name="Normal 2 15 3" xfId="16496"/>
    <cellStyle name="Normal 2 15 4" xfId="16497"/>
    <cellStyle name="Normal 2 15 5" xfId="16498"/>
    <cellStyle name="Normal 2 15 6" xfId="16499"/>
    <cellStyle name="Normal 2 16" xfId="16500"/>
    <cellStyle name="Normal 2 16 2" xfId="16501"/>
    <cellStyle name="Normal 2 16 2 2" xfId="16502"/>
    <cellStyle name="Normal 2 16 2 3" xfId="16503"/>
    <cellStyle name="Normal 2 16 3" xfId="16504"/>
    <cellStyle name="Normal 2 16 4" xfId="16505"/>
    <cellStyle name="Normal 2 16 5" xfId="16506"/>
    <cellStyle name="Normal 2 16 6" xfId="16507"/>
    <cellStyle name="Normal 2 17" xfId="16508"/>
    <cellStyle name="Normal 2 17 2" xfId="16509"/>
    <cellStyle name="Normal 2 17 2 2" xfId="16510"/>
    <cellStyle name="Normal 2 17 3" xfId="16511"/>
    <cellStyle name="Normal 2 17 4" xfId="16512"/>
    <cellStyle name="Normal 2 17 4 2" xfId="16513"/>
    <cellStyle name="Normal 2 17 5" xfId="16514"/>
    <cellStyle name="Normal 2 18" xfId="16515"/>
    <cellStyle name="Normal 2 18 2" xfId="16516"/>
    <cellStyle name="Normal 2 18 2 2" xfId="16517"/>
    <cellStyle name="Normal 2 18 2 3" xfId="16518"/>
    <cellStyle name="Normal 2 18 2 3 2" xfId="16519"/>
    <cellStyle name="Normal 2 18 3" xfId="16520"/>
    <cellStyle name="Normal 2 18 4" xfId="16521"/>
    <cellStyle name="Normal 2 18 5" xfId="16522"/>
    <cellStyle name="Normal 2 18 6" xfId="16523"/>
    <cellStyle name="Normal 2 19" xfId="16524"/>
    <cellStyle name="Normal 2 19 2" xfId="16525"/>
    <cellStyle name="Normal 2 19 3" xfId="16526"/>
    <cellStyle name="Normal 2 19 3 2" xfId="16527"/>
    <cellStyle name="Normal 2 2" xfId="16528"/>
    <cellStyle name="Normal 2 2 10" xfId="16529"/>
    <cellStyle name="Normal 2 2 2" xfId="16530"/>
    <cellStyle name="Normal 2 2 2 2" xfId="16531"/>
    <cellStyle name="Normal 2 2 2 3" xfId="16532"/>
    <cellStyle name="Normal 2 2 2 4" xfId="16533"/>
    <cellStyle name="Normal 2 2 3" xfId="16534"/>
    <cellStyle name="Normal 2 2 3 2" xfId="16535"/>
    <cellStyle name="Normal 2 2 3 2 2" xfId="16536"/>
    <cellStyle name="Normal 2 2 3 3" xfId="16537"/>
    <cellStyle name="Normal 2 2 3 4" xfId="16538"/>
    <cellStyle name="Normal 2 2 4" xfId="16539"/>
    <cellStyle name="Normal 2 2 4 2" xfId="16540"/>
    <cellStyle name="Normal 2 2 4 3" xfId="16541"/>
    <cellStyle name="Normal 2 2 5" xfId="16542"/>
    <cellStyle name="Normal 2 2 5 2" xfId="16543"/>
    <cellStyle name="Normal 2 2 6" xfId="16544"/>
    <cellStyle name="Normal 2 2 7" xfId="16545"/>
    <cellStyle name="Normal 2 2 7 2" xfId="16546"/>
    <cellStyle name="Normal 2 2 8" xfId="16547"/>
    <cellStyle name="Normal 2 2 9" xfId="16548"/>
    <cellStyle name="Normal 2 2_Summary by gene" xfId="16549"/>
    <cellStyle name="Normal 2 20" xfId="16550"/>
    <cellStyle name="Normal 2 20 2" xfId="16551"/>
    <cellStyle name="Normal 2 20 3" xfId="16552"/>
    <cellStyle name="Normal 2 20 4" xfId="16553"/>
    <cellStyle name="Normal 2 20 4 2" xfId="16554"/>
    <cellStyle name="Normal 2 20 5" xfId="16555"/>
    <cellStyle name="Normal 2 21" xfId="16556"/>
    <cellStyle name="Normal 2 21 2" xfId="16557"/>
    <cellStyle name="Normal 2 22" xfId="16558"/>
    <cellStyle name="Normal 2 22 2" xfId="16559"/>
    <cellStyle name="Normal 2 23" xfId="16560"/>
    <cellStyle name="Normal 2 23 2" xfId="16561"/>
    <cellStyle name="Normal 2 24" xfId="16562"/>
    <cellStyle name="Normal 2 24 2" xfId="16563"/>
    <cellStyle name="Normal 2 25" xfId="16564"/>
    <cellStyle name="Normal 2 25 2" xfId="16565"/>
    <cellStyle name="Normal 2 26" xfId="16566"/>
    <cellStyle name="Normal 2 26 2" xfId="16567"/>
    <cellStyle name="Normal 2 27" xfId="16568"/>
    <cellStyle name="Normal 2 27 2" xfId="16569"/>
    <cellStyle name="Normal 2 28" xfId="16570"/>
    <cellStyle name="Normal 2 28 2" xfId="16571"/>
    <cellStyle name="Normal 2 29" xfId="16572"/>
    <cellStyle name="Normal 2 29 2" xfId="16573"/>
    <cellStyle name="Normal 2 3" xfId="16574"/>
    <cellStyle name="Normal 2 3 2" xfId="16575"/>
    <cellStyle name="Normal 2 3 2 2" xfId="16576"/>
    <cellStyle name="Normal 2 3 3" xfId="16577"/>
    <cellStyle name="Normal 2 3 3 2" xfId="16578"/>
    <cellStyle name="Normal 2 3 3 2 2" xfId="16579"/>
    <cellStyle name="Normal 2 3 3 3" xfId="16580"/>
    <cellStyle name="Normal 2 3 3 4" xfId="16581"/>
    <cellStyle name="Normal 2 3 4" xfId="16582"/>
    <cellStyle name="Normal 2 3 4 2" xfId="16583"/>
    <cellStyle name="Normal 2 3 4 3" xfId="16584"/>
    <cellStyle name="Normal 2 3 5" xfId="16585"/>
    <cellStyle name="Normal 2 3 5 2" xfId="16586"/>
    <cellStyle name="Normal 2 3 6" xfId="16587"/>
    <cellStyle name="Normal 2 30" xfId="16588"/>
    <cellStyle name="Normal 2 30 2" xfId="16589"/>
    <cellStyle name="Normal 2 31" xfId="16590"/>
    <cellStyle name="Normal 2 31 2" xfId="16591"/>
    <cellStyle name="Normal 2 32" xfId="16592"/>
    <cellStyle name="Normal 2 32 2" xfId="16593"/>
    <cellStyle name="Normal 2 33" xfId="16594"/>
    <cellStyle name="Normal 2 33 2" xfId="16595"/>
    <cellStyle name="Normal 2 34" xfId="16596"/>
    <cellStyle name="Normal 2 34 2" xfId="16597"/>
    <cellStyle name="Normal 2 35" xfId="16598"/>
    <cellStyle name="Normal 2 35 2" xfId="16599"/>
    <cellStyle name="Normal 2 36" xfId="16600"/>
    <cellStyle name="Normal 2 36 2" xfId="16601"/>
    <cellStyle name="Normal 2 37" xfId="16602"/>
    <cellStyle name="Normal 2 37 2" xfId="16603"/>
    <cellStyle name="Normal 2 38" xfId="16604"/>
    <cellStyle name="Normal 2 38 2" xfId="16605"/>
    <cellStyle name="Normal 2 39" xfId="16606"/>
    <cellStyle name="Normal 2 39 2" xfId="16607"/>
    <cellStyle name="Normal 2 4" xfId="16608"/>
    <cellStyle name="Normal 2 4 2" xfId="16609"/>
    <cellStyle name="Normal 2 4 2 2" xfId="16610"/>
    <cellStyle name="Normal 2 4 2 3" xfId="16611"/>
    <cellStyle name="Normal 2 4 3" xfId="16612"/>
    <cellStyle name="Normal 2 4 4" xfId="16613"/>
    <cellStyle name="Normal 2 4 5" xfId="16614"/>
    <cellStyle name="Normal 2 4 6" xfId="16615"/>
    <cellStyle name="Normal 2 4 7" xfId="16616"/>
    <cellStyle name="Normal 2 4 8" xfId="16617"/>
    <cellStyle name="Normal 2 4 9" xfId="16618"/>
    <cellStyle name="Normal 2 40" xfId="16619"/>
    <cellStyle name="Normal 2 40 2" xfId="16620"/>
    <cellStyle name="Normal 2 41" xfId="16621"/>
    <cellStyle name="Normal 2 41 2" xfId="16622"/>
    <cellStyle name="Normal 2 42" xfId="16623"/>
    <cellStyle name="Normal 2 42 2" xfId="16624"/>
    <cellStyle name="Normal 2 43" xfId="16625"/>
    <cellStyle name="Normal 2 43 2" xfId="16626"/>
    <cellStyle name="Normal 2 44" xfId="16627"/>
    <cellStyle name="Normal 2 44 2" xfId="16628"/>
    <cellStyle name="Normal 2 45" xfId="16629"/>
    <cellStyle name="Normal 2 45 2" xfId="16630"/>
    <cellStyle name="Normal 2 46" xfId="16631"/>
    <cellStyle name="Normal 2 46 2" xfId="16632"/>
    <cellStyle name="Normal 2 47" xfId="16633"/>
    <cellStyle name="Normal 2 47 2" xfId="16634"/>
    <cellStyle name="Normal 2 48" xfId="16635"/>
    <cellStyle name="Normal 2 48 2" xfId="16636"/>
    <cellStyle name="Normal 2 49" xfId="16637"/>
    <cellStyle name="Normal 2 49 2" xfId="16638"/>
    <cellStyle name="Normal 2 5" xfId="16639"/>
    <cellStyle name="Normal 2 5 2" xfId="16640"/>
    <cellStyle name="Normal 2 5 2 2" xfId="16641"/>
    <cellStyle name="Normal 2 5 2 3" xfId="16642"/>
    <cellStyle name="Normal 2 5 3" xfId="16643"/>
    <cellStyle name="Normal 2 5 4" xfId="16644"/>
    <cellStyle name="Normal 2 5 5" xfId="16645"/>
    <cellStyle name="Normal 2 5 6" xfId="16646"/>
    <cellStyle name="Normal 2 5 7" xfId="16647"/>
    <cellStyle name="Normal 2 5 8" xfId="16648"/>
    <cellStyle name="Normal 2 5 9" xfId="16649"/>
    <cellStyle name="Normal 2 50" xfId="16650"/>
    <cellStyle name="Normal 2 50 2" xfId="16651"/>
    <cellStyle name="Normal 2 51" xfId="16652"/>
    <cellStyle name="Normal 2 51 2" xfId="16653"/>
    <cellStyle name="Normal 2 52" xfId="16654"/>
    <cellStyle name="Normal 2 52 2" xfId="16655"/>
    <cellStyle name="Normal 2 53" xfId="16656"/>
    <cellStyle name="Normal 2 53 2" xfId="16657"/>
    <cellStyle name="Normal 2 54" xfId="16658"/>
    <cellStyle name="Normal 2 54 2" xfId="16659"/>
    <cellStyle name="Normal 2 55" xfId="16660"/>
    <cellStyle name="Normal 2 55 2" xfId="16661"/>
    <cellStyle name="Normal 2 56" xfId="16662"/>
    <cellStyle name="Normal 2 56 2" xfId="16663"/>
    <cellStyle name="Normal 2 57" xfId="16664"/>
    <cellStyle name="Normal 2 57 2" xfId="16665"/>
    <cellStyle name="Normal 2 58" xfId="16666"/>
    <cellStyle name="Normal 2 58 2" xfId="16667"/>
    <cellStyle name="Normal 2 59" xfId="16668"/>
    <cellStyle name="Normal 2 59 2" xfId="16669"/>
    <cellStyle name="Normal 2 6" xfId="16670"/>
    <cellStyle name="Normal 2 6 2" xfId="16671"/>
    <cellStyle name="Normal 2 6 2 2" xfId="16672"/>
    <cellStyle name="Normal 2 6 2 3" xfId="16673"/>
    <cellStyle name="Normal 2 6 3" xfId="16674"/>
    <cellStyle name="Normal 2 6 4" xfId="16675"/>
    <cellStyle name="Normal 2 6 5" xfId="16676"/>
    <cellStyle name="Normal 2 6 6" xfId="16677"/>
    <cellStyle name="Normal 2 6 7" xfId="16678"/>
    <cellStyle name="Normal 2 6 8" xfId="16679"/>
    <cellStyle name="Normal 2 60" xfId="16680"/>
    <cellStyle name="Normal 2 60 2" xfId="16681"/>
    <cellStyle name="Normal 2 61" xfId="16682"/>
    <cellStyle name="Normal 2 62" xfId="16683"/>
    <cellStyle name="Normal 2 63" xfId="16684"/>
    <cellStyle name="Normal 2 63 2" xfId="16685"/>
    <cellStyle name="Normal 2 64" xfId="16686"/>
    <cellStyle name="Normal 2 64 2" xfId="16687"/>
    <cellStyle name="Normal 2 65" xfId="16688"/>
    <cellStyle name="Normal 2 66" xfId="16689"/>
    <cellStyle name="Normal 2 66 2" xfId="16690"/>
    <cellStyle name="Normal 2 67" xfId="16691"/>
    <cellStyle name="Normal 2 68" xfId="16692"/>
    <cellStyle name="Normal 2 69" xfId="16693"/>
    <cellStyle name="Normal 2 7" xfId="16694"/>
    <cellStyle name="Normal 2 7 2" xfId="16695"/>
    <cellStyle name="Normal 2 7 2 2" xfId="16696"/>
    <cellStyle name="Normal 2 7 2 3" xfId="16697"/>
    <cellStyle name="Normal 2 7 2 4" xfId="16698"/>
    <cellStyle name="Normal 2 7 2 5" xfId="16699"/>
    <cellStyle name="Normal 2 7 2 5 2" xfId="16700"/>
    <cellStyle name="Normal 2 7 3" xfId="16701"/>
    <cellStyle name="Normal 2 7 3 2" xfId="16702"/>
    <cellStyle name="Normal 2 7 4" xfId="16703"/>
    <cellStyle name="Normal 2 7 5" xfId="16704"/>
    <cellStyle name="Normal 2 7 5 2" xfId="16705"/>
    <cellStyle name="Normal 2 7 6" xfId="16706"/>
    <cellStyle name="Normal 2 7 7" xfId="16707"/>
    <cellStyle name="Normal 2 70" xfId="16708"/>
    <cellStyle name="Normal 2 71" xfId="16709"/>
    <cellStyle name="Normal 2 72" xfId="16710"/>
    <cellStyle name="Normal 2 73" xfId="16711"/>
    <cellStyle name="Normal 2 74" xfId="16712"/>
    <cellStyle name="Normal 2 75" xfId="16713"/>
    <cellStyle name="Normal 2 76" xfId="16714"/>
    <cellStyle name="Normal 2 77" xfId="16715"/>
    <cellStyle name="Normal 2 78" xfId="16716"/>
    <cellStyle name="Normal 2 79" xfId="16717"/>
    <cellStyle name="Normal 2 8" xfId="16718"/>
    <cellStyle name="Normal 2 8 2" xfId="16719"/>
    <cellStyle name="Normal 2 8 2 2" xfId="16720"/>
    <cellStyle name="Normal 2 8 2 3" xfId="16721"/>
    <cellStyle name="Normal 2 8 3" xfId="16722"/>
    <cellStyle name="Normal 2 8 3 2" xfId="16723"/>
    <cellStyle name="Normal 2 8 4" xfId="16724"/>
    <cellStyle name="Normal 2 8 5" xfId="16725"/>
    <cellStyle name="Normal 2 8 6" xfId="16726"/>
    <cellStyle name="Normal 2 80" xfId="16727"/>
    <cellStyle name="Normal 2 81" xfId="16728"/>
    <cellStyle name="Normal 2 82" xfId="16729"/>
    <cellStyle name="Normal 2 83" xfId="16730"/>
    <cellStyle name="Normal 2 84" xfId="16731"/>
    <cellStyle name="Normal 2 85" xfId="16732"/>
    <cellStyle name="Normal 2 85 2" xfId="16733"/>
    <cellStyle name="Normal 2 86" xfId="16734"/>
    <cellStyle name="Normal 2 86 2" xfId="16735"/>
    <cellStyle name="Normal 2 87" xfId="16736"/>
    <cellStyle name="Normal 2 87 2" xfId="16737"/>
    <cellStyle name="Normal 2 88" xfId="16738"/>
    <cellStyle name="Normal 2 89" xfId="16739"/>
    <cellStyle name="Normal 2 9" xfId="16740"/>
    <cellStyle name="Normal 2 9 2" xfId="16741"/>
    <cellStyle name="Normal 2 9 2 2" xfId="16742"/>
    <cellStyle name="Normal 2 9 2 3" xfId="16743"/>
    <cellStyle name="Normal 2 9 3" xfId="16744"/>
    <cellStyle name="Normal 2 9 3 2" xfId="16745"/>
    <cellStyle name="Normal 2 9 4" xfId="16746"/>
    <cellStyle name="Normal 2 9 5" xfId="16747"/>
    <cellStyle name="Normal 2 9 6" xfId="16748"/>
    <cellStyle name="Normal 2 90" xfId="16749"/>
    <cellStyle name="Normal 2 91" xfId="16750"/>
    <cellStyle name="Normal 20" xfId="16751"/>
    <cellStyle name="Normal 20 2" xfId="16752"/>
    <cellStyle name="Normal 20 2 2" xfId="16753"/>
    <cellStyle name="Normal 20 3" xfId="16754"/>
    <cellStyle name="Normal 20 3 2" xfId="16755"/>
    <cellStyle name="Normal 20 4" xfId="16756"/>
    <cellStyle name="Normal 20 4 2" xfId="16757"/>
    <cellStyle name="Normal 20 5" xfId="16758"/>
    <cellStyle name="Normal 20 6" xfId="16759"/>
    <cellStyle name="Normal 20 7" xfId="16760"/>
    <cellStyle name="Normal 206" xfId="16761"/>
    <cellStyle name="Normal 208" xfId="16762"/>
    <cellStyle name="Normal 209" xfId="16763"/>
    <cellStyle name="Normal 21" xfId="16764"/>
    <cellStyle name="Normal 21 2" xfId="16765"/>
    <cellStyle name="Normal 21 2 2" xfId="16766"/>
    <cellStyle name="Normal 21 3" xfId="16767"/>
    <cellStyle name="Normal 21 3 2" xfId="16768"/>
    <cellStyle name="Normal 21 4" xfId="16769"/>
    <cellStyle name="Normal 21 4 2" xfId="16770"/>
    <cellStyle name="Normal 21 5" xfId="16771"/>
    <cellStyle name="Normal 21 6" xfId="16772"/>
    <cellStyle name="Normal 210" xfId="16773"/>
    <cellStyle name="Normal 212" xfId="16774"/>
    <cellStyle name="Normal 217" xfId="16775"/>
    <cellStyle name="Normal 219" xfId="16776"/>
    <cellStyle name="Normal 22" xfId="16777"/>
    <cellStyle name="Normal 22 2" xfId="16778"/>
    <cellStyle name="Normal 22 2 2" xfId="16779"/>
    <cellStyle name="Normal 22 3" xfId="16780"/>
    <cellStyle name="Normal 22 3 2" xfId="16781"/>
    <cellStyle name="Normal 22 4" xfId="16782"/>
    <cellStyle name="Normal 22 4 2" xfId="16783"/>
    <cellStyle name="Normal 22 5" xfId="16784"/>
    <cellStyle name="Normal 22 6" xfId="16785"/>
    <cellStyle name="Normal 22 7" xfId="16786"/>
    <cellStyle name="Normal 22 7 2" xfId="16787"/>
    <cellStyle name="Normal 221" xfId="16788"/>
    <cellStyle name="Normal 225" xfId="16789"/>
    <cellStyle name="Normal 226" xfId="16790"/>
    <cellStyle name="Normal 227" xfId="16791"/>
    <cellStyle name="Normal 228" xfId="16792"/>
    <cellStyle name="Normal 229" xfId="16793"/>
    <cellStyle name="Normal 23" xfId="16794"/>
    <cellStyle name="Normal 23 2" xfId="16795"/>
    <cellStyle name="Normal 23 2 2" xfId="16796"/>
    <cellStyle name="Normal 23 3" xfId="16797"/>
    <cellStyle name="Normal 23 3 2" xfId="16798"/>
    <cellStyle name="Normal 23 4" xfId="16799"/>
    <cellStyle name="Normal 23 4 2" xfId="16800"/>
    <cellStyle name="Normal 23 5" xfId="16801"/>
    <cellStyle name="Normal 23 6" xfId="16802"/>
    <cellStyle name="Normal 23 7" xfId="16803"/>
    <cellStyle name="Normal 24" xfId="16804"/>
    <cellStyle name="Normal 24 2" xfId="16805"/>
    <cellStyle name="Normal 24 2 2" xfId="16806"/>
    <cellStyle name="Normal 24 3" xfId="16807"/>
    <cellStyle name="Normal 24 3 2" xfId="16808"/>
    <cellStyle name="Normal 24 4" xfId="16809"/>
    <cellStyle name="Normal 24 4 2" xfId="16810"/>
    <cellStyle name="Normal 24 5" xfId="16811"/>
    <cellStyle name="Normal 24 6" xfId="16812"/>
    <cellStyle name="Normal 24 6 2" xfId="16813"/>
    <cellStyle name="Normal 24 7" xfId="16814"/>
    <cellStyle name="Normal 25" xfId="16815"/>
    <cellStyle name="Normal 25 2" xfId="16816"/>
    <cellStyle name="Normal 25 2 2" xfId="16817"/>
    <cellStyle name="Normal 25 3" xfId="16818"/>
    <cellStyle name="Normal 25 3 2" xfId="16819"/>
    <cellStyle name="Normal 25 4" xfId="16820"/>
    <cellStyle name="Normal 25 4 2" xfId="16821"/>
    <cellStyle name="Normal 25 5" xfId="16822"/>
    <cellStyle name="Normal 25 6" xfId="16823"/>
    <cellStyle name="Normal 25 7" xfId="16824"/>
    <cellStyle name="Normal 25 8" xfId="16825"/>
    <cellStyle name="Normal 26" xfId="16826"/>
    <cellStyle name="Normal 26 2" xfId="16827"/>
    <cellStyle name="Normal 26 2 2" xfId="16828"/>
    <cellStyle name="Normal 26 3" xfId="16829"/>
    <cellStyle name="Normal 26 3 2" xfId="16830"/>
    <cellStyle name="Normal 26 4" xfId="16831"/>
    <cellStyle name="Normal 26 4 2" xfId="16832"/>
    <cellStyle name="Normal 26 5" xfId="16833"/>
    <cellStyle name="Normal 26 6" xfId="16834"/>
    <cellStyle name="Normal 27" xfId="16835"/>
    <cellStyle name="Normal 27 2" xfId="16836"/>
    <cellStyle name="Normal 27 2 2" xfId="16837"/>
    <cellStyle name="Normal 27 3" xfId="16838"/>
    <cellStyle name="Normal 27 3 2" xfId="16839"/>
    <cellStyle name="Normal 27 4" xfId="16840"/>
    <cellStyle name="Normal 27 4 2" xfId="16841"/>
    <cellStyle name="Normal 27 5" xfId="16842"/>
    <cellStyle name="Normal 27 6" xfId="16843"/>
    <cellStyle name="Normal 28" xfId="16844"/>
    <cellStyle name="Normal 28 2" xfId="16845"/>
    <cellStyle name="Normal 28 2 2" xfId="16846"/>
    <cellStyle name="Normal 28 3" xfId="16847"/>
    <cellStyle name="Normal 28 3 2" xfId="16848"/>
    <cellStyle name="Normal 28 4" xfId="16849"/>
    <cellStyle name="Normal 28 4 2" xfId="16850"/>
    <cellStyle name="Normal 28 5" xfId="16851"/>
    <cellStyle name="Normal 28 6" xfId="16852"/>
    <cellStyle name="Normal 29" xfId="16853"/>
    <cellStyle name="Normal 29 10" xfId="16854"/>
    <cellStyle name="Normal 29 2" xfId="16855"/>
    <cellStyle name="Normal 29 2 2" xfId="16856"/>
    <cellStyle name="Normal 29 3" xfId="16857"/>
    <cellStyle name="Normal 29 3 2" xfId="16858"/>
    <cellStyle name="Normal 29 4" xfId="16859"/>
    <cellStyle name="Normal 29 4 2" xfId="16860"/>
    <cellStyle name="Normal 29 4 3" xfId="16861"/>
    <cellStyle name="Normal 29 4 4" xfId="16862"/>
    <cellStyle name="Normal 29 5" xfId="16863"/>
    <cellStyle name="Normal 29 6" xfId="16864"/>
    <cellStyle name="Normal 29 6 2" xfId="16865"/>
    <cellStyle name="Normal 29 7" xfId="16866"/>
    <cellStyle name="Normal 29 9" xfId="16867"/>
    <cellStyle name="Normal 3" xfId="16868"/>
    <cellStyle name="Normal 3 10" xfId="16869"/>
    <cellStyle name="Normal 3 11" xfId="16870"/>
    <cellStyle name="Normal 3 2" xfId="16871"/>
    <cellStyle name="Normal 3 2 2" xfId="16872"/>
    <cellStyle name="Normal 3 2 2 2" xfId="16873"/>
    <cellStyle name="Normal 3 2 2 2 2" xfId="16874"/>
    <cellStyle name="Normal 3 2 2 2 3" xfId="16875"/>
    <cellStyle name="Normal 3 2 2 2 4" xfId="16876"/>
    <cellStyle name="Normal 3 2 2 3" xfId="16877"/>
    <cellStyle name="Normal 3 2 2 4" xfId="16878"/>
    <cellStyle name="Normal 3 2 2 5" xfId="16879"/>
    <cellStyle name="Normal 3 2 3" xfId="16880"/>
    <cellStyle name="Normal 3 2 4" xfId="16881"/>
    <cellStyle name="Normal 3 2 5" xfId="16882"/>
    <cellStyle name="Normal 3 2 5 2" xfId="16883"/>
    <cellStyle name="Normal 3 2 5 3" xfId="16884"/>
    <cellStyle name="Normal 3 2 6" xfId="16885"/>
    <cellStyle name="Normal 3 3" xfId="16886"/>
    <cellStyle name="Normal 3 3 2" xfId="16887"/>
    <cellStyle name="Normal 3 3 2 2" xfId="16888"/>
    <cellStyle name="Normal 3 3 2 3" xfId="16889"/>
    <cellStyle name="Normal 3 3 3" xfId="16890"/>
    <cellStyle name="Normal 3 3 4" xfId="16891"/>
    <cellStyle name="Normal 3 4" xfId="16892"/>
    <cellStyle name="Normal 3 4 2" xfId="16893"/>
    <cellStyle name="Normal 3 4 2 2" xfId="16894"/>
    <cellStyle name="Normal 3 4 2 3" xfId="16895"/>
    <cellStyle name="Normal 3 4 2 4" xfId="16896"/>
    <cellStyle name="Normal 3 4 3" xfId="16897"/>
    <cellStyle name="Normal 3 4 4" xfId="16898"/>
    <cellStyle name="Normal 3 5" xfId="16899"/>
    <cellStyle name="Normal 3 5 2" xfId="16900"/>
    <cellStyle name="Normal 3 5 2 2" xfId="16901"/>
    <cellStyle name="Normal 3 5 2 3" xfId="16902"/>
    <cellStyle name="Normal 3 5 2 4" xfId="16903"/>
    <cellStyle name="Normal 3 5 3" xfId="16904"/>
    <cellStyle name="Normal 3 5 4" xfId="16905"/>
    <cellStyle name="Normal 3 6" xfId="16906"/>
    <cellStyle name="Normal 3 6 2" xfId="16907"/>
    <cellStyle name="Normal 3 6 3" xfId="16908"/>
    <cellStyle name="Normal 3 6 4" xfId="16909"/>
    <cellStyle name="Normal 3 7" xfId="16910"/>
    <cellStyle name="Normal 3 8" xfId="16911"/>
    <cellStyle name="Normal 3 9" xfId="16912"/>
    <cellStyle name="Normal 30" xfId="16913"/>
    <cellStyle name="Normal 30 2" xfId="16914"/>
    <cellStyle name="Normal 30 2 2" xfId="16915"/>
    <cellStyle name="Normal 30 3" xfId="16916"/>
    <cellStyle name="Normal 30 3 2" xfId="16917"/>
    <cellStyle name="Normal 30 4" xfId="16918"/>
    <cellStyle name="Normal 30 4 2" xfId="16919"/>
    <cellStyle name="Normal 30 5" xfId="16920"/>
    <cellStyle name="Normal 30 6" xfId="16921"/>
    <cellStyle name="Normal 31" xfId="16922"/>
    <cellStyle name="Normal 31 2" xfId="16923"/>
    <cellStyle name="Normal 31 2 2" xfId="16924"/>
    <cellStyle name="Normal 31 3" xfId="16925"/>
    <cellStyle name="Normal 31 3 2" xfId="16926"/>
    <cellStyle name="Normal 31 4" xfId="16927"/>
    <cellStyle name="Normal 31 4 2" xfId="16928"/>
    <cellStyle name="Normal 31 5" xfId="16929"/>
    <cellStyle name="Normal 31 6" xfId="16930"/>
    <cellStyle name="Normal 31 73" xfId="16931"/>
    <cellStyle name="Normal 32" xfId="16932"/>
    <cellStyle name="Normal 32 2" xfId="16933"/>
    <cellStyle name="Normal 32 2 2" xfId="16934"/>
    <cellStyle name="Normal 32 3" xfId="16935"/>
    <cellStyle name="Normal 32 3 2" xfId="16936"/>
    <cellStyle name="Normal 32 4" xfId="16937"/>
    <cellStyle name="Normal 32 4 2" xfId="16938"/>
    <cellStyle name="Normal 32 5" xfId="16939"/>
    <cellStyle name="Normal 32 6" xfId="16940"/>
    <cellStyle name="Normal 33" xfId="16941"/>
    <cellStyle name="Normal 33 2" xfId="16942"/>
    <cellStyle name="Normal 33 2 2" xfId="16943"/>
    <cellStyle name="Normal 33 3" xfId="16944"/>
    <cellStyle name="Normal 33 3 2" xfId="16945"/>
    <cellStyle name="Normal 33 4" xfId="16946"/>
    <cellStyle name="Normal 33 4 2" xfId="16947"/>
    <cellStyle name="Normal 33 5" xfId="16948"/>
    <cellStyle name="Normal 33 6" xfId="16949"/>
    <cellStyle name="Normal 34" xfId="16950"/>
    <cellStyle name="Normal 34 2" xfId="16951"/>
    <cellStyle name="Normal 34 2 2" xfId="16952"/>
    <cellStyle name="Normal 34 3" xfId="16953"/>
    <cellStyle name="Normal 34 3 2" xfId="16954"/>
    <cellStyle name="Normal 34 4" xfId="16955"/>
    <cellStyle name="Normal 34 4 2" xfId="16956"/>
    <cellStyle name="Normal 34 5" xfId="16957"/>
    <cellStyle name="Normal 34 6" xfId="16958"/>
    <cellStyle name="Normal 35" xfId="16959"/>
    <cellStyle name="Normal 35 2" xfId="16960"/>
    <cellStyle name="Normal 35 2 2" xfId="16961"/>
    <cellStyle name="Normal 35 3" xfId="16962"/>
    <cellStyle name="Normal 35 3 2" xfId="16963"/>
    <cellStyle name="Normal 35 4" xfId="16964"/>
    <cellStyle name="Normal 35 4 2" xfId="16965"/>
    <cellStyle name="Normal 35 5" xfId="16966"/>
    <cellStyle name="Normal 35 6" xfId="16967"/>
    <cellStyle name="Normal 36" xfId="16968"/>
    <cellStyle name="Normal 36 2" xfId="16969"/>
    <cellStyle name="Normal 36 2 2" xfId="16970"/>
    <cellStyle name="Normal 36 3" xfId="16971"/>
    <cellStyle name="Normal 36 3 2" xfId="16972"/>
    <cellStyle name="Normal 36 4" xfId="16973"/>
    <cellStyle name="Normal 36 4 2" xfId="16974"/>
    <cellStyle name="Normal 36 5" xfId="16975"/>
    <cellStyle name="Normal 36 6" xfId="16976"/>
    <cellStyle name="Normal 37" xfId="16977"/>
    <cellStyle name="Normal 37 2" xfId="16978"/>
    <cellStyle name="Normal 37 2 2" xfId="16979"/>
    <cellStyle name="Normal 37 3" xfId="16980"/>
    <cellStyle name="Normal 37 3 2" xfId="16981"/>
    <cellStyle name="Normal 37 4" xfId="16982"/>
    <cellStyle name="Normal 37 4 2" xfId="16983"/>
    <cellStyle name="Normal 37 5" xfId="16984"/>
    <cellStyle name="Normal 37 6" xfId="16985"/>
    <cellStyle name="Normal 38" xfId="16986"/>
    <cellStyle name="Normal 38 2" xfId="16987"/>
    <cellStyle name="Normal 38 2 2" xfId="16988"/>
    <cellStyle name="Normal 38 3" xfId="16989"/>
    <cellStyle name="Normal 38 3 2" xfId="16990"/>
    <cellStyle name="Normal 38 4" xfId="16991"/>
    <cellStyle name="Normal 38 4 2" xfId="16992"/>
    <cellStyle name="Normal 38 5" xfId="16993"/>
    <cellStyle name="Normal 38 6" xfId="16994"/>
    <cellStyle name="Normal 39" xfId="16995"/>
    <cellStyle name="Normal 39 2" xfId="16996"/>
    <cellStyle name="Normal 39 2 2" xfId="16997"/>
    <cellStyle name="Normal 39 3" xfId="16998"/>
    <cellStyle name="Normal 39 3 2" xfId="16999"/>
    <cellStyle name="Normal 39 4" xfId="17000"/>
    <cellStyle name="Normal 39 4 2" xfId="17001"/>
    <cellStyle name="Normal 39 5" xfId="17002"/>
    <cellStyle name="Normal 39 6" xfId="17003"/>
    <cellStyle name="Normal 4" xfId="17004"/>
    <cellStyle name="Normal 4 10" xfId="17005"/>
    <cellStyle name="Normal 4 11" xfId="17006"/>
    <cellStyle name="Normal 4 12" xfId="17007"/>
    <cellStyle name="Normal 4 13" xfId="17008"/>
    <cellStyle name="Normal 4 14" xfId="17009"/>
    <cellStyle name="Normal 4 15" xfId="17010"/>
    <cellStyle name="Normal 4 16" xfId="17011"/>
    <cellStyle name="Normal 4 17" xfId="17012"/>
    <cellStyle name="Normal 4 18" xfId="17013"/>
    <cellStyle name="Normal 4 19" xfId="17014"/>
    <cellStyle name="Normal 4 2" xfId="17015"/>
    <cellStyle name="Normal 4 2 10" xfId="17016"/>
    <cellStyle name="Normal 4 2 10 2" xfId="17017"/>
    <cellStyle name="Normal 4 2 10 2 2" xfId="17018"/>
    <cellStyle name="Normal 4 2 10 3" xfId="17019"/>
    <cellStyle name="Normal 4 2 10 3 2" xfId="17020"/>
    <cellStyle name="Normal 4 2 10 4" xfId="17021"/>
    <cellStyle name="Normal 4 2 10 4 2" xfId="17022"/>
    <cellStyle name="Normal 4 2 10 5" xfId="17023"/>
    <cellStyle name="Normal 4 2 10 6" xfId="17024"/>
    <cellStyle name="Normal 4 2 11" xfId="17025"/>
    <cellStyle name="Normal 4 2 11 2" xfId="17026"/>
    <cellStyle name="Normal 4 2 11 2 2" xfId="17027"/>
    <cellStyle name="Normal 4 2 11 3" xfId="17028"/>
    <cellStyle name="Normal 4 2 11 3 2" xfId="17029"/>
    <cellStyle name="Normal 4 2 11 4" xfId="17030"/>
    <cellStyle name="Normal 4 2 11 4 2" xfId="17031"/>
    <cellStyle name="Normal 4 2 11 5" xfId="17032"/>
    <cellStyle name="Normal 4 2 11 6" xfId="17033"/>
    <cellStyle name="Normal 4 2 12" xfId="17034"/>
    <cellStyle name="Normal 4 2 12 2" xfId="17035"/>
    <cellStyle name="Normal 4 2 12 2 2" xfId="17036"/>
    <cellStyle name="Normal 4 2 12 3" xfId="17037"/>
    <cellStyle name="Normal 4 2 12 3 2" xfId="17038"/>
    <cellStyle name="Normal 4 2 12 4" xfId="17039"/>
    <cellStyle name="Normal 4 2 12 4 2" xfId="17040"/>
    <cellStyle name="Normal 4 2 12 5" xfId="17041"/>
    <cellStyle name="Normal 4 2 12 6" xfId="17042"/>
    <cellStyle name="Normal 4 2 13" xfId="17043"/>
    <cellStyle name="Normal 4 2 13 2" xfId="17044"/>
    <cellStyle name="Normal 4 2 13 2 2" xfId="17045"/>
    <cellStyle name="Normal 4 2 13 3" xfId="17046"/>
    <cellStyle name="Normal 4 2 13 3 2" xfId="17047"/>
    <cellStyle name="Normal 4 2 13 4" xfId="17048"/>
    <cellStyle name="Normal 4 2 13 4 2" xfId="17049"/>
    <cellStyle name="Normal 4 2 13 5" xfId="17050"/>
    <cellStyle name="Normal 4 2 13 6" xfId="17051"/>
    <cellStyle name="Normal 4 2 14" xfId="17052"/>
    <cellStyle name="Normal 4 2 14 2" xfId="17053"/>
    <cellStyle name="Normal 4 2 14 2 2" xfId="17054"/>
    <cellStyle name="Normal 4 2 14 3" xfId="17055"/>
    <cellStyle name="Normal 4 2 14 3 2" xfId="17056"/>
    <cellStyle name="Normal 4 2 14 4" xfId="17057"/>
    <cellStyle name="Normal 4 2 14 4 2" xfId="17058"/>
    <cellStyle name="Normal 4 2 14 5" xfId="17059"/>
    <cellStyle name="Normal 4 2 14 6" xfId="17060"/>
    <cellStyle name="Normal 4 2 15" xfId="17061"/>
    <cellStyle name="Normal 4 2 15 2" xfId="17062"/>
    <cellStyle name="Normal 4 2 15 2 2" xfId="17063"/>
    <cellStyle name="Normal 4 2 15 3" xfId="17064"/>
    <cellStyle name="Normal 4 2 15 3 2" xfId="17065"/>
    <cellStyle name="Normal 4 2 15 4" xfId="17066"/>
    <cellStyle name="Normal 4 2 15 4 2" xfId="17067"/>
    <cellStyle name="Normal 4 2 15 5" xfId="17068"/>
    <cellStyle name="Normal 4 2 15 6" xfId="17069"/>
    <cellStyle name="Normal 4 2 16" xfId="17070"/>
    <cellStyle name="Normal 4 2 16 2" xfId="17071"/>
    <cellStyle name="Normal 4 2 16 2 2" xfId="17072"/>
    <cellStyle name="Normal 4 2 16 3" xfId="17073"/>
    <cellStyle name="Normal 4 2 16 3 2" xfId="17074"/>
    <cellStyle name="Normal 4 2 16 4" xfId="17075"/>
    <cellStyle name="Normal 4 2 16 4 2" xfId="17076"/>
    <cellStyle name="Normal 4 2 16 5" xfId="17077"/>
    <cellStyle name="Normal 4 2 16 6" xfId="17078"/>
    <cellStyle name="Normal 4 2 17" xfId="17079"/>
    <cellStyle name="Normal 4 2 17 2" xfId="17080"/>
    <cellStyle name="Normal 4 2 17 2 2" xfId="17081"/>
    <cellStyle name="Normal 4 2 17 3" xfId="17082"/>
    <cellStyle name="Normal 4 2 17 3 2" xfId="17083"/>
    <cellStyle name="Normal 4 2 17 4" xfId="17084"/>
    <cellStyle name="Normal 4 2 17 4 2" xfId="17085"/>
    <cellStyle name="Normal 4 2 17 5" xfId="17086"/>
    <cellStyle name="Normal 4 2 17 6" xfId="17087"/>
    <cellStyle name="Normal 4 2 18" xfId="17088"/>
    <cellStyle name="Normal 4 2 18 2" xfId="17089"/>
    <cellStyle name="Normal 4 2 18 2 2" xfId="17090"/>
    <cellStyle name="Normal 4 2 18 3" xfId="17091"/>
    <cellStyle name="Normal 4 2 18 3 2" xfId="17092"/>
    <cellStyle name="Normal 4 2 18 4" xfId="17093"/>
    <cellStyle name="Normal 4 2 18 4 2" xfId="17094"/>
    <cellStyle name="Normal 4 2 18 5" xfId="17095"/>
    <cellStyle name="Normal 4 2 18 6" xfId="17096"/>
    <cellStyle name="Normal 4 2 19" xfId="17097"/>
    <cellStyle name="Normal 4 2 19 2" xfId="17098"/>
    <cellStyle name="Normal 4 2 19 2 2" xfId="17099"/>
    <cellStyle name="Normal 4 2 19 3" xfId="17100"/>
    <cellStyle name="Normal 4 2 19 3 2" xfId="17101"/>
    <cellStyle name="Normal 4 2 19 4" xfId="17102"/>
    <cellStyle name="Normal 4 2 19 4 2" xfId="17103"/>
    <cellStyle name="Normal 4 2 19 5" xfId="17104"/>
    <cellStyle name="Normal 4 2 19 6" xfId="17105"/>
    <cellStyle name="Normal 4 2 2" xfId="17106"/>
    <cellStyle name="Normal 4 2 2 2" xfId="17107"/>
    <cellStyle name="Normal 4 2 2 2 2" xfId="17108"/>
    <cellStyle name="Normal 4 2 2 3" xfId="17109"/>
    <cellStyle name="Normal 4 2 2 3 2" xfId="17110"/>
    <cellStyle name="Normal 4 2 2 4" xfId="17111"/>
    <cellStyle name="Normal 4 2 2 4 2" xfId="17112"/>
    <cellStyle name="Normal 4 2 2 5" xfId="17113"/>
    <cellStyle name="Normal 4 2 2 6" xfId="17114"/>
    <cellStyle name="Normal 4 2 2 7" xfId="17115"/>
    <cellStyle name="Normal 4 2 2 8" xfId="17116"/>
    <cellStyle name="Normal 4 2 2 9" xfId="17117"/>
    <cellStyle name="Normal 4 2 20" xfId="17118"/>
    <cellStyle name="Normal 4 2 20 2" xfId="17119"/>
    <cellStyle name="Normal 4 2 20 2 2" xfId="17120"/>
    <cellStyle name="Normal 4 2 20 3" xfId="17121"/>
    <cellStyle name="Normal 4 2 20 3 2" xfId="17122"/>
    <cellStyle name="Normal 4 2 20 4" xfId="17123"/>
    <cellStyle name="Normal 4 2 20 4 2" xfId="17124"/>
    <cellStyle name="Normal 4 2 20 5" xfId="17125"/>
    <cellStyle name="Normal 4 2 20 6" xfId="17126"/>
    <cellStyle name="Normal 4 2 21" xfId="17127"/>
    <cellStyle name="Normal 4 2 21 2" xfId="17128"/>
    <cellStyle name="Normal 4 2 21 2 2" xfId="17129"/>
    <cellStyle name="Normal 4 2 21 3" xfId="17130"/>
    <cellStyle name="Normal 4 2 21 3 2" xfId="17131"/>
    <cellStyle name="Normal 4 2 21 4" xfId="17132"/>
    <cellStyle name="Normal 4 2 21 4 2" xfId="17133"/>
    <cellStyle name="Normal 4 2 21 5" xfId="17134"/>
    <cellStyle name="Normal 4 2 21 6" xfId="17135"/>
    <cellStyle name="Normal 4 2 22" xfId="17136"/>
    <cellStyle name="Normal 4 2 22 2" xfId="17137"/>
    <cellStyle name="Normal 4 2 22 2 2" xfId="17138"/>
    <cellStyle name="Normal 4 2 22 3" xfId="17139"/>
    <cellStyle name="Normal 4 2 22 3 2" xfId="17140"/>
    <cellStyle name="Normal 4 2 22 4" xfId="17141"/>
    <cellStyle name="Normal 4 2 22 4 2" xfId="17142"/>
    <cellStyle name="Normal 4 2 22 5" xfId="17143"/>
    <cellStyle name="Normal 4 2 22 6" xfId="17144"/>
    <cellStyle name="Normal 4 2 23" xfId="17145"/>
    <cellStyle name="Normal 4 2 23 2" xfId="17146"/>
    <cellStyle name="Normal 4 2 23 2 2" xfId="17147"/>
    <cellStyle name="Normal 4 2 23 3" xfId="17148"/>
    <cellStyle name="Normal 4 2 23 3 2" xfId="17149"/>
    <cellStyle name="Normal 4 2 23 4" xfId="17150"/>
    <cellStyle name="Normal 4 2 23 4 2" xfId="17151"/>
    <cellStyle name="Normal 4 2 23 5" xfId="17152"/>
    <cellStyle name="Normal 4 2 23 6" xfId="17153"/>
    <cellStyle name="Normal 4 2 24" xfId="17154"/>
    <cellStyle name="Normal 4 2 24 2" xfId="17155"/>
    <cellStyle name="Normal 4 2 24 2 2" xfId="17156"/>
    <cellStyle name="Normal 4 2 24 3" xfId="17157"/>
    <cellStyle name="Normal 4 2 24 3 2" xfId="17158"/>
    <cellStyle name="Normal 4 2 24 4" xfId="17159"/>
    <cellStyle name="Normal 4 2 24 4 2" xfId="17160"/>
    <cellStyle name="Normal 4 2 24 5" xfId="17161"/>
    <cellStyle name="Normal 4 2 24 6" xfId="17162"/>
    <cellStyle name="Normal 4 2 25" xfId="17163"/>
    <cellStyle name="Normal 4 2 25 2" xfId="17164"/>
    <cellStyle name="Normal 4 2 25 2 2" xfId="17165"/>
    <cellStyle name="Normal 4 2 25 3" xfId="17166"/>
    <cellStyle name="Normal 4 2 25 3 2" xfId="17167"/>
    <cellStyle name="Normal 4 2 25 4" xfId="17168"/>
    <cellStyle name="Normal 4 2 25 4 2" xfId="17169"/>
    <cellStyle name="Normal 4 2 25 5" xfId="17170"/>
    <cellStyle name="Normal 4 2 25 6" xfId="17171"/>
    <cellStyle name="Normal 4 2 26" xfId="17172"/>
    <cellStyle name="Normal 4 2 26 2" xfId="17173"/>
    <cellStyle name="Normal 4 2 26 2 2" xfId="17174"/>
    <cellStyle name="Normal 4 2 26 3" xfId="17175"/>
    <cellStyle name="Normal 4 2 26 3 2" xfId="17176"/>
    <cellStyle name="Normal 4 2 26 4" xfId="17177"/>
    <cellStyle name="Normal 4 2 26 4 2" xfId="17178"/>
    <cellStyle name="Normal 4 2 26 5" xfId="17179"/>
    <cellStyle name="Normal 4 2 26 6" xfId="17180"/>
    <cellStyle name="Normal 4 2 27" xfId="17181"/>
    <cellStyle name="Normal 4 2 27 2" xfId="17182"/>
    <cellStyle name="Normal 4 2 27 2 2" xfId="17183"/>
    <cellStyle name="Normal 4 2 27 3" xfId="17184"/>
    <cellStyle name="Normal 4 2 27 3 2" xfId="17185"/>
    <cellStyle name="Normal 4 2 27 4" xfId="17186"/>
    <cellStyle name="Normal 4 2 27 4 2" xfId="17187"/>
    <cellStyle name="Normal 4 2 27 5" xfId="17188"/>
    <cellStyle name="Normal 4 2 27 6" xfId="17189"/>
    <cellStyle name="Normal 4 2 28" xfId="17190"/>
    <cellStyle name="Normal 4 2 28 2" xfId="17191"/>
    <cellStyle name="Normal 4 2 28 2 2" xfId="17192"/>
    <cellStyle name="Normal 4 2 28 3" xfId="17193"/>
    <cellStyle name="Normal 4 2 28 3 2" xfId="17194"/>
    <cellStyle name="Normal 4 2 28 4" xfId="17195"/>
    <cellStyle name="Normal 4 2 28 4 2" xfId="17196"/>
    <cellStyle name="Normal 4 2 28 5" xfId="17197"/>
    <cellStyle name="Normal 4 2 28 6" xfId="17198"/>
    <cellStyle name="Normal 4 2 29" xfId="17199"/>
    <cellStyle name="Normal 4 2 29 2" xfId="17200"/>
    <cellStyle name="Normal 4 2 29 2 2" xfId="17201"/>
    <cellStyle name="Normal 4 2 29 3" xfId="17202"/>
    <cellStyle name="Normal 4 2 29 3 2" xfId="17203"/>
    <cellStyle name="Normal 4 2 29 4" xfId="17204"/>
    <cellStyle name="Normal 4 2 29 4 2" xfId="17205"/>
    <cellStyle name="Normal 4 2 29 5" xfId="17206"/>
    <cellStyle name="Normal 4 2 29 6" xfId="17207"/>
    <cellStyle name="Normal 4 2 3" xfId="17208"/>
    <cellStyle name="Normal 4 2 3 2" xfId="17209"/>
    <cellStyle name="Normal 4 2 3 2 2" xfId="17210"/>
    <cellStyle name="Normal 4 2 3 3" xfId="17211"/>
    <cellStyle name="Normal 4 2 3 3 2" xfId="17212"/>
    <cellStyle name="Normal 4 2 3 4" xfId="17213"/>
    <cellStyle name="Normal 4 2 3 4 2" xfId="17214"/>
    <cellStyle name="Normal 4 2 3 5" xfId="17215"/>
    <cellStyle name="Normal 4 2 3 6" xfId="17216"/>
    <cellStyle name="Normal 4 2 3 7" xfId="17217"/>
    <cellStyle name="Normal 4 2 3 8" xfId="17218"/>
    <cellStyle name="Normal 4 2 30" xfId="17219"/>
    <cellStyle name="Normal 4 2 30 2" xfId="17220"/>
    <cellStyle name="Normal 4 2 30 2 2" xfId="17221"/>
    <cellStyle name="Normal 4 2 30 3" xfId="17222"/>
    <cellStyle name="Normal 4 2 30 3 2" xfId="17223"/>
    <cellStyle name="Normal 4 2 30 4" xfId="17224"/>
    <cellStyle name="Normal 4 2 30 4 2" xfId="17225"/>
    <cellStyle name="Normal 4 2 30 5" xfId="17226"/>
    <cellStyle name="Normal 4 2 30 6" xfId="17227"/>
    <cellStyle name="Normal 4 2 31" xfId="17228"/>
    <cellStyle name="Normal 4 2 31 2" xfId="17229"/>
    <cellStyle name="Normal 4 2 31 2 2" xfId="17230"/>
    <cellStyle name="Normal 4 2 31 3" xfId="17231"/>
    <cellStyle name="Normal 4 2 31 3 2" xfId="17232"/>
    <cellStyle name="Normal 4 2 31 4" xfId="17233"/>
    <cellStyle name="Normal 4 2 31 4 2" xfId="17234"/>
    <cellStyle name="Normal 4 2 31 5" xfId="17235"/>
    <cellStyle name="Normal 4 2 31 6" xfId="17236"/>
    <cellStyle name="Normal 4 2 32" xfId="17237"/>
    <cellStyle name="Normal 4 2 32 2" xfId="17238"/>
    <cellStyle name="Normal 4 2 32 2 2" xfId="17239"/>
    <cellStyle name="Normal 4 2 32 3" xfId="17240"/>
    <cellStyle name="Normal 4 2 32 3 2" xfId="17241"/>
    <cellStyle name="Normal 4 2 32 4" xfId="17242"/>
    <cellStyle name="Normal 4 2 32 4 2" xfId="17243"/>
    <cellStyle name="Normal 4 2 32 5" xfId="17244"/>
    <cellStyle name="Normal 4 2 32 6" xfId="17245"/>
    <cellStyle name="Normal 4 2 33" xfId="17246"/>
    <cellStyle name="Normal 4 2 33 2" xfId="17247"/>
    <cellStyle name="Normal 4 2 34" xfId="17248"/>
    <cellStyle name="Normal 4 2 34 2" xfId="17249"/>
    <cellStyle name="Normal 4 2 35" xfId="17250"/>
    <cellStyle name="Normal 4 2 35 2" xfId="17251"/>
    <cellStyle name="Normal 4 2 36" xfId="17252"/>
    <cellStyle name="Normal 4 2 37" xfId="17253"/>
    <cellStyle name="Normal 4 2 4" xfId="17254"/>
    <cellStyle name="Normal 4 2 4 2" xfId="17255"/>
    <cellStyle name="Normal 4 2 4 2 2" xfId="17256"/>
    <cellStyle name="Normal 4 2 4 3" xfId="17257"/>
    <cellStyle name="Normal 4 2 4 3 2" xfId="17258"/>
    <cellStyle name="Normal 4 2 4 4" xfId="17259"/>
    <cellStyle name="Normal 4 2 4 4 2" xfId="17260"/>
    <cellStyle name="Normal 4 2 4 5" xfId="17261"/>
    <cellStyle name="Normal 4 2 4 6" xfId="17262"/>
    <cellStyle name="Normal 4 2 5" xfId="17263"/>
    <cellStyle name="Normal 4 2 5 2" xfId="17264"/>
    <cellStyle name="Normal 4 2 5 2 2" xfId="17265"/>
    <cellStyle name="Normal 4 2 5 3" xfId="17266"/>
    <cellStyle name="Normal 4 2 5 3 2" xfId="17267"/>
    <cellStyle name="Normal 4 2 5 4" xfId="17268"/>
    <cellStyle name="Normal 4 2 5 4 2" xfId="17269"/>
    <cellStyle name="Normal 4 2 5 5" xfId="17270"/>
    <cellStyle name="Normal 4 2 5 6" xfId="17271"/>
    <cellStyle name="Normal 4 2 6" xfId="17272"/>
    <cellStyle name="Normal 4 2 6 2" xfId="17273"/>
    <cellStyle name="Normal 4 2 6 2 2" xfId="17274"/>
    <cellStyle name="Normal 4 2 6 3" xfId="17275"/>
    <cellStyle name="Normal 4 2 6 3 2" xfId="17276"/>
    <cellStyle name="Normal 4 2 6 4" xfId="17277"/>
    <cellStyle name="Normal 4 2 6 4 2" xfId="17278"/>
    <cellStyle name="Normal 4 2 6 5" xfId="17279"/>
    <cellStyle name="Normal 4 2 6 6" xfId="17280"/>
    <cellStyle name="Normal 4 2 7" xfId="17281"/>
    <cellStyle name="Normal 4 2 7 2" xfId="17282"/>
    <cellStyle name="Normal 4 2 7 2 2" xfId="17283"/>
    <cellStyle name="Normal 4 2 7 3" xfId="17284"/>
    <cellStyle name="Normal 4 2 7 3 2" xfId="17285"/>
    <cellStyle name="Normal 4 2 7 4" xfId="17286"/>
    <cellStyle name="Normal 4 2 7 4 2" xfId="17287"/>
    <cellStyle name="Normal 4 2 7 5" xfId="17288"/>
    <cellStyle name="Normal 4 2 7 6" xfId="17289"/>
    <cellStyle name="Normal 4 2 8" xfId="17290"/>
    <cellStyle name="Normal 4 2 8 2" xfId="17291"/>
    <cellStyle name="Normal 4 2 8 2 2" xfId="17292"/>
    <cellStyle name="Normal 4 2 8 3" xfId="17293"/>
    <cellStyle name="Normal 4 2 8 3 2" xfId="17294"/>
    <cellStyle name="Normal 4 2 8 4" xfId="17295"/>
    <cellStyle name="Normal 4 2 8 4 2" xfId="17296"/>
    <cellStyle name="Normal 4 2 8 5" xfId="17297"/>
    <cellStyle name="Normal 4 2 8 6" xfId="17298"/>
    <cellStyle name="Normal 4 2 9" xfId="17299"/>
    <cellStyle name="Normal 4 2 9 2" xfId="17300"/>
    <cellStyle name="Normal 4 2 9 2 2" xfId="17301"/>
    <cellStyle name="Normal 4 2 9 3" xfId="17302"/>
    <cellStyle name="Normal 4 2 9 3 2" xfId="17303"/>
    <cellStyle name="Normal 4 2 9 4" xfId="17304"/>
    <cellStyle name="Normal 4 2 9 4 2" xfId="17305"/>
    <cellStyle name="Normal 4 2 9 5" xfId="17306"/>
    <cellStyle name="Normal 4 2 9 6" xfId="17307"/>
    <cellStyle name="Normal 4 20" xfId="17308"/>
    <cellStyle name="Normal 4 21" xfId="17309"/>
    <cellStyle name="Normal 4 22" xfId="17310"/>
    <cellStyle name="Normal 4 23" xfId="17311"/>
    <cellStyle name="Normal 4 24" xfId="17312"/>
    <cellStyle name="Normal 4 25" xfId="17313"/>
    <cellStyle name="Normal 4 26" xfId="17314"/>
    <cellStyle name="Normal 4 27" xfId="17315"/>
    <cellStyle name="Normal 4 28" xfId="17316"/>
    <cellStyle name="Normal 4 29" xfId="17317"/>
    <cellStyle name="Normal 4 3" xfId="17318"/>
    <cellStyle name="Normal 4 3 2" xfId="17319"/>
    <cellStyle name="Normal 4 3 2 2" xfId="17320"/>
    <cellStyle name="Normal 4 3 2 3" xfId="17321"/>
    <cellStyle name="Normal 4 3 2 4" xfId="17322"/>
    <cellStyle name="Normal 4 3 2 5" xfId="17323"/>
    <cellStyle name="Normal 4 3 3" xfId="17324"/>
    <cellStyle name="Normal 4 3 3 2" xfId="17325"/>
    <cellStyle name="Normal 4 3 4" xfId="17326"/>
    <cellStyle name="Normal 4 3 4 2" xfId="17327"/>
    <cellStyle name="Normal 4 3 5" xfId="17328"/>
    <cellStyle name="Normal 4 3 6" xfId="17329"/>
    <cellStyle name="Normal 4 3 7" xfId="17330"/>
    <cellStyle name="Normal 4 30" xfId="17331"/>
    <cellStyle name="Normal 4 31" xfId="17332"/>
    <cellStyle name="Normal 4 32" xfId="17333"/>
    <cellStyle name="Normal 4 33" xfId="17334"/>
    <cellStyle name="Normal 4 33 2" xfId="17335"/>
    <cellStyle name="Normal 4 34" xfId="17336"/>
    <cellStyle name="Normal 4 34 2" xfId="17337"/>
    <cellStyle name="Normal 4 35" xfId="17338"/>
    <cellStyle name="Normal 4 35 2" xfId="17339"/>
    <cellStyle name="Normal 4 36" xfId="17340"/>
    <cellStyle name="Normal 4 36 2" xfId="17341"/>
    <cellStyle name="Normal 4 37" xfId="17342"/>
    <cellStyle name="Normal 4 37 2" xfId="17343"/>
    <cellStyle name="Normal 4 38" xfId="17344"/>
    <cellStyle name="Normal 4 38 2" xfId="17345"/>
    <cellStyle name="Normal 4 39" xfId="17346"/>
    <cellStyle name="Normal 4 4" xfId="17347"/>
    <cellStyle name="Normal 4 4 2" xfId="17348"/>
    <cellStyle name="Normal 4 4 2 2" xfId="17349"/>
    <cellStyle name="Normal 4 4 2 3" xfId="17350"/>
    <cellStyle name="Normal 4 4 2 4" xfId="17351"/>
    <cellStyle name="Normal 4 4 2 5" xfId="17352"/>
    <cellStyle name="Normal 4 4 3" xfId="17353"/>
    <cellStyle name="Normal 4 4 3 2" xfId="17354"/>
    <cellStyle name="Normal 4 4 4" xfId="17355"/>
    <cellStyle name="Normal 4 4 4 2" xfId="17356"/>
    <cellStyle name="Normal 4 40" xfId="17357"/>
    <cellStyle name="Normal 4 41" xfId="17358"/>
    <cellStyle name="Normal 4 5" xfId="17359"/>
    <cellStyle name="Normal 4 5 2" xfId="17360"/>
    <cellStyle name="Normal 4 5 2 2" xfId="17361"/>
    <cellStyle name="Normal 4 5 3" xfId="17362"/>
    <cellStyle name="Normal 4 5 3 2" xfId="17363"/>
    <cellStyle name="Normal 4 5 4" xfId="17364"/>
    <cellStyle name="Normal 4 5 4 2" xfId="17365"/>
    <cellStyle name="Normal 4 5 5" xfId="17366"/>
    <cellStyle name="Normal 4 6" xfId="17367"/>
    <cellStyle name="Normal 4 6 2" xfId="17368"/>
    <cellStyle name="Normal 4 6 2 2" xfId="17369"/>
    <cellStyle name="Normal 4 6 2 3" xfId="17370"/>
    <cellStyle name="Normal 4 6 2 4" xfId="17371"/>
    <cellStyle name="Normal 4 7" xfId="17372"/>
    <cellStyle name="Normal 4 8" xfId="17373"/>
    <cellStyle name="Normal 4 9" xfId="17374"/>
    <cellStyle name="Normal 40" xfId="17375"/>
    <cellStyle name="Normal 40 2" xfId="17376"/>
    <cellStyle name="Normal 40 2 2" xfId="17377"/>
    <cellStyle name="Normal 40 3" xfId="17378"/>
    <cellStyle name="Normal 40 3 2" xfId="17379"/>
    <cellStyle name="Normal 40 4" xfId="17380"/>
    <cellStyle name="Normal 40 4 2" xfId="17381"/>
    <cellStyle name="Normal 40 5" xfId="17382"/>
    <cellStyle name="Normal 40 6" xfId="17383"/>
    <cellStyle name="Normal 41" xfId="17384"/>
    <cellStyle name="Normal 41 2" xfId="17385"/>
    <cellStyle name="Normal 41 2 2" xfId="17386"/>
    <cellStyle name="Normal 41 3" xfId="17387"/>
    <cellStyle name="Normal 41 3 2" xfId="17388"/>
    <cellStyle name="Normal 41 4" xfId="17389"/>
    <cellStyle name="Normal 41 4 2" xfId="17390"/>
    <cellStyle name="Normal 41 5" xfId="17391"/>
    <cellStyle name="Normal 41 6" xfId="17392"/>
    <cellStyle name="Normal 42" xfId="17393"/>
    <cellStyle name="Normal 42 2" xfId="17394"/>
    <cellStyle name="Normal 42 2 2" xfId="17395"/>
    <cellStyle name="Normal 42 3" xfId="17396"/>
    <cellStyle name="Normal 42 3 2" xfId="17397"/>
    <cellStyle name="Normal 42 4" xfId="17398"/>
    <cellStyle name="Normal 42 4 2" xfId="17399"/>
    <cellStyle name="Normal 42 5" xfId="17400"/>
    <cellStyle name="Normal 42 6" xfId="17401"/>
    <cellStyle name="Normal 43" xfId="17402"/>
    <cellStyle name="Normal 43 2" xfId="17403"/>
    <cellStyle name="Normal 43 2 2" xfId="17404"/>
    <cellStyle name="Normal 43 3" xfId="17405"/>
    <cellStyle name="Normal 43 3 2" xfId="17406"/>
    <cellStyle name="Normal 43 4" xfId="17407"/>
    <cellStyle name="Normal 43 4 2" xfId="17408"/>
    <cellStyle name="Normal 43 5" xfId="17409"/>
    <cellStyle name="Normal 43 6" xfId="17410"/>
    <cellStyle name="Normal 44" xfId="17411"/>
    <cellStyle name="Normal 44 2" xfId="17412"/>
    <cellStyle name="Normal 44 2 2" xfId="17413"/>
    <cellStyle name="Normal 44 3" xfId="17414"/>
    <cellStyle name="Normal 44 3 2" xfId="17415"/>
    <cellStyle name="Normal 44 4" xfId="17416"/>
    <cellStyle name="Normal 44 4 2" xfId="17417"/>
    <cellStyle name="Normal 44 5" xfId="17418"/>
    <cellStyle name="Normal 44 6" xfId="17419"/>
    <cellStyle name="Normal 45" xfId="17420"/>
    <cellStyle name="Normal 45 2" xfId="17421"/>
    <cellStyle name="Normal 45 2 2" xfId="17422"/>
    <cellStyle name="Normal 45 3" xfId="17423"/>
    <cellStyle name="Normal 45 3 2" xfId="17424"/>
    <cellStyle name="Normal 45 4" xfId="17425"/>
    <cellStyle name="Normal 45 4 2" xfId="17426"/>
    <cellStyle name="Normal 45 5" xfId="17427"/>
    <cellStyle name="Normal 45 6" xfId="17428"/>
    <cellStyle name="Normal 46" xfId="17429"/>
    <cellStyle name="Normal 46 2" xfId="17430"/>
    <cellStyle name="Normal 46 2 2" xfId="17431"/>
    <cellStyle name="Normal 46 3" xfId="17432"/>
    <cellStyle name="Normal 46 3 2" xfId="17433"/>
    <cellStyle name="Normal 46 4" xfId="17434"/>
    <cellStyle name="Normal 46 4 2" xfId="17435"/>
    <cellStyle name="Normal 46 5" xfId="17436"/>
    <cellStyle name="Normal 46 6" xfId="17437"/>
    <cellStyle name="Normal 47" xfId="17438"/>
    <cellStyle name="Normal 47 2" xfId="17439"/>
    <cellStyle name="Normal 47 2 2" xfId="17440"/>
    <cellStyle name="Normal 47 3" xfId="17441"/>
    <cellStyle name="Normal 47 3 2" xfId="17442"/>
    <cellStyle name="Normal 47 4" xfId="17443"/>
    <cellStyle name="Normal 47 4 2" xfId="17444"/>
    <cellStyle name="Normal 47 5" xfId="17445"/>
    <cellStyle name="Normal 47 6" xfId="17446"/>
    <cellStyle name="Normal 48" xfId="17447"/>
    <cellStyle name="Normal 48 2" xfId="17448"/>
    <cellStyle name="Normal 48 2 2" xfId="17449"/>
    <cellStyle name="Normal 48 3" xfId="17450"/>
    <cellStyle name="Normal 48 3 2" xfId="17451"/>
    <cellStyle name="Normal 48 4" xfId="17452"/>
    <cellStyle name="Normal 48 4 2" xfId="17453"/>
    <cellStyle name="Normal 48 5" xfId="17454"/>
    <cellStyle name="Normal 48 6" xfId="17455"/>
    <cellStyle name="Normal 49" xfId="17456"/>
    <cellStyle name="Normal 49 2" xfId="17457"/>
    <cellStyle name="Normal 49 2 2" xfId="17458"/>
    <cellStyle name="Normal 49 3" xfId="17459"/>
    <cellStyle name="Normal 49 3 2" xfId="17460"/>
    <cellStyle name="Normal 49 4" xfId="17461"/>
    <cellStyle name="Normal 49 4 2" xfId="17462"/>
    <cellStyle name="Normal 49 5" xfId="17463"/>
    <cellStyle name="Normal 49 6" xfId="17464"/>
    <cellStyle name="Normal 5" xfId="17465"/>
    <cellStyle name="Normal 5 10" xfId="17466"/>
    <cellStyle name="Normal 5 11" xfId="17467"/>
    <cellStyle name="Normal 5 12" xfId="17468"/>
    <cellStyle name="Normal 5 13" xfId="17469"/>
    <cellStyle name="Normal 5 14" xfId="17470"/>
    <cellStyle name="Normal 5 15" xfId="17471"/>
    <cellStyle name="Normal 5 16" xfId="17472"/>
    <cellStyle name="Normal 5 17" xfId="17473"/>
    <cellStyle name="Normal 5 18" xfId="17474"/>
    <cellStyle name="Normal 5 19" xfId="17475"/>
    <cellStyle name="Normal 5 2" xfId="17476"/>
    <cellStyle name="Normal 5 2 2" xfId="17477"/>
    <cellStyle name="Normal 5 2 2 2" xfId="17478"/>
    <cellStyle name="Normal 5 2 2 2 2" xfId="17479"/>
    <cellStyle name="Normal 5 2 2 2 3" xfId="17480"/>
    <cellStyle name="Normal 5 2 2 2 4" xfId="17481"/>
    <cellStyle name="Normal 5 2 2 3" xfId="17482"/>
    <cellStyle name="Normal 5 2 2 4" xfId="17483"/>
    <cellStyle name="Normal 5 2 3" xfId="17484"/>
    <cellStyle name="Normal 5 2 3 2" xfId="17485"/>
    <cellStyle name="Normal 5 2 3 3" xfId="17486"/>
    <cellStyle name="Normal 5 2 3 4" xfId="17487"/>
    <cellStyle name="Normal 5 2 4" xfId="17488"/>
    <cellStyle name="Normal 5 2 4 2" xfId="17489"/>
    <cellStyle name="Normal 5 2 4 3" xfId="17490"/>
    <cellStyle name="Normal 5 2 5" xfId="17491"/>
    <cellStyle name="Normal 5 2 6" xfId="17492"/>
    <cellStyle name="Normal 5 2 7" xfId="17493"/>
    <cellStyle name="Normal 5 20" xfId="17494"/>
    <cellStyle name="Normal 5 21" xfId="17495"/>
    <cellStyle name="Normal 5 22" xfId="17496"/>
    <cellStyle name="Normal 5 23" xfId="17497"/>
    <cellStyle name="Normal 5 24" xfId="17498"/>
    <cellStyle name="Normal 5 25" xfId="17499"/>
    <cellStyle name="Normal 5 26" xfId="17500"/>
    <cellStyle name="Normal 5 27" xfId="17501"/>
    <cellStyle name="Normal 5 28" xfId="17502"/>
    <cellStyle name="Normal 5 29" xfId="17503"/>
    <cellStyle name="Normal 5 3" xfId="17504"/>
    <cellStyle name="Normal 5 3 2" xfId="17505"/>
    <cellStyle name="Normal 5 3 2 2" xfId="17506"/>
    <cellStyle name="Normal 5 3 2 3" xfId="17507"/>
    <cellStyle name="Normal 5 3 3" xfId="17508"/>
    <cellStyle name="Normal 5 3 4" xfId="17509"/>
    <cellStyle name="Normal 5 3 5" xfId="17510"/>
    <cellStyle name="Normal 5 3 6" xfId="17511"/>
    <cellStyle name="Normal 5 3 7" xfId="17512"/>
    <cellStyle name="Normal 5 30" xfId="17513"/>
    <cellStyle name="Normal 5 31" xfId="17514"/>
    <cellStyle name="Normal 5 32" xfId="17515"/>
    <cellStyle name="Normal 5 33" xfId="17516"/>
    <cellStyle name="Normal 5 33 2" xfId="17517"/>
    <cellStyle name="Normal 5 34" xfId="17518"/>
    <cellStyle name="Normal 5 34 2" xfId="17519"/>
    <cellStyle name="Normal 5 35" xfId="17520"/>
    <cellStyle name="Normal 5 35 2" xfId="17521"/>
    <cellStyle name="Normal 5 36" xfId="17522"/>
    <cellStyle name="Normal 5 37" xfId="17523"/>
    <cellStyle name="Normal 5 38" xfId="17524"/>
    <cellStyle name="Normal 5 39" xfId="17525"/>
    <cellStyle name="Normal 5 4" xfId="17526"/>
    <cellStyle name="Normal 5 4 2" xfId="17527"/>
    <cellStyle name="Normal 5 4 2 2" xfId="17528"/>
    <cellStyle name="Normal 5 4 2 3" xfId="17529"/>
    <cellStyle name="Normal 5 4 3" xfId="17530"/>
    <cellStyle name="Normal 5 4 4" xfId="17531"/>
    <cellStyle name="Normal 5 4 5" xfId="17532"/>
    <cellStyle name="Normal 5 4 6" xfId="17533"/>
    <cellStyle name="Normal 5 5" xfId="17534"/>
    <cellStyle name="Normal 5 5 2" xfId="17535"/>
    <cellStyle name="Normal 5 5 2 2" xfId="17536"/>
    <cellStyle name="Normal 5 5 2 3" xfId="17537"/>
    <cellStyle name="Normal 5 5 2 4" xfId="17538"/>
    <cellStyle name="Normal 5 5 3" xfId="17539"/>
    <cellStyle name="Normal 5 5 4" xfId="17540"/>
    <cellStyle name="Normal 5 5 5" xfId="17541"/>
    <cellStyle name="Normal 5 6" xfId="17542"/>
    <cellStyle name="Normal 5 6 2" xfId="17543"/>
    <cellStyle name="Normal 5 6 3" xfId="17544"/>
    <cellStyle name="Normal 5 6 4" xfId="17545"/>
    <cellStyle name="Normal 5 7" xfId="17546"/>
    <cellStyle name="Normal 5 8" xfId="17547"/>
    <cellStyle name="Normal 5 9" xfId="17548"/>
    <cellStyle name="Normal 50" xfId="17549"/>
    <cellStyle name="Normal 50 2" xfId="17550"/>
    <cellStyle name="Normal 50 2 2" xfId="17551"/>
    <cellStyle name="Normal 50 3" xfId="17552"/>
    <cellStyle name="Normal 50 3 2" xfId="17553"/>
    <cellStyle name="Normal 50 4" xfId="17554"/>
    <cellStyle name="Normal 50 4 2" xfId="17555"/>
    <cellStyle name="Normal 50 5" xfId="17556"/>
    <cellStyle name="Normal 50 6" xfId="17557"/>
    <cellStyle name="Normal 51" xfId="17558"/>
    <cellStyle name="Normal 51 2" xfId="17559"/>
    <cellStyle name="Normal 51 2 2" xfId="17560"/>
    <cellStyle name="Normal 51 3" xfId="17561"/>
    <cellStyle name="Normal 51 3 2" xfId="17562"/>
    <cellStyle name="Normal 51 4" xfId="17563"/>
    <cellStyle name="Normal 51 4 2" xfId="17564"/>
    <cellStyle name="Normal 51 5" xfId="17565"/>
    <cellStyle name="Normal 51 6" xfId="17566"/>
    <cellStyle name="Normal 52" xfId="17567"/>
    <cellStyle name="Normal 52 2" xfId="17568"/>
    <cellStyle name="Normal 52 2 2" xfId="17569"/>
    <cellStyle name="Normal 52 3" xfId="17570"/>
    <cellStyle name="Normal 52 3 2" xfId="17571"/>
    <cellStyle name="Normal 52 4" xfId="17572"/>
    <cellStyle name="Normal 52 4 2" xfId="17573"/>
    <cellStyle name="Normal 52 5" xfId="17574"/>
    <cellStyle name="Normal 52 6" xfId="17575"/>
    <cellStyle name="Normal 53" xfId="17576"/>
    <cellStyle name="Normal 53 2" xfId="17577"/>
    <cellStyle name="Normal 53 2 2" xfId="17578"/>
    <cellStyle name="Normal 53 3" xfId="17579"/>
    <cellStyle name="Normal 53 3 2" xfId="17580"/>
    <cellStyle name="Normal 53 4" xfId="17581"/>
    <cellStyle name="Normal 53 4 2" xfId="17582"/>
    <cellStyle name="Normal 53 5" xfId="17583"/>
    <cellStyle name="Normal 53 6" xfId="17584"/>
    <cellStyle name="Normal 54" xfId="17585"/>
    <cellStyle name="Normal 54 2" xfId="17586"/>
    <cellStyle name="Normal 54 2 2" xfId="17587"/>
    <cellStyle name="Normal 54 3" xfId="17588"/>
    <cellStyle name="Normal 54 3 2" xfId="17589"/>
    <cellStyle name="Normal 54 4" xfId="17590"/>
    <cellStyle name="Normal 54 4 2" xfId="17591"/>
    <cellStyle name="Normal 54 5" xfId="17592"/>
    <cellStyle name="Normal 54 6" xfId="17593"/>
    <cellStyle name="Normal 55" xfId="17594"/>
    <cellStyle name="Normal 55 2" xfId="17595"/>
    <cellStyle name="Normal 55 2 2" xfId="17596"/>
    <cellStyle name="Normal 55 3" xfId="17597"/>
    <cellStyle name="Normal 55 3 2" xfId="17598"/>
    <cellStyle name="Normal 55 4" xfId="17599"/>
    <cellStyle name="Normal 55 4 2" xfId="17600"/>
    <cellStyle name="Normal 55 5" xfId="17601"/>
    <cellStyle name="Normal 55 6" xfId="17602"/>
    <cellStyle name="Normal 56" xfId="17603"/>
    <cellStyle name="Normal 56 2" xfId="17604"/>
    <cellStyle name="Normal 56 2 2" xfId="17605"/>
    <cellStyle name="Normal 56 3" xfId="17606"/>
    <cellStyle name="Normal 56 3 2" xfId="17607"/>
    <cellStyle name="Normal 56 4" xfId="17608"/>
    <cellStyle name="Normal 56 4 2" xfId="17609"/>
    <cellStyle name="Normal 56 5" xfId="17610"/>
    <cellStyle name="Normal 56 6" xfId="17611"/>
    <cellStyle name="Normal 57" xfId="17612"/>
    <cellStyle name="Normal 57 2" xfId="17613"/>
    <cellStyle name="Normal 57 2 2" xfId="17614"/>
    <cellStyle name="Normal 57 3" xfId="17615"/>
    <cellStyle name="Normal 57 3 2" xfId="17616"/>
    <cellStyle name="Normal 57 4" xfId="17617"/>
    <cellStyle name="Normal 57 4 2" xfId="17618"/>
    <cellStyle name="Normal 57 5" xfId="17619"/>
    <cellStyle name="Normal 57 6" xfId="17620"/>
    <cellStyle name="Normal 58" xfId="17621"/>
    <cellStyle name="Normal 58 2" xfId="17622"/>
    <cellStyle name="Normal 59" xfId="17623"/>
    <cellStyle name="Normal 6" xfId="17624"/>
    <cellStyle name="Normal 6 2" xfId="17625"/>
    <cellStyle name="Normal 6 2 2" xfId="17626"/>
    <cellStyle name="Normal 6 2 2 2" xfId="17627"/>
    <cellStyle name="Normal 6 2 2 3" xfId="17628"/>
    <cellStyle name="Normal 6 2 2 3 2" xfId="17629"/>
    <cellStyle name="Normal 6 2 2 4" xfId="17630"/>
    <cellStyle name="Normal 6 2 3" xfId="17631"/>
    <cellStyle name="Normal 6 2 4" xfId="17632"/>
    <cellStyle name="Normal 6 2 5" xfId="17633"/>
    <cellStyle name="Normal 6 2 6" xfId="17634"/>
    <cellStyle name="Normal 6 2 7" xfId="17635"/>
    <cellStyle name="Normal 6 2 8" xfId="17636"/>
    <cellStyle name="Normal 6 3" xfId="17637"/>
    <cellStyle name="Normal 6 3 2" xfId="17638"/>
    <cellStyle name="Normal 6 3 2 2" xfId="17639"/>
    <cellStyle name="Normal 6 3 2 3" xfId="17640"/>
    <cellStyle name="Normal 6 3 2 4" xfId="17641"/>
    <cellStyle name="Normal 6 3 2 5" xfId="17642"/>
    <cellStyle name="Normal 6 3 3" xfId="17643"/>
    <cellStyle name="Normal 6 3 3 2" xfId="17644"/>
    <cellStyle name="Normal 6 3 3 3" xfId="17645"/>
    <cellStyle name="Normal 6 3 4" xfId="17646"/>
    <cellStyle name="Normal 6 3 5" xfId="17647"/>
    <cellStyle name="Normal 6 3 6" xfId="17648"/>
    <cellStyle name="Normal 6 3 7" xfId="17649"/>
    <cellStyle name="Normal 6 3 8" xfId="17650"/>
    <cellStyle name="Normal 6 3 9" xfId="17651"/>
    <cellStyle name="Normal 6 4" xfId="17652"/>
    <cellStyle name="Normal 6 4 2" xfId="17653"/>
    <cellStyle name="Normal 6 4 2 2" xfId="17654"/>
    <cellStyle name="Normal 6 4 2 3" xfId="17655"/>
    <cellStyle name="Normal 6 4 3" xfId="17656"/>
    <cellStyle name="Normal 6 4 4" xfId="17657"/>
    <cellStyle name="Normal 6 4 5" xfId="17658"/>
    <cellStyle name="Normal 6 4 6" xfId="17659"/>
    <cellStyle name="Normal 6 4 7" xfId="17660"/>
    <cellStyle name="Normal 6 5" xfId="17661"/>
    <cellStyle name="Normal 6 5 2" xfId="17662"/>
    <cellStyle name="Normal 6 5 3" xfId="17663"/>
    <cellStyle name="Normal 6 5 4" xfId="17664"/>
    <cellStyle name="Normal 6 6" xfId="17665"/>
    <cellStyle name="Normal 6 7" xfId="17666"/>
    <cellStyle name="Normal 6 8" xfId="17667"/>
    <cellStyle name="Normal 6 9" xfId="17668"/>
    <cellStyle name="Normal 60" xfId="17669"/>
    <cellStyle name="Normal 61" xfId="17670"/>
    <cellStyle name="Normal 61 2" xfId="17671"/>
    <cellStyle name="Normal 61 3" xfId="17672"/>
    <cellStyle name="Normal 61 4" xfId="17673"/>
    <cellStyle name="Normal 62" xfId="17674"/>
    <cellStyle name="Normal 62 2" xfId="17675"/>
    <cellStyle name="Normal 63" xfId="17676"/>
    <cellStyle name="Normal 63 3" xfId="17677"/>
    <cellStyle name="Normal 63 3 2" xfId="17678"/>
    <cellStyle name="Normal 63 83" xfId="17679"/>
    <cellStyle name="Normal 64" xfId="17680"/>
    <cellStyle name="Normal 64 2" xfId="17681"/>
    <cellStyle name="Normal 65" xfId="17682"/>
    <cellStyle name="Normal 65 2" xfId="17683"/>
    <cellStyle name="Normal 66" xfId="17684"/>
    <cellStyle name="Normal 67" xfId="17685"/>
    <cellStyle name="Normal 67 2" xfId="17686"/>
    <cellStyle name="Normal 68" xfId="17687"/>
    <cellStyle name="Normal 68 2" xfId="17688"/>
    <cellStyle name="Normal 69" xfId="17689"/>
    <cellStyle name="Normal 69 2" xfId="17690"/>
    <cellStyle name="Normal 7" xfId="17691"/>
    <cellStyle name="Normal 7 10" xfId="17692"/>
    <cellStyle name="Normal 7 11" xfId="17693"/>
    <cellStyle name="Normal 7 12" xfId="17694"/>
    <cellStyle name="Normal 7 13" xfId="17695"/>
    <cellStyle name="Normal 7 14" xfId="17696"/>
    <cellStyle name="Normal 7 15" xfId="17697"/>
    <cellStyle name="Normal 7 16" xfId="17698"/>
    <cellStyle name="Normal 7 17" xfId="17699"/>
    <cellStyle name="Normal 7 18" xfId="17700"/>
    <cellStyle name="Normal 7 19" xfId="17701"/>
    <cellStyle name="Normal 7 2" xfId="17702"/>
    <cellStyle name="Normal 7 2 2" xfId="17703"/>
    <cellStyle name="Normal 7 2 2 2" xfId="17704"/>
    <cellStyle name="Normal 7 2 3" xfId="17705"/>
    <cellStyle name="Normal 7 2 4" xfId="17706"/>
    <cellStyle name="Normal 7 2 5" xfId="17707"/>
    <cellStyle name="Normal 7 2 6" xfId="17708"/>
    <cellStyle name="Normal 7 2 7" xfId="17709"/>
    <cellStyle name="Normal 7 2 8" xfId="17710"/>
    <cellStyle name="Normal 7 20" xfId="17711"/>
    <cellStyle name="Normal 7 21" xfId="17712"/>
    <cellStyle name="Normal 7 22" xfId="17713"/>
    <cellStyle name="Normal 7 23" xfId="17714"/>
    <cellStyle name="Normal 7 24" xfId="17715"/>
    <cellStyle name="Normal 7 25" xfId="17716"/>
    <cellStyle name="Normal 7 26" xfId="17717"/>
    <cellStyle name="Normal 7 27" xfId="17718"/>
    <cellStyle name="Normal 7 28" xfId="17719"/>
    <cellStyle name="Normal 7 29" xfId="17720"/>
    <cellStyle name="Normal 7 3" xfId="17721"/>
    <cellStyle name="Normal 7 3 2" xfId="17722"/>
    <cellStyle name="Normal 7 3 3" xfId="17723"/>
    <cellStyle name="Normal 7 3 4" xfId="17724"/>
    <cellStyle name="Normal 7 3 5" xfId="17725"/>
    <cellStyle name="Normal 7 3 6" xfId="17726"/>
    <cellStyle name="Normal 7 30" xfId="17727"/>
    <cellStyle name="Normal 7 31" xfId="17728"/>
    <cellStyle name="Normal 7 32" xfId="17729"/>
    <cellStyle name="Normal 7 33" xfId="17730"/>
    <cellStyle name="Normal 7 33 2" xfId="17731"/>
    <cellStyle name="Normal 7 34" xfId="17732"/>
    <cellStyle name="Normal 7 34 2" xfId="17733"/>
    <cellStyle name="Normal 7 35" xfId="17734"/>
    <cellStyle name="Normal 7 35 2" xfId="17735"/>
    <cellStyle name="Normal 7 36" xfId="17736"/>
    <cellStyle name="Normal 7 37" xfId="17737"/>
    <cellStyle name="Normal 7 38" xfId="17738"/>
    <cellStyle name="Normal 7 39" xfId="17739"/>
    <cellStyle name="Normal 7 4" xfId="17740"/>
    <cellStyle name="Normal 7 4 2" xfId="17741"/>
    <cellStyle name="Normal 7 4 3" xfId="17742"/>
    <cellStyle name="Normal 7 4 4" xfId="17743"/>
    <cellStyle name="Normal 7 5" xfId="17744"/>
    <cellStyle name="Normal 7 5 2" xfId="17745"/>
    <cellStyle name="Normal 7 6" xfId="17746"/>
    <cellStyle name="Normal 7 7" xfId="17747"/>
    <cellStyle name="Normal 7 8" xfId="17748"/>
    <cellStyle name="Normal 7 9" xfId="17749"/>
    <cellStyle name="Normal 70" xfId="17750"/>
    <cellStyle name="Normal 70 2" xfId="17751"/>
    <cellStyle name="Normal 71" xfId="17752"/>
    <cellStyle name="Normal 71 2" xfId="17753"/>
    <cellStyle name="Normal 71 3" xfId="17754"/>
    <cellStyle name="Normal 71 4" xfId="17755"/>
    <cellStyle name="Normal 72" xfId="17756"/>
    <cellStyle name="Normal 72 2" xfId="17757"/>
    <cellStyle name="Normal 72 3" xfId="17758"/>
    <cellStyle name="Normal 72 4" xfId="17759"/>
    <cellStyle name="Normal 73" xfId="17760"/>
    <cellStyle name="Normal 73 2" xfId="17761"/>
    <cellStyle name="Normal 73 3" xfId="17762"/>
    <cellStyle name="Normal 73 4" xfId="17763"/>
    <cellStyle name="Normal 74" xfId="17764"/>
    <cellStyle name="Normal 74 2" xfId="17765"/>
    <cellStyle name="Normal 74 3" xfId="17766"/>
    <cellStyle name="Normal 74 4" xfId="17767"/>
    <cellStyle name="Normal 75" xfId="17768"/>
    <cellStyle name="Normal 75 2" xfId="17769"/>
    <cellStyle name="Normal 75 3" xfId="17770"/>
    <cellStyle name="Normal 75 4" xfId="17771"/>
    <cellStyle name="Normal 76" xfId="17772"/>
    <cellStyle name="Normal 77" xfId="17773"/>
    <cellStyle name="Normal 77 2" xfId="17774"/>
    <cellStyle name="Normal 77 3" xfId="17775"/>
    <cellStyle name="Normal 77 4" xfId="17776"/>
    <cellStyle name="Normal 78" xfId="17777"/>
    <cellStyle name="Normal 78 2" xfId="17778"/>
    <cellStyle name="Normal 78 3" xfId="17779"/>
    <cellStyle name="Normal 78 4" xfId="17780"/>
    <cellStyle name="Normal 79" xfId="17781"/>
    <cellStyle name="Normal 79 2" xfId="17782"/>
    <cellStyle name="Normal 79 3" xfId="17783"/>
    <cellStyle name="Normal 79 4" xfId="17784"/>
    <cellStyle name="Normal 8" xfId="17785"/>
    <cellStyle name="Normal 8 2" xfId="17786"/>
    <cellStyle name="Normal 8 2 2" xfId="17787"/>
    <cellStyle name="Normal 8 2 2 2" xfId="17788"/>
    <cellStyle name="Normal 8 2 3" xfId="17789"/>
    <cellStyle name="Normal 8 2 4" xfId="17790"/>
    <cellStyle name="Normal 8 2 5" xfId="17791"/>
    <cellStyle name="Normal 8 2 6" xfId="17792"/>
    <cellStyle name="Normal 8 3" xfId="17793"/>
    <cellStyle name="Normal 8 3 2" xfId="17794"/>
    <cellStyle name="Normal 8 3 3" xfId="17795"/>
    <cellStyle name="Normal 8 4" xfId="17796"/>
    <cellStyle name="Normal 8 4 2" xfId="17797"/>
    <cellStyle name="Normal 8 4 3" xfId="17798"/>
    <cellStyle name="Normal 8 4 4" xfId="17799"/>
    <cellStyle name="Normal 8 5" xfId="17800"/>
    <cellStyle name="Normal 8 5 2" xfId="17801"/>
    <cellStyle name="Normal 8 6" xfId="17802"/>
    <cellStyle name="Normal 8 7" xfId="17803"/>
    <cellStyle name="Normal 8 8" xfId="17804"/>
    <cellStyle name="Normal 80" xfId="17805"/>
    <cellStyle name="Normal 80 2" xfId="17806"/>
    <cellStyle name="Normal 80 3" xfId="17807"/>
    <cellStyle name="Normal 81" xfId="17808"/>
    <cellStyle name="Normal 82" xfId="17809"/>
    <cellStyle name="Normal 82 2" xfId="17810"/>
    <cellStyle name="Normal 82 3" xfId="17811"/>
    <cellStyle name="Normal 82 4" xfId="17812"/>
    <cellStyle name="Normal 83" xfId="17813"/>
    <cellStyle name="Normal 83 2" xfId="17814"/>
    <cellStyle name="Normal 83 3" xfId="17815"/>
    <cellStyle name="Normal 84" xfId="17816"/>
    <cellStyle name="Normal 84 2" xfId="17817"/>
    <cellStyle name="Normal 84 3" xfId="17818"/>
    <cellStyle name="Normal 84 4" xfId="17819"/>
    <cellStyle name="Normal 85" xfId="17820"/>
    <cellStyle name="Normal 85 2" xfId="17821"/>
    <cellStyle name="Normal 85 3" xfId="17822"/>
    <cellStyle name="Normal 85 4" xfId="17823"/>
    <cellStyle name="Normal 86" xfId="17824"/>
    <cellStyle name="Normal 86 2" xfId="17825"/>
    <cellStyle name="Normal 86 3" xfId="17826"/>
    <cellStyle name="Normal 87" xfId="17827"/>
    <cellStyle name="Normal 87 2" xfId="17828"/>
    <cellStyle name="Normal 87 3" xfId="17829"/>
    <cellStyle name="Normal 88" xfId="17830"/>
    <cellStyle name="Normal 88 2" xfId="17831"/>
    <cellStyle name="Normal 88 3" xfId="17832"/>
    <cellStyle name="Normal 89" xfId="17833"/>
    <cellStyle name="Normal 89 2" xfId="17834"/>
    <cellStyle name="Normal 9" xfId="17835"/>
    <cellStyle name="Normal 9 10" xfId="17836"/>
    <cellStyle name="Normal 9 2" xfId="17837"/>
    <cellStyle name="Normal 9 2 2" xfId="17838"/>
    <cellStyle name="Normal 9 2 3" xfId="17839"/>
    <cellStyle name="Normal 9 2 4" xfId="17840"/>
    <cellStyle name="Normal 9 3" xfId="17841"/>
    <cellStyle name="Normal 9 3 2" xfId="17842"/>
    <cellStyle name="Normal 9 4" xfId="17843"/>
    <cellStyle name="Normal 9 4 2" xfId="17844"/>
    <cellStyle name="Normal 9 5" xfId="17845"/>
    <cellStyle name="Normal 9 6" xfId="17846"/>
    <cellStyle name="Normal 9 7" xfId="17847"/>
    <cellStyle name="Normal 9 8" xfId="17848"/>
    <cellStyle name="Normal 9 9" xfId="17849"/>
    <cellStyle name="Normal 90" xfId="17850"/>
    <cellStyle name="Normal 90 2" xfId="17851"/>
    <cellStyle name="Normal 91" xfId="17852"/>
    <cellStyle name="Normal 91 2" xfId="17853"/>
    <cellStyle name="Normal 92" xfId="17854"/>
    <cellStyle name="Normal 92 2" xfId="17855"/>
    <cellStyle name="Normal 92 3" xfId="17856"/>
    <cellStyle name="Normal 93" xfId="17857"/>
    <cellStyle name="Normal 93 2" xfId="17858"/>
    <cellStyle name="Normal 94" xfId="17859"/>
    <cellStyle name="Normal 94 2" xfId="17860"/>
    <cellStyle name="Normal 95" xfId="17861"/>
    <cellStyle name="Normal 95 2" xfId="17862"/>
    <cellStyle name="Normal 96" xfId="17863"/>
    <cellStyle name="Normal 96 2" xfId="17864"/>
    <cellStyle name="Normal 97" xfId="17865"/>
    <cellStyle name="Normal 97 2" xfId="17866"/>
    <cellStyle name="Normal 98" xfId="17867"/>
    <cellStyle name="Normal 98 2" xfId="17868"/>
    <cellStyle name="Normal 99" xfId="17869"/>
    <cellStyle name="Normal 99 2" xfId="17870"/>
    <cellStyle name="Normale 2" xfId="17871"/>
    <cellStyle name="Normale 2 2" xfId="17872"/>
    <cellStyle name="Normale 2 2 2" xfId="17873"/>
    <cellStyle name="Normale 2 3" xfId="17874"/>
    <cellStyle name="Normale 3" xfId="17875"/>
    <cellStyle name="Normale 3 2" xfId="17876"/>
    <cellStyle name="Normale_1° resezione" xfId="17877"/>
    <cellStyle name="Nota" xfId="17878"/>
    <cellStyle name="Note 10" xfId="17879"/>
    <cellStyle name="Note 10 2" xfId="17880"/>
    <cellStyle name="Note 10 2 2" xfId="17881"/>
    <cellStyle name="Note 10 2 2 2" xfId="17882"/>
    <cellStyle name="Note 10 2 2 2 2" xfId="17883"/>
    <cellStyle name="Note 10 2 3" xfId="17884"/>
    <cellStyle name="Note 10 2 3 2" xfId="17885"/>
    <cellStyle name="Note 10 2 3 2 2" xfId="17886"/>
    <cellStyle name="Note 10 2 3 3" xfId="17887"/>
    <cellStyle name="Note 10 2 4" xfId="17888"/>
    <cellStyle name="Note 10 2 4 2" xfId="17889"/>
    <cellStyle name="Note 10 2 4 2 2" xfId="17890"/>
    <cellStyle name="Note 10 2 4 3" xfId="17891"/>
    <cellStyle name="Note 10 2 5" xfId="17892"/>
    <cellStyle name="Note 10 2 5 2" xfId="17893"/>
    <cellStyle name="Note 10 2 5 2 2" xfId="17894"/>
    <cellStyle name="Note 10 2 5 3" xfId="17895"/>
    <cellStyle name="Note 10 2 6" xfId="17896"/>
    <cellStyle name="Note 10 2 6 2" xfId="17897"/>
    <cellStyle name="Note 10 2 6 2 2" xfId="17898"/>
    <cellStyle name="Note 10 2 6 3" xfId="17899"/>
    <cellStyle name="Note 10 2 7" xfId="17900"/>
    <cellStyle name="Note 10 2 7 2" xfId="17901"/>
    <cellStyle name="Note 10 3" xfId="17902"/>
    <cellStyle name="Note 10 3 2" xfId="17903"/>
    <cellStyle name="Note 10 3 2 2" xfId="17904"/>
    <cellStyle name="Note 10 4" xfId="17905"/>
    <cellStyle name="Note 10 4 2" xfId="17906"/>
    <cellStyle name="Note 10 4 2 2" xfId="17907"/>
    <cellStyle name="Note 10 4 3" xfId="17908"/>
    <cellStyle name="Note 10 5" xfId="17909"/>
    <cellStyle name="Note 10 5 2" xfId="17910"/>
    <cellStyle name="Note 10 5 2 2" xfId="17911"/>
    <cellStyle name="Note 10 5 3" xfId="17912"/>
    <cellStyle name="Note 10 6" xfId="17913"/>
    <cellStyle name="Note 10 6 2" xfId="17914"/>
    <cellStyle name="Note 10 6 2 2" xfId="17915"/>
    <cellStyle name="Note 10 6 3" xfId="17916"/>
    <cellStyle name="Note 10 7" xfId="17917"/>
    <cellStyle name="Note 10 7 2" xfId="17918"/>
    <cellStyle name="Note 10 7 2 2" xfId="17919"/>
    <cellStyle name="Note 10 7 3" xfId="17920"/>
    <cellStyle name="Note 10 8" xfId="17921"/>
    <cellStyle name="Note 10 8 2" xfId="17922"/>
    <cellStyle name="Note 10 9" xfId="17923"/>
    <cellStyle name="Note 11" xfId="17924"/>
    <cellStyle name="Note 11 2" xfId="17925"/>
    <cellStyle name="Note 11 2 2" xfId="17926"/>
    <cellStyle name="Note 11 2 2 2" xfId="17927"/>
    <cellStyle name="Note 11 2 2 2 2" xfId="17928"/>
    <cellStyle name="Note 11 2 3" xfId="17929"/>
    <cellStyle name="Note 11 2 3 2" xfId="17930"/>
    <cellStyle name="Note 11 2 3 2 2" xfId="17931"/>
    <cellStyle name="Note 11 2 3 3" xfId="17932"/>
    <cellStyle name="Note 11 2 4" xfId="17933"/>
    <cellStyle name="Note 11 2 4 2" xfId="17934"/>
    <cellStyle name="Note 11 2 4 2 2" xfId="17935"/>
    <cellStyle name="Note 11 2 4 3" xfId="17936"/>
    <cellStyle name="Note 11 2 5" xfId="17937"/>
    <cellStyle name="Note 11 2 5 2" xfId="17938"/>
    <cellStyle name="Note 11 2 5 2 2" xfId="17939"/>
    <cellStyle name="Note 11 2 5 3" xfId="17940"/>
    <cellStyle name="Note 11 2 6" xfId="17941"/>
    <cellStyle name="Note 11 2 6 2" xfId="17942"/>
    <cellStyle name="Note 11 2 6 2 2" xfId="17943"/>
    <cellStyle name="Note 11 2 6 3" xfId="17944"/>
    <cellStyle name="Note 11 2 7" xfId="17945"/>
    <cellStyle name="Note 11 2 7 2" xfId="17946"/>
    <cellStyle name="Note 11 3" xfId="17947"/>
    <cellStyle name="Note 11 3 2" xfId="17948"/>
    <cellStyle name="Note 11 3 2 2" xfId="17949"/>
    <cellStyle name="Note 11 4" xfId="17950"/>
    <cellStyle name="Note 11 4 2" xfId="17951"/>
    <cellStyle name="Note 11 4 2 2" xfId="17952"/>
    <cellStyle name="Note 11 4 3" xfId="17953"/>
    <cellStyle name="Note 11 5" xfId="17954"/>
    <cellStyle name="Note 11 5 2" xfId="17955"/>
    <cellStyle name="Note 11 5 2 2" xfId="17956"/>
    <cellStyle name="Note 11 5 3" xfId="17957"/>
    <cellStyle name="Note 11 6" xfId="17958"/>
    <cellStyle name="Note 11 6 2" xfId="17959"/>
    <cellStyle name="Note 11 6 2 2" xfId="17960"/>
    <cellStyle name="Note 11 6 3" xfId="17961"/>
    <cellStyle name="Note 11 7" xfId="17962"/>
    <cellStyle name="Note 11 7 2" xfId="17963"/>
    <cellStyle name="Note 11 7 2 2" xfId="17964"/>
    <cellStyle name="Note 11 7 3" xfId="17965"/>
    <cellStyle name="Note 11 8" xfId="17966"/>
    <cellStyle name="Note 11 8 2" xfId="17967"/>
    <cellStyle name="Note 11 9" xfId="17968"/>
    <cellStyle name="Note 12" xfId="17969"/>
    <cellStyle name="Note 12 2" xfId="17970"/>
    <cellStyle name="Note 12 2 2" xfId="17971"/>
    <cellStyle name="Note 12 2 2 2" xfId="17972"/>
    <cellStyle name="Note 12 2 2 2 2" xfId="17973"/>
    <cellStyle name="Note 12 2 3" xfId="17974"/>
    <cellStyle name="Note 12 2 3 2" xfId="17975"/>
    <cellStyle name="Note 12 2 3 2 2" xfId="17976"/>
    <cellStyle name="Note 12 2 3 3" xfId="17977"/>
    <cellStyle name="Note 12 2 4" xfId="17978"/>
    <cellStyle name="Note 12 2 4 2" xfId="17979"/>
    <cellStyle name="Note 12 2 4 2 2" xfId="17980"/>
    <cellStyle name="Note 12 2 4 3" xfId="17981"/>
    <cellStyle name="Note 12 2 5" xfId="17982"/>
    <cellStyle name="Note 12 2 5 2" xfId="17983"/>
    <cellStyle name="Note 12 2 5 2 2" xfId="17984"/>
    <cellStyle name="Note 12 2 5 3" xfId="17985"/>
    <cellStyle name="Note 12 2 6" xfId="17986"/>
    <cellStyle name="Note 12 2 6 2" xfId="17987"/>
    <cellStyle name="Note 12 2 6 2 2" xfId="17988"/>
    <cellStyle name="Note 12 2 6 3" xfId="17989"/>
    <cellStyle name="Note 12 2 7" xfId="17990"/>
    <cellStyle name="Note 12 2 7 2" xfId="17991"/>
    <cellStyle name="Note 12 3" xfId="17992"/>
    <cellStyle name="Note 12 3 2" xfId="17993"/>
    <cellStyle name="Note 12 3 2 2" xfId="17994"/>
    <cellStyle name="Note 12 4" xfId="17995"/>
    <cellStyle name="Note 12 4 2" xfId="17996"/>
    <cellStyle name="Note 12 4 2 2" xfId="17997"/>
    <cellStyle name="Note 12 4 3" xfId="17998"/>
    <cellStyle name="Note 12 5" xfId="17999"/>
    <cellStyle name="Note 12 5 2" xfId="18000"/>
    <cellStyle name="Note 12 5 2 2" xfId="18001"/>
    <cellStyle name="Note 12 5 3" xfId="18002"/>
    <cellStyle name="Note 12 6" xfId="18003"/>
    <cellStyle name="Note 12 6 2" xfId="18004"/>
    <cellStyle name="Note 12 6 2 2" xfId="18005"/>
    <cellStyle name="Note 12 6 3" xfId="18006"/>
    <cellStyle name="Note 12 7" xfId="18007"/>
    <cellStyle name="Note 12 7 2" xfId="18008"/>
    <cellStyle name="Note 12 7 2 2" xfId="18009"/>
    <cellStyle name="Note 12 7 3" xfId="18010"/>
    <cellStyle name="Note 12 8" xfId="18011"/>
    <cellStyle name="Note 12 8 2" xfId="18012"/>
    <cellStyle name="Note 12 9" xfId="18013"/>
    <cellStyle name="Note 13" xfId="18014"/>
    <cellStyle name="Note 13 2" xfId="18015"/>
    <cellStyle name="Note 13 2 2" xfId="18016"/>
    <cellStyle name="Note 13 2 2 2" xfId="18017"/>
    <cellStyle name="Note 13 2 2 2 2" xfId="18018"/>
    <cellStyle name="Note 13 2 3" xfId="18019"/>
    <cellStyle name="Note 13 2 3 2" xfId="18020"/>
    <cellStyle name="Note 13 2 3 2 2" xfId="18021"/>
    <cellStyle name="Note 13 2 3 3" xfId="18022"/>
    <cellStyle name="Note 13 2 4" xfId="18023"/>
    <cellStyle name="Note 13 2 4 2" xfId="18024"/>
    <cellStyle name="Note 13 2 4 2 2" xfId="18025"/>
    <cellStyle name="Note 13 2 4 3" xfId="18026"/>
    <cellStyle name="Note 13 2 5" xfId="18027"/>
    <cellStyle name="Note 13 2 5 2" xfId="18028"/>
    <cellStyle name="Note 13 2 5 2 2" xfId="18029"/>
    <cellStyle name="Note 13 2 5 3" xfId="18030"/>
    <cellStyle name="Note 13 2 6" xfId="18031"/>
    <cellStyle name="Note 13 2 6 2" xfId="18032"/>
    <cellStyle name="Note 13 2 6 2 2" xfId="18033"/>
    <cellStyle name="Note 13 2 6 3" xfId="18034"/>
    <cellStyle name="Note 13 2 7" xfId="18035"/>
    <cellStyle name="Note 13 2 7 2" xfId="18036"/>
    <cellStyle name="Note 13 3" xfId="18037"/>
    <cellStyle name="Note 13 3 2" xfId="18038"/>
    <cellStyle name="Note 13 3 2 2" xfId="18039"/>
    <cellStyle name="Note 13 4" xfId="18040"/>
    <cellStyle name="Note 13 4 2" xfId="18041"/>
    <cellStyle name="Note 13 4 2 2" xfId="18042"/>
    <cellStyle name="Note 13 4 3" xfId="18043"/>
    <cellStyle name="Note 13 5" xfId="18044"/>
    <cellStyle name="Note 13 5 2" xfId="18045"/>
    <cellStyle name="Note 13 5 2 2" xfId="18046"/>
    <cellStyle name="Note 13 5 3" xfId="18047"/>
    <cellStyle name="Note 13 6" xfId="18048"/>
    <cellStyle name="Note 13 6 2" xfId="18049"/>
    <cellStyle name="Note 13 6 2 2" xfId="18050"/>
    <cellStyle name="Note 13 6 3" xfId="18051"/>
    <cellStyle name="Note 13 7" xfId="18052"/>
    <cellStyle name="Note 13 7 2" xfId="18053"/>
    <cellStyle name="Note 13 7 2 2" xfId="18054"/>
    <cellStyle name="Note 13 7 3" xfId="18055"/>
    <cellStyle name="Note 13 8" xfId="18056"/>
    <cellStyle name="Note 13 8 2" xfId="18057"/>
    <cellStyle name="Note 13 9" xfId="18058"/>
    <cellStyle name="Note 14" xfId="18059"/>
    <cellStyle name="Note 14 2" xfId="18060"/>
    <cellStyle name="Note 14 2 2" xfId="18061"/>
    <cellStyle name="Note 14 2 2 2" xfId="18062"/>
    <cellStyle name="Note 14 2 2 2 2" xfId="18063"/>
    <cellStyle name="Note 14 2 3" xfId="18064"/>
    <cellStyle name="Note 14 2 3 2" xfId="18065"/>
    <cellStyle name="Note 14 2 3 2 2" xfId="18066"/>
    <cellStyle name="Note 14 2 3 3" xfId="18067"/>
    <cellStyle name="Note 14 2 4" xfId="18068"/>
    <cellStyle name="Note 14 2 4 2" xfId="18069"/>
    <cellStyle name="Note 14 2 4 2 2" xfId="18070"/>
    <cellStyle name="Note 14 2 4 3" xfId="18071"/>
    <cellStyle name="Note 14 2 5" xfId="18072"/>
    <cellStyle name="Note 14 2 5 2" xfId="18073"/>
    <cellStyle name="Note 14 2 5 2 2" xfId="18074"/>
    <cellStyle name="Note 14 2 5 3" xfId="18075"/>
    <cellStyle name="Note 14 2 6" xfId="18076"/>
    <cellStyle name="Note 14 2 6 2" xfId="18077"/>
    <cellStyle name="Note 14 2 6 2 2" xfId="18078"/>
    <cellStyle name="Note 14 2 6 3" xfId="18079"/>
    <cellStyle name="Note 14 2 7" xfId="18080"/>
    <cellStyle name="Note 14 2 7 2" xfId="18081"/>
    <cellStyle name="Note 14 3" xfId="18082"/>
    <cellStyle name="Note 14 3 2" xfId="18083"/>
    <cellStyle name="Note 14 3 2 2" xfId="18084"/>
    <cellStyle name="Note 14 4" xfId="18085"/>
    <cellStyle name="Note 14 4 2" xfId="18086"/>
    <cellStyle name="Note 14 4 2 2" xfId="18087"/>
    <cellStyle name="Note 14 4 3" xfId="18088"/>
    <cellStyle name="Note 14 5" xfId="18089"/>
    <cellStyle name="Note 14 5 2" xfId="18090"/>
    <cellStyle name="Note 14 5 2 2" xfId="18091"/>
    <cellStyle name="Note 14 5 3" xfId="18092"/>
    <cellStyle name="Note 14 6" xfId="18093"/>
    <cellStyle name="Note 14 6 2" xfId="18094"/>
    <cellStyle name="Note 14 6 2 2" xfId="18095"/>
    <cellStyle name="Note 14 6 3" xfId="18096"/>
    <cellStyle name="Note 14 7" xfId="18097"/>
    <cellStyle name="Note 14 7 2" xfId="18098"/>
    <cellStyle name="Note 14 7 2 2" xfId="18099"/>
    <cellStyle name="Note 14 7 3" xfId="18100"/>
    <cellStyle name="Note 14 8" xfId="18101"/>
    <cellStyle name="Note 14 8 2" xfId="18102"/>
    <cellStyle name="Note 14 9" xfId="18103"/>
    <cellStyle name="Note 15" xfId="18104"/>
    <cellStyle name="Note 15 2" xfId="18105"/>
    <cellStyle name="Note 15 2 2" xfId="18106"/>
    <cellStyle name="Note 15 2 2 2" xfId="18107"/>
    <cellStyle name="Note 15 2 2 2 2" xfId="18108"/>
    <cellStyle name="Note 15 2 3" xfId="18109"/>
    <cellStyle name="Note 15 2 3 2" xfId="18110"/>
    <cellStyle name="Note 15 2 3 2 2" xfId="18111"/>
    <cellStyle name="Note 15 2 3 3" xfId="18112"/>
    <cellStyle name="Note 15 2 4" xfId="18113"/>
    <cellStyle name="Note 15 2 4 2" xfId="18114"/>
    <cellStyle name="Note 15 2 4 2 2" xfId="18115"/>
    <cellStyle name="Note 15 2 4 3" xfId="18116"/>
    <cellStyle name="Note 15 2 5" xfId="18117"/>
    <cellStyle name="Note 15 2 5 2" xfId="18118"/>
    <cellStyle name="Note 15 2 5 2 2" xfId="18119"/>
    <cellStyle name="Note 15 2 5 3" xfId="18120"/>
    <cellStyle name="Note 15 2 6" xfId="18121"/>
    <cellStyle name="Note 15 2 6 2" xfId="18122"/>
    <cellStyle name="Note 15 2 6 2 2" xfId="18123"/>
    <cellStyle name="Note 15 2 6 3" xfId="18124"/>
    <cellStyle name="Note 15 2 7" xfId="18125"/>
    <cellStyle name="Note 15 2 7 2" xfId="18126"/>
    <cellStyle name="Note 15 3" xfId="18127"/>
    <cellStyle name="Note 15 3 2" xfId="18128"/>
    <cellStyle name="Note 15 3 2 2" xfId="18129"/>
    <cellStyle name="Note 15 4" xfId="18130"/>
    <cellStyle name="Note 15 4 2" xfId="18131"/>
    <cellStyle name="Note 15 4 2 2" xfId="18132"/>
    <cellStyle name="Note 15 4 3" xfId="18133"/>
    <cellStyle name="Note 15 5" xfId="18134"/>
    <cellStyle name="Note 15 5 2" xfId="18135"/>
    <cellStyle name="Note 15 5 2 2" xfId="18136"/>
    <cellStyle name="Note 15 5 3" xfId="18137"/>
    <cellStyle name="Note 15 6" xfId="18138"/>
    <cellStyle name="Note 15 6 2" xfId="18139"/>
    <cellStyle name="Note 15 6 2 2" xfId="18140"/>
    <cellStyle name="Note 15 6 3" xfId="18141"/>
    <cellStyle name="Note 15 7" xfId="18142"/>
    <cellStyle name="Note 15 7 2" xfId="18143"/>
    <cellStyle name="Note 15 7 2 2" xfId="18144"/>
    <cellStyle name="Note 15 7 3" xfId="18145"/>
    <cellStyle name="Note 15 8" xfId="18146"/>
    <cellStyle name="Note 15 8 2" xfId="18147"/>
    <cellStyle name="Note 15 9" xfId="18148"/>
    <cellStyle name="Note 16" xfId="18149"/>
    <cellStyle name="Note 16 2" xfId="18150"/>
    <cellStyle name="Note 16 2 2" xfId="18151"/>
    <cellStyle name="Note 16 2 2 2" xfId="18152"/>
    <cellStyle name="Note 16 2 2 2 2" xfId="18153"/>
    <cellStyle name="Note 16 2 3" xfId="18154"/>
    <cellStyle name="Note 16 2 3 2" xfId="18155"/>
    <cellStyle name="Note 16 2 3 2 2" xfId="18156"/>
    <cellStyle name="Note 16 2 3 3" xfId="18157"/>
    <cellStyle name="Note 16 2 4" xfId="18158"/>
    <cellStyle name="Note 16 2 4 2" xfId="18159"/>
    <cellStyle name="Note 16 2 4 2 2" xfId="18160"/>
    <cellStyle name="Note 16 2 4 3" xfId="18161"/>
    <cellStyle name="Note 16 2 5" xfId="18162"/>
    <cellStyle name="Note 16 2 5 2" xfId="18163"/>
    <cellStyle name="Note 16 2 5 2 2" xfId="18164"/>
    <cellStyle name="Note 16 2 5 3" xfId="18165"/>
    <cellStyle name="Note 16 2 6" xfId="18166"/>
    <cellStyle name="Note 16 2 6 2" xfId="18167"/>
    <cellStyle name="Note 16 2 6 2 2" xfId="18168"/>
    <cellStyle name="Note 16 2 6 3" xfId="18169"/>
    <cellStyle name="Note 16 2 7" xfId="18170"/>
    <cellStyle name="Note 16 2 7 2" xfId="18171"/>
    <cellStyle name="Note 16 3" xfId="18172"/>
    <cellStyle name="Note 16 3 2" xfId="18173"/>
    <cellStyle name="Note 16 3 2 2" xfId="18174"/>
    <cellStyle name="Note 16 4" xfId="18175"/>
    <cellStyle name="Note 16 4 2" xfId="18176"/>
    <cellStyle name="Note 16 4 2 2" xfId="18177"/>
    <cellStyle name="Note 16 4 3" xfId="18178"/>
    <cellStyle name="Note 16 5" xfId="18179"/>
    <cellStyle name="Note 16 5 2" xfId="18180"/>
    <cellStyle name="Note 16 5 2 2" xfId="18181"/>
    <cellStyle name="Note 16 5 3" xfId="18182"/>
    <cellStyle name="Note 16 6" xfId="18183"/>
    <cellStyle name="Note 16 6 2" xfId="18184"/>
    <cellStyle name="Note 16 6 2 2" xfId="18185"/>
    <cellStyle name="Note 16 6 3" xfId="18186"/>
    <cellStyle name="Note 16 7" xfId="18187"/>
    <cellStyle name="Note 16 7 2" xfId="18188"/>
    <cellStyle name="Note 16 7 2 2" xfId="18189"/>
    <cellStyle name="Note 16 7 3" xfId="18190"/>
    <cellStyle name="Note 16 8" xfId="18191"/>
    <cellStyle name="Note 16 8 2" xfId="18192"/>
    <cellStyle name="Note 16 9" xfId="18193"/>
    <cellStyle name="Note 2" xfId="18194"/>
    <cellStyle name="Note 2 10" xfId="18195"/>
    <cellStyle name="Note 2 10 2" xfId="18196"/>
    <cellStyle name="Note 2 10 2 2" xfId="18197"/>
    <cellStyle name="Note 2 10 3" xfId="18198"/>
    <cellStyle name="Note 2 11" xfId="18199"/>
    <cellStyle name="Note 2 11 2" xfId="18200"/>
    <cellStyle name="Note 2 11 2 2" xfId="18201"/>
    <cellStyle name="Note 2 11 3" xfId="18202"/>
    <cellStyle name="Note 2 12" xfId="18203"/>
    <cellStyle name="Note 2 12 2" xfId="18204"/>
    <cellStyle name="Note 2 12 2 2" xfId="18205"/>
    <cellStyle name="Note 2 12 3" xfId="18206"/>
    <cellStyle name="Note 2 13" xfId="18207"/>
    <cellStyle name="Note 2 13 2" xfId="18208"/>
    <cellStyle name="Note 2 13 2 2" xfId="18209"/>
    <cellStyle name="Note 2 13 3" xfId="18210"/>
    <cellStyle name="Note 2 14" xfId="18211"/>
    <cellStyle name="Note 2 14 2" xfId="18212"/>
    <cellStyle name="Note 2 2" xfId="18213"/>
    <cellStyle name="Note 2 2 2" xfId="18214"/>
    <cellStyle name="Note 2 2 2 2" xfId="18215"/>
    <cellStyle name="Note 2 2 2 2 2" xfId="18216"/>
    <cellStyle name="Note 2 2 2 3" xfId="18217"/>
    <cellStyle name="Note 2 2 2 3 2" xfId="18218"/>
    <cellStyle name="Note 2 2 3" xfId="18219"/>
    <cellStyle name="Note 2 2 3 2" xfId="18220"/>
    <cellStyle name="Note 2 2 3 2 2" xfId="18221"/>
    <cellStyle name="Note 2 2 3 2 2 2" xfId="18222"/>
    <cellStyle name="Note 2 2 3 2 2 2 2" xfId="18223"/>
    <cellStyle name="Note 2 2 3 2 2 3" xfId="18224"/>
    <cellStyle name="Note 2 2 3 2 3" xfId="18225"/>
    <cellStyle name="Note 2 2 3 2 3 2" xfId="18226"/>
    <cellStyle name="Note 2 2 3 2 3 2 2" xfId="18227"/>
    <cellStyle name="Note 2 2 3 2 4" xfId="18228"/>
    <cellStyle name="Note 2 2 3 2 4 2" xfId="18229"/>
    <cellStyle name="Note 2 2 3 2 4 2 2" xfId="18230"/>
    <cellStyle name="Note 2 2 3 2 4 3" xfId="18231"/>
    <cellStyle name="Note 2 2 3 2 5" xfId="18232"/>
    <cellStyle name="Note 2 2 3 2 5 2" xfId="18233"/>
    <cellStyle name="Note 2 2 3 2 5 2 2" xfId="18234"/>
    <cellStyle name="Note 2 2 3 2 5 3" xfId="18235"/>
    <cellStyle name="Note 2 2 3 2 6" xfId="18236"/>
    <cellStyle name="Note 2 2 3 2 6 2" xfId="18237"/>
    <cellStyle name="Note 2 2 3 2 6 2 2" xfId="18238"/>
    <cellStyle name="Note 2 2 3 2 6 3" xfId="18239"/>
    <cellStyle name="Note 2 2 3 2 7" xfId="18240"/>
    <cellStyle name="Note 2 2 3 2 7 2" xfId="18241"/>
    <cellStyle name="Note 2 2 3 3" xfId="18242"/>
    <cellStyle name="Note 2 2 3 3 2" xfId="18243"/>
    <cellStyle name="Note 2 2 3 3 2 2" xfId="18244"/>
    <cellStyle name="Note 2 2 3 3 2 2 2" xfId="18245"/>
    <cellStyle name="Note 2 2 3 3 3" xfId="18246"/>
    <cellStyle name="Note 2 2 3 3 3 2" xfId="18247"/>
    <cellStyle name="Note 2 2 3 3 3 2 2" xfId="18248"/>
    <cellStyle name="Note 2 2 3 3 3 3" xfId="18249"/>
    <cellStyle name="Note 2 2 3 3 4" xfId="18250"/>
    <cellStyle name="Note 2 2 3 3 4 2" xfId="18251"/>
    <cellStyle name="Note 2 2 3 3 4 2 2" xfId="18252"/>
    <cellStyle name="Note 2 2 3 3 4 3" xfId="18253"/>
    <cellStyle name="Note 2 2 3 3 5" xfId="18254"/>
    <cellStyle name="Note 2 2 3 3 5 2" xfId="18255"/>
    <cellStyle name="Note 2 2 3 3 5 2 2" xfId="18256"/>
    <cellStyle name="Note 2 2 3 3 5 3" xfId="18257"/>
    <cellStyle name="Note 2 2 3 3 6" xfId="18258"/>
    <cellStyle name="Note 2 2 3 3 6 2" xfId="18259"/>
    <cellStyle name="Note 2 2 3 3 6 2 2" xfId="18260"/>
    <cellStyle name="Note 2 2 3 3 6 3" xfId="18261"/>
    <cellStyle name="Note 2 2 3 3 7" xfId="18262"/>
    <cellStyle name="Note 2 2 3 3 7 2" xfId="18263"/>
    <cellStyle name="Note 2 2 3 3 8" xfId="18264"/>
    <cellStyle name="Note 2 2 3 4" xfId="18265"/>
    <cellStyle name="Note 2 2 3 5" xfId="18266"/>
    <cellStyle name="Note 2 2 4" xfId="18267"/>
    <cellStyle name="Note 2 2 4 2" xfId="18268"/>
    <cellStyle name="Note 2 2 4 3" xfId="18269"/>
    <cellStyle name="Note 2 2 4 3 2" xfId="18270"/>
    <cellStyle name="Note 2 2 4 3 2 2" xfId="18271"/>
    <cellStyle name="Note 2 2 4 3 3" xfId="18272"/>
    <cellStyle name="Note 2 2 4 4" xfId="18273"/>
    <cellStyle name="Note 2 2 4 4 2" xfId="18274"/>
    <cellStyle name="Note 2 2 4 4 2 2" xfId="18275"/>
    <cellStyle name="Note 2 2 4 5" xfId="18276"/>
    <cellStyle name="Note 2 2 4 5 2" xfId="18277"/>
    <cellStyle name="Note 2 2 4 5 2 2" xfId="18278"/>
    <cellStyle name="Note 2 2 4 5 3" xfId="18279"/>
    <cellStyle name="Note 2 2 4 6" xfId="18280"/>
    <cellStyle name="Note 2 2 4 6 2" xfId="18281"/>
    <cellStyle name="Note 2 2 4 6 2 2" xfId="18282"/>
    <cellStyle name="Note 2 2 4 6 3" xfId="18283"/>
    <cellStyle name="Note 2 2 4 7" xfId="18284"/>
    <cellStyle name="Note 2 2 4 7 2" xfId="18285"/>
    <cellStyle name="Note 2 2 4 7 2 2" xfId="18286"/>
    <cellStyle name="Note 2 2 4 7 3" xfId="18287"/>
    <cellStyle name="Note 2 2 4 8" xfId="18288"/>
    <cellStyle name="Note 2 2 4 8 2" xfId="18289"/>
    <cellStyle name="Note 2 2 5" xfId="18290"/>
    <cellStyle name="Note 2 2 6" xfId="18291"/>
    <cellStyle name="Note 2 3" xfId="18292"/>
    <cellStyle name="Note 2 3 2" xfId="18293"/>
    <cellStyle name="Note 2 3 2 2" xfId="18294"/>
    <cellStyle name="Note 2 3 2 2 2" xfId="18295"/>
    <cellStyle name="Note 2 3 2 3" xfId="18296"/>
    <cellStyle name="Note 2 3 2 4" xfId="18297"/>
    <cellStyle name="Note 2 3 2 4 2" xfId="18298"/>
    <cellStyle name="Note 2 3 2 4 2 2" xfId="18299"/>
    <cellStyle name="Note 2 3 2 4 3" xfId="18300"/>
    <cellStyle name="Note 2 3 2 5" xfId="18301"/>
    <cellStyle name="Note 2 3 2 5 2" xfId="18302"/>
    <cellStyle name="Note 2 3 2 5 2 2" xfId="18303"/>
    <cellStyle name="Note 2 3 2 6" xfId="18304"/>
    <cellStyle name="Note 2 3 2 6 2" xfId="18305"/>
    <cellStyle name="Note 2 3 2 6 2 2" xfId="18306"/>
    <cellStyle name="Note 2 3 2 6 3" xfId="18307"/>
    <cellStyle name="Note 2 3 2 7" xfId="18308"/>
    <cellStyle name="Note 2 3 2 7 2" xfId="18309"/>
    <cellStyle name="Note 2 3 2 7 2 2" xfId="18310"/>
    <cellStyle name="Note 2 3 2 7 3" xfId="18311"/>
    <cellStyle name="Note 2 3 2 8" xfId="18312"/>
    <cellStyle name="Note 2 3 2 8 2" xfId="18313"/>
    <cellStyle name="Note 2 3 2 8 2 2" xfId="18314"/>
    <cellStyle name="Note 2 3 2 8 3" xfId="18315"/>
    <cellStyle name="Note 2 3 2 9" xfId="18316"/>
    <cellStyle name="Note 2 3 2 9 2" xfId="18317"/>
    <cellStyle name="Note 2 3 3" xfId="18318"/>
    <cellStyle name="Note 2 3 3 2" xfId="18319"/>
    <cellStyle name="Note 2 3 4" xfId="18320"/>
    <cellStyle name="Note 2 3 4 2" xfId="18321"/>
    <cellStyle name="Note 2 3 4 2 2" xfId="18322"/>
    <cellStyle name="Note 2 3 4 3" xfId="18323"/>
    <cellStyle name="Note 2 3 5" xfId="18324"/>
    <cellStyle name="Note 2 3 5 2" xfId="18325"/>
    <cellStyle name="Note 2 3 5 2 2" xfId="18326"/>
    <cellStyle name="Note 2 3 6" xfId="18327"/>
    <cellStyle name="Note 2 3 6 2" xfId="18328"/>
    <cellStyle name="Note 2 3 6 2 2" xfId="18329"/>
    <cellStyle name="Note 2 3 6 3" xfId="18330"/>
    <cellStyle name="Note 2 3 7" xfId="18331"/>
    <cellStyle name="Note 2 3 7 2" xfId="18332"/>
    <cellStyle name="Note 2 3 7 2 2" xfId="18333"/>
    <cellStyle name="Note 2 3 7 3" xfId="18334"/>
    <cellStyle name="Note 2 3 8" xfId="18335"/>
    <cellStyle name="Note 2 3 8 2" xfId="18336"/>
    <cellStyle name="Note 2 3 8 2 2" xfId="18337"/>
    <cellStyle name="Note 2 3 8 3" xfId="18338"/>
    <cellStyle name="Note 2 3 9" xfId="18339"/>
    <cellStyle name="Note 2 3 9 2" xfId="18340"/>
    <cellStyle name="Note 2 4" xfId="18341"/>
    <cellStyle name="Note 2 4 2" xfId="18342"/>
    <cellStyle name="Note 2 4 2 10" xfId="18343"/>
    <cellStyle name="Note 2 4 2 2" xfId="18344"/>
    <cellStyle name="Note 2 4 2 2 2" xfId="18345"/>
    <cellStyle name="Note 2 4 2 3" xfId="18346"/>
    <cellStyle name="Note 2 4 2 3 2" xfId="18347"/>
    <cellStyle name="Note 2 4 2 3 2 2" xfId="18348"/>
    <cellStyle name="Note 2 4 2 3 2 2 2" xfId="18349"/>
    <cellStyle name="Note 2 4 2 3 3" xfId="18350"/>
    <cellStyle name="Note 2 4 2 3 3 2" xfId="18351"/>
    <cellStyle name="Note 2 4 2 3 3 2 2" xfId="18352"/>
    <cellStyle name="Note 2 4 2 3 3 3" xfId="18353"/>
    <cellStyle name="Note 2 4 2 3 4" xfId="18354"/>
    <cellStyle name="Note 2 4 2 3 4 2" xfId="18355"/>
    <cellStyle name="Note 2 4 2 3 4 2 2" xfId="18356"/>
    <cellStyle name="Note 2 4 2 3 4 3" xfId="18357"/>
    <cellStyle name="Note 2 4 2 3 5" xfId="18358"/>
    <cellStyle name="Note 2 4 2 3 5 2" xfId="18359"/>
    <cellStyle name="Note 2 4 2 3 5 2 2" xfId="18360"/>
    <cellStyle name="Note 2 4 2 3 5 3" xfId="18361"/>
    <cellStyle name="Note 2 4 2 3 6" xfId="18362"/>
    <cellStyle name="Note 2 4 2 3 6 2" xfId="18363"/>
    <cellStyle name="Note 2 4 2 3 6 2 2" xfId="18364"/>
    <cellStyle name="Note 2 4 2 3 6 3" xfId="18365"/>
    <cellStyle name="Note 2 4 2 3 7" xfId="18366"/>
    <cellStyle name="Note 2 4 2 3 7 2" xfId="18367"/>
    <cellStyle name="Note 2 4 2 4" xfId="18368"/>
    <cellStyle name="Note 2 4 2 4 2" xfId="18369"/>
    <cellStyle name="Note 2 4 2 4 2 2" xfId="18370"/>
    <cellStyle name="Note 2 4 2 5" xfId="18371"/>
    <cellStyle name="Note 2 4 2 5 2" xfId="18372"/>
    <cellStyle name="Note 2 4 2 5 2 2" xfId="18373"/>
    <cellStyle name="Note 2 4 2 5 3" xfId="18374"/>
    <cellStyle name="Note 2 4 2 6" xfId="18375"/>
    <cellStyle name="Note 2 4 2 6 2" xfId="18376"/>
    <cellStyle name="Note 2 4 2 6 2 2" xfId="18377"/>
    <cellStyle name="Note 2 4 2 6 3" xfId="18378"/>
    <cellStyle name="Note 2 4 2 7" xfId="18379"/>
    <cellStyle name="Note 2 4 2 7 2" xfId="18380"/>
    <cellStyle name="Note 2 4 2 7 2 2" xfId="18381"/>
    <cellStyle name="Note 2 4 2 7 3" xfId="18382"/>
    <cellStyle name="Note 2 4 2 8" xfId="18383"/>
    <cellStyle name="Note 2 4 2 8 2" xfId="18384"/>
    <cellStyle name="Note 2 4 2 8 2 2" xfId="18385"/>
    <cellStyle name="Note 2 4 2 8 3" xfId="18386"/>
    <cellStyle name="Note 2 4 2 9" xfId="18387"/>
    <cellStyle name="Note 2 4 2 9 2" xfId="18388"/>
    <cellStyle name="Note 2 4 3" xfId="18389"/>
    <cellStyle name="Note 2 5" xfId="18390"/>
    <cellStyle name="Note 2 5 2" xfId="18391"/>
    <cellStyle name="Note 2 5 2 2" xfId="18392"/>
    <cellStyle name="Note 2 5 3" xfId="18393"/>
    <cellStyle name="Note 2 5 3 2" xfId="18394"/>
    <cellStyle name="Note 2 5 4" xfId="18395"/>
    <cellStyle name="Note 2 5 4 2" xfId="18396"/>
    <cellStyle name="Note 2 5 4 2 2" xfId="18397"/>
    <cellStyle name="Note 2 5 4 2 2 2" xfId="18398"/>
    <cellStyle name="Note 2 5 4 2 3" xfId="18399"/>
    <cellStyle name="Note 2 5 4 3" xfId="18400"/>
    <cellStyle name="Note 2 5 4 3 2" xfId="18401"/>
    <cellStyle name="Note 2 5 4 3 2 2" xfId="18402"/>
    <cellStyle name="Note 2 5 4 4" xfId="18403"/>
    <cellStyle name="Note 2 5 4 4 2" xfId="18404"/>
    <cellStyle name="Note 2 5 4 4 2 2" xfId="18405"/>
    <cellStyle name="Note 2 5 4 4 3" xfId="18406"/>
    <cellStyle name="Note 2 5 4 5" xfId="18407"/>
    <cellStyle name="Note 2 5 4 5 2" xfId="18408"/>
    <cellStyle name="Note 2 5 4 5 2 2" xfId="18409"/>
    <cellStyle name="Note 2 5 4 5 3" xfId="18410"/>
    <cellStyle name="Note 2 5 4 6" xfId="18411"/>
    <cellStyle name="Note 2 5 4 6 2" xfId="18412"/>
    <cellStyle name="Note 2 5 4 6 2 2" xfId="18413"/>
    <cellStyle name="Note 2 5 4 6 3" xfId="18414"/>
    <cellStyle name="Note 2 5 4 7" xfId="18415"/>
    <cellStyle name="Note 2 5 4 7 2" xfId="18416"/>
    <cellStyle name="Note 2 5 5" xfId="18417"/>
    <cellStyle name="Note 2 5 5 2" xfId="18418"/>
    <cellStyle name="Note 2 5 5 2 2" xfId="18419"/>
    <cellStyle name="Note 2 5 5 2 2 2" xfId="18420"/>
    <cellStyle name="Note 2 5 5 3" xfId="18421"/>
    <cellStyle name="Note 2 5 5 3 2" xfId="18422"/>
    <cellStyle name="Note 2 5 5 3 2 2" xfId="18423"/>
    <cellStyle name="Note 2 5 5 3 3" xfId="18424"/>
    <cellStyle name="Note 2 5 5 4" xfId="18425"/>
    <cellStyle name="Note 2 5 5 4 2" xfId="18426"/>
    <cellStyle name="Note 2 5 5 4 2 2" xfId="18427"/>
    <cellStyle name="Note 2 5 5 4 3" xfId="18428"/>
    <cellStyle name="Note 2 5 5 5" xfId="18429"/>
    <cellStyle name="Note 2 5 5 5 2" xfId="18430"/>
    <cellStyle name="Note 2 5 5 5 2 2" xfId="18431"/>
    <cellStyle name="Note 2 5 5 5 3" xfId="18432"/>
    <cellStyle name="Note 2 5 5 6" xfId="18433"/>
    <cellStyle name="Note 2 5 5 6 2" xfId="18434"/>
    <cellStyle name="Note 2 5 5 6 2 2" xfId="18435"/>
    <cellStyle name="Note 2 5 5 6 3" xfId="18436"/>
    <cellStyle name="Note 2 5 5 7" xfId="18437"/>
    <cellStyle name="Note 2 5 5 7 2" xfId="18438"/>
    <cellStyle name="Note 2 5 6" xfId="18439"/>
    <cellStyle name="Note 2 6" xfId="18440"/>
    <cellStyle name="Note 2 6 2" xfId="18441"/>
    <cellStyle name="Note 2 6 2 2" xfId="18442"/>
    <cellStyle name="Note 2 6 2 3" xfId="18443"/>
    <cellStyle name="Note 2 6 3" xfId="18444"/>
    <cellStyle name="Note 2 7" xfId="18445"/>
    <cellStyle name="Note 2 7 2" xfId="18446"/>
    <cellStyle name="Note 2 7 3" xfId="18447"/>
    <cellStyle name="Note 2 7 4" xfId="18448"/>
    <cellStyle name="Note 2 8" xfId="18449"/>
    <cellStyle name="Note 2 9" xfId="18450"/>
    <cellStyle name="Note 2 9 2" xfId="18451"/>
    <cellStyle name="Note 2 9 2 2" xfId="18452"/>
    <cellStyle name="Note 3" xfId="18453"/>
    <cellStyle name="Note 3 10" xfId="18454"/>
    <cellStyle name="Note 3 10 2" xfId="18455"/>
    <cellStyle name="Note 3 10 2 2" xfId="18456"/>
    <cellStyle name="Note 3 10 3" xfId="18457"/>
    <cellStyle name="Note 3 11" xfId="18458"/>
    <cellStyle name="Note 3 11 2" xfId="18459"/>
    <cellStyle name="Note 3 11 2 2" xfId="18460"/>
    <cellStyle name="Note 3 11 3" xfId="18461"/>
    <cellStyle name="Note 3 12" xfId="18462"/>
    <cellStyle name="Note 3 12 2" xfId="18463"/>
    <cellStyle name="Note 3 12 2 2" xfId="18464"/>
    <cellStyle name="Note 3 12 3" xfId="18465"/>
    <cellStyle name="Note 3 13" xfId="18466"/>
    <cellStyle name="Note 3 13 2" xfId="18467"/>
    <cellStyle name="Note 3 13 2 2" xfId="18468"/>
    <cellStyle name="Note 3 13 3" xfId="18469"/>
    <cellStyle name="Note 3 14" xfId="18470"/>
    <cellStyle name="Note 3 14 2" xfId="18471"/>
    <cellStyle name="Note 3 2" xfId="18472"/>
    <cellStyle name="Note 3 2 2" xfId="18473"/>
    <cellStyle name="Note 3 2 2 2" xfId="18474"/>
    <cellStyle name="Note 3 2 2 2 2" xfId="18475"/>
    <cellStyle name="Note 3 2 2 3" xfId="18476"/>
    <cellStyle name="Note 3 2 2 3 2" xfId="18477"/>
    <cellStyle name="Note 3 2 2 3 3" xfId="18478"/>
    <cellStyle name="Note 3 2 2 4" xfId="18479"/>
    <cellStyle name="Note 3 2 3" xfId="18480"/>
    <cellStyle name="Note 3 2 3 2" xfId="18481"/>
    <cellStyle name="Note 3 2 3 2 2" xfId="18482"/>
    <cellStyle name="Note 3 2 3 2 2 2" xfId="18483"/>
    <cellStyle name="Note 3 2 3 2 2 2 2" xfId="18484"/>
    <cellStyle name="Note 3 2 3 2 3" xfId="18485"/>
    <cellStyle name="Note 3 2 3 2 3 2" xfId="18486"/>
    <cellStyle name="Note 3 2 3 2 3 2 2" xfId="18487"/>
    <cellStyle name="Note 3 2 3 2 3 3" xfId="18488"/>
    <cellStyle name="Note 3 2 3 2 4" xfId="18489"/>
    <cellStyle name="Note 3 2 3 2 4 2" xfId="18490"/>
    <cellStyle name="Note 3 2 3 2 4 2 2" xfId="18491"/>
    <cellStyle name="Note 3 2 3 2 4 3" xfId="18492"/>
    <cellStyle name="Note 3 2 3 2 5" xfId="18493"/>
    <cellStyle name="Note 3 2 3 2 5 2" xfId="18494"/>
    <cellStyle name="Note 3 2 3 2 5 2 2" xfId="18495"/>
    <cellStyle name="Note 3 2 3 2 5 3" xfId="18496"/>
    <cellStyle name="Note 3 2 3 2 6" xfId="18497"/>
    <cellStyle name="Note 3 2 3 2 6 2" xfId="18498"/>
    <cellStyle name="Note 3 2 3 2 6 2 2" xfId="18499"/>
    <cellStyle name="Note 3 2 3 2 6 3" xfId="18500"/>
    <cellStyle name="Note 3 2 3 2 7" xfId="18501"/>
    <cellStyle name="Note 3 2 3 2 7 2" xfId="18502"/>
    <cellStyle name="Note 3 2 3 3" xfId="18503"/>
    <cellStyle name="Note 3 2 3 3 2" xfId="18504"/>
    <cellStyle name="Note 3 2 3 3 2 2" xfId="18505"/>
    <cellStyle name="Note 3 2 3 3 3" xfId="18506"/>
    <cellStyle name="Note 3 2 3 4" xfId="18507"/>
    <cellStyle name="Note 3 2 3 4 2" xfId="18508"/>
    <cellStyle name="Note 3 2 3 4 2 2" xfId="18509"/>
    <cellStyle name="Note 3 2 3 4 3" xfId="18510"/>
    <cellStyle name="Note 3 2 3 5" xfId="18511"/>
    <cellStyle name="Note 3 2 3 5 2" xfId="18512"/>
    <cellStyle name="Note 3 2 3 5 2 2" xfId="18513"/>
    <cellStyle name="Note 3 2 3 5 3" xfId="18514"/>
    <cellStyle name="Note 3 2 3 6" xfId="18515"/>
    <cellStyle name="Note 3 2 3 6 2" xfId="18516"/>
    <cellStyle name="Note 3 2 3 6 2 2" xfId="18517"/>
    <cellStyle name="Note 3 2 3 6 3" xfId="18518"/>
    <cellStyle name="Note 3 2 3 7" xfId="18519"/>
    <cellStyle name="Note 3 2 3 7 2" xfId="18520"/>
    <cellStyle name="Note 3 2 3 7 2 2" xfId="18521"/>
    <cellStyle name="Note 3 2 3 7 3" xfId="18522"/>
    <cellStyle name="Note 3 2 3 8" xfId="18523"/>
    <cellStyle name="Note 3 2 3 8 2" xfId="18524"/>
    <cellStyle name="Note 3 2 3 9" xfId="18525"/>
    <cellStyle name="Note 3 2 4" xfId="18526"/>
    <cellStyle name="Note 3 2 4 2" xfId="18527"/>
    <cellStyle name="Note 3 2 5" xfId="18528"/>
    <cellStyle name="Note 3 3" xfId="18529"/>
    <cellStyle name="Note 3 3 2" xfId="18530"/>
    <cellStyle name="Note 3 3 2 10" xfId="18531"/>
    <cellStyle name="Note 3 3 2 2" xfId="18532"/>
    <cellStyle name="Note 3 3 2 2 2" xfId="18533"/>
    <cellStyle name="Note 3 3 2 3" xfId="18534"/>
    <cellStyle name="Note 3 3 2 3 2" xfId="18535"/>
    <cellStyle name="Note 3 3 2 3 2 2" xfId="18536"/>
    <cellStyle name="Note 3 3 2 3 2 2 2" xfId="18537"/>
    <cellStyle name="Note 3 3 2 3 3" xfId="18538"/>
    <cellStyle name="Note 3 3 2 3 3 2" xfId="18539"/>
    <cellStyle name="Note 3 3 2 3 3 2 2" xfId="18540"/>
    <cellStyle name="Note 3 3 2 3 3 3" xfId="18541"/>
    <cellStyle name="Note 3 3 2 3 4" xfId="18542"/>
    <cellStyle name="Note 3 3 2 3 4 2" xfId="18543"/>
    <cellStyle name="Note 3 3 2 3 4 2 2" xfId="18544"/>
    <cellStyle name="Note 3 3 2 3 4 3" xfId="18545"/>
    <cellStyle name="Note 3 3 2 3 5" xfId="18546"/>
    <cellStyle name="Note 3 3 2 3 5 2" xfId="18547"/>
    <cellStyle name="Note 3 3 2 3 5 2 2" xfId="18548"/>
    <cellStyle name="Note 3 3 2 3 5 3" xfId="18549"/>
    <cellStyle name="Note 3 3 2 3 6" xfId="18550"/>
    <cellStyle name="Note 3 3 2 3 6 2" xfId="18551"/>
    <cellStyle name="Note 3 3 2 3 6 2 2" xfId="18552"/>
    <cellStyle name="Note 3 3 2 3 6 3" xfId="18553"/>
    <cellStyle name="Note 3 3 2 3 7" xfId="18554"/>
    <cellStyle name="Note 3 3 2 3 7 2" xfId="18555"/>
    <cellStyle name="Note 3 3 2 4" xfId="18556"/>
    <cellStyle name="Note 3 3 2 4 2" xfId="18557"/>
    <cellStyle name="Note 3 3 2 4 2 2" xfId="18558"/>
    <cellStyle name="Note 3 3 2 5" xfId="18559"/>
    <cellStyle name="Note 3 3 2 5 2" xfId="18560"/>
    <cellStyle name="Note 3 3 2 5 2 2" xfId="18561"/>
    <cellStyle name="Note 3 3 2 5 3" xfId="18562"/>
    <cellStyle name="Note 3 3 2 6" xfId="18563"/>
    <cellStyle name="Note 3 3 2 6 2" xfId="18564"/>
    <cellStyle name="Note 3 3 2 6 2 2" xfId="18565"/>
    <cellStyle name="Note 3 3 2 6 3" xfId="18566"/>
    <cellStyle name="Note 3 3 2 7" xfId="18567"/>
    <cellStyle name="Note 3 3 2 7 2" xfId="18568"/>
    <cellStyle name="Note 3 3 2 7 2 2" xfId="18569"/>
    <cellStyle name="Note 3 3 2 7 3" xfId="18570"/>
    <cellStyle name="Note 3 3 2 8" xfId="18571"/>
    <cellStyle name="Note 3 3 2 8 2" xfId="18572"/>
    <cellStyle name="Note 3 3 2 8 2 2" xfId="18573"/>
    <cellStyle name="Note 3 3 2 8 3" xfId="18574"/>
    <cellStyle name="Note 3 3 2 9" xfId="18575"/>
    <cellStyle name="Note 3 3 2 9 2" xfId="18576"/>
    <cellStyle name="Note 3 3 3" xfId="18577"/>
    <cellStyle name="Note 3 3 3 2" xfId="18578"/>
    <cellStyle name="Note 3 3 4" xfId="18579"/>
    <cellStyle name="Note 3 3 4 2" xfId="18580"/>
    <cellStyle name="Note 3 3 4 2 2" xfId="18581"/>
    <cellStyle name="Note 3 3 5" xfId="18582"/>
    <cellStyle name="Note 3 3 5 2" xfId="18583"/>
    <cellStyle name="Note 3 3 5 2 2" xfId="18584"/>
    <cellStyle name="Note 3 3 5 3" xfId="18585"/>
    <cellStyle name="Note 3 3 6" xfId="18586"/>
    <cellStyle name="Note 3 3 6 2" xfId="18587"/>
    <cellStyle name="Note 3 3 6 2 2" xfId="18588"/>
    <cellStyle name="Note 3 3 6 3" xfId="18589"/>
    <cellStyle name="Note 3 3 7" xfId="18590"/>
    <cellStyle name="Note 3 3 7 2" xfId="18591"/>
    <cellStyle name="Note 3 3 7 2 2" xfId="18592"/>
    <cellStyle name="Note 3 3 7 3" xfId="18593"/>
    <cellStyle name="Note 3 3 8" xfId="18594"/>
    <cellStyle name="Note 3 3 8 2" xfId="18595"/>
    <cellStyle name="Note 3 3 8 2 2" xfId="18596"/>
    <cellStyle name="Note 3 3 8 3" xfId="18597"/>
    <cellStyle name="Note 3 3 9" xfId="18598"/>
    <cellStyle name="Note 3 3 9 2" xfId="18599"/>
    <cellStyle name="Note 3 4" xfId="18600"/>
    <cellStyle name="Note 3 4 2" xfId="18601"/>
    <cellStyle name="Note 3 4 2 2" xfId="18602"/>
    <cellStyle name="Note 3 4 2 2 2" xfId="18603"/>
    <cellStyle name="Note 3 4 2 3" xfId="18604"/>
    <cellStyle name="Note 3 4 2 3 2" xfId="18605"/>
    <cellStyle name="Note 3 4 2 3 3" xfId="18606"/>
    <cellStyle name="Note 3 4 2 4" xfId="18607"/>
    <cellStyle name="Note 3 4 3" xfId="18608"/>
    <cellStyle name="Note 3 5" xfId="18609"/>
    <cellStyle name="Note 3 5 2" xfId="18610"/>
    <cellStyle name="Note 3 5 2 2" xfId="18611"/>
    <cellStyle name="Note 3 5 3" xfId="18612"/>
    <cellStyle name="Note 3 5 3 2" xfId="18613"/>
    <cellStyle name="Note 3 5 3 2 2" xfId="18614"/>
    <cellStyle name="Note 3 5 3 2 2 2" xfId="18615"/>
    <cellStyle name="Note 3 5 3 2 3" xfId="18616"/>
    <cellStyle name="Note 3 5 3 3" xfId="18617"/>
    <cellStyle name="Note 3 5 3 3 2" xfId="18618"/>
    <cellStyle name="Note 3 5 3 3 2 2" xfId="18619"/>
    <cellStyle name="Note 3 5 3 4" xfId="18620"/>
    <cellStyle name="Note 3 5 3 4 2" xfId="18621"/>
    <cellStyle name="Note 3 5 3 4 2 2" xfId="18622"/>
    <cellStyle name="Note 3 5 3 4 3" xfId="18623"/>
    <cellStyle name="Note 3 5 3 5" xfId="18624"/>
    <cellStyle name="Note 3 5 3 5 2" xfId="18625"/>
    <cellStyle name="Note 3 5 3 5 2 2" xfId="18626"/>
    <cellStyle name="Note 3 5 3 5 3" xfId="18627"/>
    <cellStyle name="Note 3 5 3 6" xfId="18628"/>
    <cellStyle name="Note 3 5 3 6 2" xfId="18629"/>
    <cellStyle name="Note 3 5 3 6 2 2" xfId="18630"/>
    <cellStyle name="Note 3 5 3 6 3" xfId="18631"/>
    <cellStyle name="Note 3 5 3 7" xfId="18632"/>
    <cellStyle name="Note 3 5 3 7 2" xfId="18633"/>
    <cellStyle name="Note 3 5 4" xfId="18634"/>
    <cellStyle name="Note 3 5 4 2" xfId="18635"/>
    <cellStyle name="Note 3 5 4 2 2" xfId="18636"/>
    <cellStyle name="Note 3 5 4 2 2 2" xfId="18637"/>
    <cellStyle name="Note 3 5 4 3" xfId="18638"/>
    <cellStyle name="Note 3 5 4 3 2" xfId="18639"/>
    <cellStyle name="Note 3 5 4 3 2 2" xfId="18640"/>
    <cellStyle name="Note 3 5 4 3 3" xfId="18641"/>
    <cellStyle name="Note 3 5 4 4" xfId="18642"/>
    <cellStyle name="Note 3 5 4 4 2" xfId="18643"/>
    <cellStyle name="Note 3 5 4 4 2 2" xfId="18644"/>
    <cellStyle name="Note 3 5 4 4 3" xfId="18645"/>
    <cellStyle name="Note 3 5 4 5" xfId="18646"/>
    <cellStyle name="Note 3 5 4 5 2" xfId="18647"/>
    <cellStyle name="Note 3 5 4 5 2 2" xfId="18648"/>
    <cellStyle name="Note 3 5 4 5 3" xfId="18649"/>
    <cellStyle name="Note 3 5 4 6" xfId="18650"/>
    <cellStyle name="Note 3 5 4 6 2" xfId="18651"/>
    <cellStyle name="Note 3 5 4 6 2 2" xfId="18652"/>
    <cellStyle name="Note 3 5 4 6 3" xfId="18653"/>
    <cellStyle name="Note 3 5 4 7" xfId="18654"/>
    <cellStyle name="Note 3 5 4 7 2" xfId="18655"/>
    <cellStyle name="Note 3 5 5" xfId="18656"/>
    <cellStyle name="Note 3 6" xfId="18657"/>
    <cellStyle name="Note 3 6 2" xfId="18658"/>
    <cellStyle name="Note 3 6 2 2" xfId="18659"/>
    <cellStyle name="Note 3 6 2 3" xfId="18660"/>
    <cellStyle name="Note 3 6 3" xfId="18661"/>
    <cellStyle name="Note 3 7" xfId="18662"/>
    <cellStyle name="Note 3 7 2" xfId="18663"/>
    <cellStyle name="Note 3 7 3" xfId="18664"/>
    <cellStyle name="Note 3 7 4" xfId="18665"/>
    <cellStyle name="Note 3 8" xfId="18666"/>
    <cellStyle name="Note 3 9" xfId="18667"/>
    <cellStyle name="Note 3 9 2" xfId="18668"/>
    <cellStyle name="Note 3 9 2 2" xfId="18669"/>
    <cellStyle name="Note 4" xfId="18670"/>
    <cellStyle name="Note 4 10" xfId="18671"/>
    <cellStyle name="Note 4 10 2" xfId="18672"/>
    <cellStyle name="Note 4 11" xfId="18673"/>
    <cellStyle name="Note 4 2" xfId="18674"/>
    <cellStyle name="Note 4 2 2" xfId="18675"/>
    <cellStyle name="Note 4 2 2 2" xfId="18676"/>
    <cellStyle name="Note 4 2 2 2 2" xfId="18677"/>
    <cellStyle name="Note 4 2 2 2 2 2" xfId="18678"/>
    <cellStyle name="Note 4 2 2 3" xfId="18679"/>
    <cellStyle name="Note 4 2 2 3 2" xfId="18680"/>
    <cellStyle name="Note 4 2 2 3 2 2" xfId="18681"/>
    <cellStyle name="Note 4 2 2 3 3" xfId="18682"/>
    <cellStyle name="Note 4 2 2 4" xfId="18683"/>
    <cellStyle name="Note 4 2 2 4 2" xfId="18684"/>
    <cellStyle name="Note 4 2 2 4 2 2" xfId="18685"/>
    <cellStyle name="Note 4 2 2 4 3" xfId="18686"/>
    <cellStyle name="Note 4 2 2 5" xfId="18687"/>
    <cellStyle name="Note 4 2 2 5 2" xfId="18688"/>
    <cellStyle name="Note 4 2 2 5 2 2" xfId="18689"/>
    <cellStyle name="Note 4 2 2 5 3" xfId="18690"/>
    <cellStyle name="Note 4 2 2 6" xfId="18691"/>
    <cellStyle name="Note 4 2 2 6 2" xfId="18692"/>
    <cellStyle name="Note 4 2 2 6 2 2" xfId="18693"/>
    <cellStyle name="Note 4 2 2 6 3" xfId="18694"/>
    <cellStyle name="Note 4 2 2 7" xfId="18695"/>
    <cellStyle name="Note 4 2 2 7 2" xfId="18696"/>
    <cellStyle name="Note 4 2 3" xfId="18697"/>
    <cellStyle name="Note 4 2 3 2" xfId="18698"/>
    <cellStyle name="Note 4 2 3 2 2" xfId="18699"/>
    <cellStyle name="Note 4 2 4" xfId="18700"/>
    <cellStyle name="Note 4 2 4 2" xfId="18701"/>
    <cellStyle name="Note 4 2 4 2 2" xfId="18702"/>
    <cellStyle name="Note 4 2 4 3" xfId="18703"/>
    <cellStyle name="Note 4 2 5" xfId="18704"/>
    <cellStyle name="Note 4 2 5 2" xfId="18705"/>
    <cellStyle name="Note 4 2 5 2 2" xfId="18706"/>
    <cellStyle name="Note 4 2 5 3" xfId="18707"/>
    <cellStyle name="Note 4 2 6" xfId="18708"/>
    <cellStyle name="Note 4 2 6 2" xfId="18709"/>
    <cellStyle name="Note 4 2 6 2 2" xfId="18710"/>
    <cellStyle name="Note 4 2 6 3" xfId="18711"/>
    <cellStyle name="Note 4 2 7" xfId="18712"/>
    <cellStyle name="Note 4 2 7 2" xfId="18713"/>
    <cellStyle name="Note 4 2 7 2 2" xfId="18714"/>
    <cellStyle name="Note 4 2 7 3" xfId="18715"/>
    <cellStyle name="Note 4 2 8" xfId="18716"/>
    <cellStyle name="Note 4 2 8 2" xfId="18717"/>
    <cellStyle name="Note 4 2 9" xfId="18718"/>
    <cellStyle name="Note 4 3" xfId="18719"/>
    <cellStyle name="Note 4 3 2" xfId="18720"/>
    <cellStyle name="Note 4 4" xfId="18721"/>
    <cellStyle name="Note 4 4 2" xfId="18722"/>
    <cellStyle name="Note 4 4 2 2" xfId="18723"/>
    <cellStyle name="Note 4 4 2 2 2" xfId="18724"/>
    <cellStyle name="Note 4 4 3" xfId="18725"/>
    <cellStyle name="Note 4 4 3 2" xfId="18726"/>
    <cellStyle name="Note 4 4 3 2 2" xfId="18727"/>
    <cellStyle name="Note 4 4 3 3" xfId="18728"/>
    <cellStyle name="Note 4 4 4" xfId="18729"/>
    <cellStyle name="Note 4 4 4 2" xfId="18730"/>
    <cellStyle name="Note 4 4 4 2 2" xfId="18731"/>
    <cellStyle name="Note 4 4 4 3" xfId="18732"/>
    <cellStyle name="Note 4 4 5" xfId="18733"/>
    <cellStyle name="Note 4 4 5 2" xfId="18734"/>
    <cellStyle name="Note 4 4 5 2 2" xfId="18735"/>
    <cellStyle name="Note 4 4 5 3" xfId="18736"/>
    <cellStyle name="Note 4 4 6" xfId="18737"/>
    <cellStyle name="Note 4 4 6 2" xfId="18738"/>
    <cellStyle name="Note 4 4 6 2 2" xfId="18739"/>
    <cellStyle name="Note 4 4 6 3" xfId="18740"/>
    <cellStyle name="Note 4 4 7" xfId="18741"/>
    <cellStyle name="Note 4 4 7 2" xfId="18742"/>
    <cellStyle name="Note 4 5" xfId="18743"/>
    <cellStyle name="Note 4 5 2" xfId="18744"/>
    <cellStyle name="Note 4 5 2 2" xfId="18745"/>
    <cellStyle name="Note 4 6" xfId="18746"/>
    <cellStyle name="Note 4 6 2" xfId="18747"/>
    <cellStyle name="Note 4 6 2 2" xfId="18748"/>
    <cellStyle name="Note 4 6 3" xfId="18749"/>
    <cellStyle name="Note 4 7" xfId="18750"/>
    <cellStyle name="Note 4 7 2" xfId="18751"/>
    <cellStyle name="Note 4 7 2 2" xfId="18752"/>
    <cellStyle name="Note 4 7 3" xfId="18753"/>
    <cellStyle name="Note 4 8" xfId="18754"/>
    <cellStyle name="Note 4 8 2" xfId="18755"/>
    <cellStyle name="Note 4 8 2 2" xfId="18756"/>
    <cellStyle name="Note 4 8 3" xfId="18757"/>
    <cellStyle name="Note 4 9" xfId="18758"/>
    <cellStyle name="Note 4 9 2" xfId="18759"/>
    <cellStyle name="Note 4 9 2 2" xfId="18760"/>
    <cellStyle name="Note 4 9 3" xfId="18761"/>
    <cellStyle name="Note 5" xfId="18762"/>
    <cellStyle name="Note 5 10" xfId="18763"/>
    <cellStyle name="Note 5 10 2" xfId="18764"/>
    <cellStyle name="Note 5 10 2 2" xfId="18765"/>
    <cellStyle name="Note 5 10 3" xfId="18766"/>
    <cellStyle name="Note 5 11" xfId="18767"/>
    <cellStyle name="Note 5 11 2" xfId="18768"/>
    <cellStyle name="Note 5 12" xfId="18769"/>
    <cellStyle name="Note 5 2" xfId="18770"/>
    <cellStyle name="Note 5 2 2" xfId="18771"/>
    <cellStyle name="Note 5 2 2 2" xfId="18772"/>
    <cellStyle name="Note 5 2 2 2 2" xfId="18773"/>
    <cellStyle name="Note 5 2 2 2 2 2" xfId="18774"/>
    <cellStyle name="Note 5 2 2 3" xfId="18775"/>
    <cellStyle name="Note 5 2 2 3 2" xfId="18776"/>
    <cellStyle name="Note 5 2 2 3 2 2" xfId="18777"/>
    <cellStyle name="Note 5 2 2 3 3" xfId="18778"/>
    <cellStyle name="Note 5 2 2 4" xfId="18779"/>
    <cellStyle name="Note 5 2 2 4 2" xfId="18780"/>
    <cellStyle name="Note 5 2 2 4 2 2" xfId="18781"/>
    <cellStyle name="Note 5 2 2 4 3" xfId="18782"/>
    <cellStyle name="Note 5 2 2 5" xfId="18783"/>
    <cellStyle name="Note 5 2 2 5 2" xfId="18784"/>
    <cellStyle name="Note 5 2 2 5 2 2" xfId="18785"/>
    <cellStyle name="Note 5 2 2 5 3" xfId="18786"/>
    <cellStyle name="Note 5 2 2 6" xfId="18787"/>
    <cellStyle name="Note 5 2 2 6 2" xfId="18788"/>
    <cellStyle name="Note 5 2 2 6 2 2" xfId="18789"/>
    <cellStyle name="Note 5 2 2 6 3" xfId="18790"/>
    <cellStyle name="Note 5 2 2 7" xfId="18791"/>
    <cellStyle name="Note 5 2 2 7 2" xfId="18792"/>
    <cellStyle name="Note 5 2 3" xfId="18793"/>
    <cellStyle name="Note 5 2 3 2" xfId="18794"/>
    <cellStyle name="Note 5 2 3 2 2" xfId="18795"/>
    <cellStyle name="Note 5 2 4" xfId="18796"/>
    <cellStyle name="Note 5 2 4 2" xfId="18797"/>
    <cellStyle name="Note 5 2 4 2 2" xfId="18798"/>
    <cellStyle name="Note 5 2 4 3" xfId="18799"/>
    <cellStyle name="Note 5 2 5" xfId="18800"/>
    <cellStyle name="Note 5 2 5 2" xfId="18801"/>
    <cellStyle name="Note 5 2 5 2 2" xfId="18802"/>
    <cellStyle name="Note 5 2 5 3" xfId="18803"/>
    <cellStyle name="Note 5 2 6" xfId="18804"/>
    <cellStyle name="Note 5 2 6 2" xfId="18805"/>
    <cellStyle name="Note 5 2 6 2 2" xfId="18806"/>
    <cellStyle name="Note 5 2 6 3" xfId="18807"/>
    <cellStyle name="Note 5 2 7" xfId="18808"/>
    <cellStyle name="Note 5 2 7 2" xfId="18809"/>
    <cellStyle name="Note 5 2 7 2 2" xfId="18810"/>
    <cellStyle name="Note 5 2 7 3" xfId="18811"/>
    <cellStyle name="Note 5 2 8" xfId="18812"/>
    <cellStyle name="Note 5 2 8 2" xfId="18813"/>
    <cellStyle name="Note 5 2 9" xfId="18814"/>
    <cellStyle name="Note 5 3" xfId="18815"/>
    <cellStyle name="Note 5 3 2" xfId="18816"/>
    <cellStyle name="Note 5 4" xfId="18817"/>
    <cellStyle name="Note 5 4 2" xfId="18818"/>
    <cellStyle name="Note 5 4 2 2" xfId="18819"/>
    <cellStyle name="Note 5 4 2 2 2" xfId="18820"/>
    <cellStyle name="Note 5 4 2 3" xfId="18821"/>
    <cellStyle name="Note 5 4 3" xfId="18822"/>
    <cellStyle name="Note 5 4 3 2" xfId="18823"/>
    <cellStyle name="Note 5 4 3 2 2" xfId="18824"/>
    <cellStyle name="Note 5 4 4" xfId="18825"/>
    <cellStyle name="Note 5 4 4 2" xfId="18826"/>
    <cellStyle name="Note 5 4 4 2 2" xfId="18827"/>
    <cellStyle name="Note 5 4 4 3" xfId="18828"/>
    <cellStyle name="Note 5 4 5" xfId="18829"/>
    <cellStyle name="Note 5 4 5 2" xfId="18830"/>
    <cellStyle name="Note 5 4 5 2 2" xfId="18831"/>
    <cellStyle name="Note 5 4 5 3" xfId="18832"/>
    <cellStyle name="Note 5 4 6" xfId="18833"/>
    <cellStyle name="Note 5 4 6 2" xfId="18834"/>
    <cellStyle name="Note 5 4 6 2 2" xfId="18835"/>
    <cellStyle name="Note 5 4 6 3" xfId="18836"/>
    <cellStyle name="Note 5 4 7" xfId="18837"/>
    <cellStyle name="Note 5 4 7 2" xfId="18838"/>
    <cellStyle name="Note 5 5" xfId="18839"/>
    <cellStyle name="Note 5 5 2" xfId="18840"/>
    <cellStyle name="Note 5 5 2 2" xfId="18841"/>
    <cellStyle name="Note 5 5 2 2 2" xfId="18842"/>
    <cellStyle name="Note 5 5 3" xfId="18843"/>
    <cellStyle name="Note 5 5 3 2" xfId="18844"/>
    <cellStyle name="Note 5 5 3 2 2" xfId="18845"/>
    <cellStyle name="Note 5 5 3 3" xfId="18846"/>
    <cellStyle name="Note 5 5 4" xfId="18847"/>
    <cellStyle name="Note 5 5 4 2" xfId="18848"/>
    <cellStyle name="Note 5 5 4 2 2" xfId="18849"/>
    <cellStyle name="Note 5 5 4 3" xfId="18850"/>
    <cellStyle name="Note 5 5 5" xfId="18851"/>
    <cellStyle name="Note 5 5 5 2" xfId="18852"/>
    <cellStyle name="Note 5 5 5 2 2" xfId="18853"/>
    <cellStyle name="Note 5 5 5 3" xfId="18854"/>
    <cellStyle name="Note 5 5 5 4" xfId="18855"/>
    <cellStyle name="Note 5 5 6" xfId="18856"/>
    <cellStyle name="Note 5 5 6 2" xfId="18857"/>
    <cellStyle name="Note 5 5 6 2 2" xfId="18858"/>
    <cellStyle name="Note 5 5 6 3" xfId="18859"/>
    <cellStyle name="Note 5 5 7" xfId="18860"/>
    <cellStyle name="Note 5 5 7 2" xfId="18861"/>
    <cellStyle name="Note 5 5 8" xfId="18862"/>
    <cellStyle name="Note 5 6" xfId="18863"/>
    <cellStyle name="Note 5 6 2" xfId="18864"/>
    <cellStyle name="Note 5 6 2 2" xfId="18865"/>
    <cellStyle name="Note 5 7" xfId="18866"/>
    <cellStyle name="Note 5 7 2" xfId="18867"/>
    <cellStyle name="Note 5 7 2 2" xfId="18868"/>
    <cellStyle name="Note 5 7 3" xfId="18869"/>
    <cellStyle name="Note 5 8" xfId="18870"/>
    <cellStyle name="Note 5 8 2" xfId="18871"/>
    <cellStyle name="Note 5 8 2 2" xfId="18872"/>
    <cellStyle name="Note 5 8 3" xfId="18873"/>
    <cellStyle name="Note 5 9" xfId="18874"/>
    <cellStyle name="Note 5 9 2" xfId="18875"/>
    <cellStyle name="Note 5 9 2 2" xfId="18876"/>
    <cellStyle name="Note 5 9 3" xfId="18877"/>
    <cellStyle name="Note 6" xfId="18878"/>
    <cellStyle name="Note 6 2" xfId="18879"/>
    <cellStyle name="Note 6 2 2" xfId="18880"/>
    <cellStyle name="Note 6 2 2 2" xfId="18881"/>
    <cellStyle name="Note 6 2 2 2 2" xfId="18882"/>
    <cellStyle name="Note 6 2 3" xfId="18883"/>
    <cellStyle name="Note 6 2 3 2" xfId="18884"/>
    <cellStyle name="Note 6 2 3 2 2" xfId="18885"/>
    <cellStyle name="Note 6 2 3 3" xfId="18886"/>
    <cellStyle name="Note 6 2 4" xfId="18887"/>
    <cellStyle name="Note 6 2 4 2" xfId="18888"/>
    <cellStyle name="Note 6 2 4 2 2" xfId="18889"/>
    <cellStyle name="Note 6 2 4 3" xfId="18890"/>
    <cellStyle name="Note 6 2 5" xfId="18891"/>
    <cellStyle name="Note 6 2 5 2" xfId="18892"/>
    <cellStyle name="Note 6 2 5 2 2" xfId="18893"/>
    <cellStyle name="Note 6 2 5 3" xfId="18894"/>
    <cellStyle name="Note 6 2 6" xfId="18895"/>
    <cellStyle name="Note 6 2 6 2" xfId="18896"/>
    <cellStyle name="Note 6 2 6 2 2" xfId="18897"/>
    <cellStyle name="Note 6 2 6 3" xfId="18898"/>
    <cellStyle name="Note 6 2 7" xfId="18899"/>
    <cellStyle name="Note 6 2 7 2" xfId="18900"/>
    <cellStyle name="Note 6 3" xfId="18901"/>
    <cellStyle name="Note 6 3 2" xfId="18902"/>
    <cellStyle name="Note 6 3 2 2" xfId="18903"/>
    <cellStyle name="Note 6 4" xfId="18904"/>
    <cellStyle name="Note 6 4 2" xfId="18905"/>
    <cellStyle name="Note 6 4 2 2" xfId="18906"/>
    <cellStyle name="Note 6 4 3" xfId="18907"/>
    <cellStyle name="Note 6 5" xfId="18908"/>
    <cellStyle name="Note 6 5 2" xfId="18909"/>
    <cellStyle name="Note 6 5 2 2" xfId="18910"/>
    <cellStyle name="Note 6 5 3" xfId="18911"/>
    <cellStyle name="Note 6 6" xfId="18912"/>
    <cellStyle name="Note 6 6 2" xfId="18913"/>
    <cellStyle name="Note 6 6 2 2" xfId="18914"/>
    <cellStyle name="Note 6 6 3" xfId="18915"/>
    <cellStyle name="Note 6 7" xfId="18916"/>
    <cellStyle name="Note 6 7 2" xfId="18917"/>
    <cellStyle name="Note 6 7 2 2" xfId="18918"/>
    <cellStyle name="Note 6 7 3" xfId="18919"/>
    <cellStyle name="Note 6 8" xfId="18920"/>
    <cellStyle name="Note 6 8 2" xfId="18921"/>
    <cellStyle name="Note 6 9" xfId="18922"/>
    <cellStyle name="Note 7" xfId="18923"/>
    <cellStyle name="Note 7 2" xfId="18924"/>
    <cellStyle name="Note 7 2 2" xfId="18925"/>
    <cellStyle name="Note 7 2 2 2" xfId="18926"/>
    <cellStyle name="Note 7 2 2 2 2" xfId="18927"/>
    <cellStyle name="Note 7 2 3" xfId="18928"/>
    <cellStyle name="Note 7 2 3 2" xfId="18929"/>
    <cellStyle name="Note 7 2 3 2 2" xfId="18930"/>
    <cellStyle name="Note 7 2 3 3" xfId="18931"/>
    <cellStyle name="Note 7 2 4" xfId="18932"/>
    <cellStyle name="Note 7 2 4 2" xfId="18933"/>
    <cellStyle name="Note 7 2 4 2 2" xfId="18934"/>
    <cellStyle name="Note 7 2 4 3" xfId="18935"/>
    <cellStyle name="Note 7 2 5" xfId="18936"/>
    <cellStyle name="Note 7 2 5 2" xfId="18937"/>
    <cellStyle name="Note 7 2 5 2 2" xfId="18938"/>
    <cellStyle name="Note 7 2 5 3" xfId="18939"/>
    <cellStyle name="Note 7 2 6" xfId="18940"/>
    <cellStyle name="Note 7 2 6 2" xfId="18941"/>
    <cellStyle name="Note 7 2 6 2 2" xfId="18942"/>
    <cellStyle name="Note 7 2 6 3" xfId="18943"/>
    <cellStyle name="Note 7 2 7" xfId="18944"/>
    <cellStyle name="Note 7 2 7 2" xfId="18945"/>
    <cellStyle name="Note 7 3" xfId="18946"/>
    <cellStyle name="Note 7 3 2" xfId="18947"/>
    <cellStyle name="Note 7 3 2 2" xfId="18948"/>
    <cellStyle name="Note 7 4" xfId="18949"/>
    <cellStyle name="Note 7 4 2" xfId="18950"/>
    <cellStyle name="Note 7 4 2 2" xfId="18951"/>
    <cellStyle name="Note 7 4 3" xfId="18952"/>
    <cellStyle name="Note 7 5" xfId="18953"/>
    <cellStyle name="Note 7 5 2" xfId="18954"/>
    <cellStyle name="Note 7 5 2 2" xfId="18955"/>
    <cellStyle name="Note 7 5 3" xfId="18956"/>
    <cellStyle name="Note 7 6" xfId="18957"/>
    <cellStyle name="Note 7 6 2" xfId="18958"/>
    <cellStyle name="Note 7 6 2 2" xfId="18959"/>
    <cellStyle name="Note 7 6 3" xfId="18960"/>
    <cellStyle name="Note 7 7" xfId="18961"/>
    <cellStyle name="Note 7 7 2" xfId="18962"/>
    <cellStyle name="Note 7 7 2 2" xfId="18963"/>
    <cellStyle name="Note 7 7 3" xfId="18964"/>
    <cellStyle name="Note 7 8" xfId="18965"/>
    <cellStyle name="Note 7 8 2" xfId="18966"/>
    <cellStyle name="Note 7 9" xfId="18967"/>
    <cellStyle name="Note 8" xfId="18968"/>
    <cellStyle name="Note 8 2" xfId="18969"/>
    <cellStyle name="Note 8 2 2" xfId="18970"/>
    <cellStyle name="Note 8 2 2 2" xfId="18971"/>
    <cellStyle name="Note 8 2 2 2 2" xfId="18972"/>
    <cellStyle name="Note 8 2 3" xfId="18973"/>
    <cellStyle name="Note 8 2 3 2" xfId="18974"/>
    <cellStyle name="Note 8 2 3 2 2" xfId="18975"/>
    <cellStyle name="Note 8 2 3 3" xfId="18976"/>
    <cellStyle name="Note 8 2 4" xfId="18977"/>
    <cellStyle name="Note 8 2 4 2" xfId="18978"/>
    <cellStyle name="Note 8 2 4 2 2" xfId="18979"/>
    <cellStyle name="Note 8 2 4 3" xfId="18980"/>
    <cellStyle name="Note 8 2 5" xfId="18981"/>
    <cellStyle name="Note 8 2 5 2" xfId="18982"/>
    <cellStyle name="Note 8 2 5 2 2" xfId="18983"/>
    <cellStyle name="Note 8 2 5 3" xfId="18984"/>
    <cellStyle name="Note 8 2 6" xfId="18985"/>
    <cellStyle name="Note 8 2 6 2" xfId="18986"/>
    <cellStyle name="Note 8 2 6 2 2" xfId="18987"/>
    <cellStyle name="Note 8 2 6 3" xfId="18988"/>
    <cellStyle name="Note 8 2 7" xfId="18989"/>
    <cellStyle name="Note 8 2 7 2" xfId="18990"/>
    <cellStyle name="Note 8 3" xfId="18991"/>
    <cellStyle name="Note 8 3 2" xfId="18992"/>
    <cellStyle name="Note 8 3 2 2" xfId="18993"/>
    <cellStyle name="Note 8 4" xfId="18994"/>
    <cellStyle name="Note 8 4 2" xfId="18995"/>
    <cellStyle name="Note 8 4 2 2" xfId="18996"/>
    <cellStyle name="Note 8 4 3" xfId="18997"/>
    <cellStyle name="Note 8 5" xfId="18998"/>
    <cellStyle name="Note 8 5 2" xfId="18999"/>
    <cellStyle name="Note 8 5 2 2" xfId="19000"/>
    <cellStyle name="Note 8 5 3" xfId="19001"/>
    <cellStyle name="Note 8 6" xfId="19002"/>
    <cellStyle name="Note 8 6 2" xfId="19003"/>
    <cellStyle name="Note 8 6 2 2" xfId="19004"/>
    <cellStyle name="Note 8 6 3" xfId="19005"/>
    <cellStyle name="Note 8 7" xfId="19006"/>
    <cellStyle name="Note 8 7 2" xfId="19007"/>
    <cellStyle name="Note 8 7 2 2" xfId="19008"/>
    <cellStyle name="Note 8 7 3" xfId="19009"/>
    <cellStyle name="Note 8 8" xfId="19010"/>
    <cellStyle name="Note 8 8 2" xfId="19011"/>
    <cellStyle name="Note 8 9" xfId="19012"/>
    <cellStyle name="Note 9" xfId="19013"/>
    <cellStyle name="Note 9 2" xfId="19014"/>
    <cellStyle name="Note 9 2 2" xfId="19015"/>
    <cellStyle name="Note 9 2 2 2" xfId="19016"/>
    <cellStyle name="Note 9 2 2 2 2" xfId="19017"/>
    <cellStyle name="Note 9 2 3" xfId="19018"/>
    <cellStyle name="Note 9 2 3 2" xfId="19019"/>
    <cellStyle name="Note 9 2 3 2 2" xfId="19020"/>
    <cellStyle name="Note 9 2 3 3" xfId="19021"/>
    <cellStyle name="Note 9 2 4" xfId="19022"/>
    <cellStyle name="Note 9 2 4 2" xfId="19023"/>
    <cellStyle name="Note 9 2 4 2 2" xfId="19024"/>
    <cellStyle name="Note 9 2 4 3" xfId="19025"/>
    <cellStyle name="Note 9 2 5" xfId="19026"/>
    <cellStyle name="Note 9 2 5 2" xfId="19027"/>
    <cellStyle name="Note 9 2 5 2 2" xfId="19028"/>
    <cellStyle name="Note 9 2 5 3" xfId="19029"/>
    <cellStyle name="Note 9 2 6" xfId="19030"/>
    <cellStyle name="Note 9 2 6 2" xfId="19031"/>
    <cellStyle name="Note 9 2 6 2 2" xfId="19032"/>
    <cellStyle name="Note 9 2 6 3" xfId="19033"/>
    <cellStyle name="Note 9 2 7" xfId="19034"/>
    <cellStyle name="Note 9 2 7 2" xfId="19035"/>
    <cellStyle name="Note 9 3" xfId="19036"/>
    <cellStyle name="Note 9 3 2" xfId="19037"/>
    <cellStyle name="Note 9 3 2 2" xfId="19038"/>
    <cellStyle name="Note 9 4" xfId="19039"/>
    <cellStyle name="Note 9 4 2" xfId="19040"/>
    <cellStyle name="Note 9 4 2 2" xfId="19041"/>
    <cellStyle name="Note 9 4 3" xfId="19042"/>
    <cellStyle name="Note 9 5" xfId="19043"/>
    <cellStyle name="Note 9 5 2" xfId="19044"/>
    <cellStyle name="Note 9 5 2 2" xfId="19045"/>
    <cellStyle name="Note 9 5 3" xfId="19046"/>
    <cellStyle name="Note 9 6" xfId="19047"/>
    <cellStyle name="Note 9 6 2" xfId="19048"/>
    <cellStyle name="Note 9 6 2 2" xfId="19049"/>
    <cellStyle name="Note 9 6 3" xfId="19050"/>
    <cellStyle name="Note 9 7" xfId="19051"/>
    <cellStyle name="Note 9 7 2" xfId="19052"/>
    <cellStyle name="Note 9 7 2 2" xfId="19053"/>
    <cellStyle name="Note 9 7 3" xfId="19054"/>
    <cellStyle name="Note 9 8" xfId="19055"/>
    <cellStyle name="Note 9 8 2" xfId="19056"/>
    <cellStyle name="Note 9 9" xfId="19057"/>
    <cellStyle name="Output 10" xfId="19058"/>
    <cellStyle name="Output 10 2" xfId="19059"/>
    <cellStyle name="Output 10 2 2" xfId="19060"/>
    <cellStyle name="Output 10 2 2 2" xfId="19061"/>
    <cellStyle name="Output 10 2 2 2 2" xfId="19062"/>
    <cellStyle name="Output 10 2 3" xfId="19063"/>
    <cellStyle name="Output 10 2 3 2" xfId="19064"/>
    <cellStyle name="Output 10 2 3 2 2" xfId="19065"/>
    <cellStyle name="Output 10 2 3 3" xfId="19066"/>
    <cellStyle name="Output 10 2 4" xfId="19067"/>
    <cellStyle name="Output 10 2 4 2" xfId="19068"/>
    <cellStyle name="Output 10 2 4 2 2" xfId="19069"/>
    <cellStyle name="Output 10 2 4 3" xfId="19070"/>
    <cellStyle name="Output 10 2 5" xfId="19071"/>
    <cellStyle name="Output 10 2 5 2" xfId="19072"/>
    <cellStyle name="Output 10 2 5 2 2" xfId="19073"/>
    <cellStyle name="Output 10 2 5 3" xfId="19074"/>
    <cellStyle name="Output 10 2 6" xfId="19075"/>
    <cellStyle name="Output 10 2 6 2" xfId="19076"/>
    <cellStyle name="Output 10 2 6 2 2" xfId="19077"/>
    <cellStyle name="Output 10 2 6 3" xfId="19078"/>
    <cellStyle name="Output 10 2 7" xfId="19079"/>
    <cellStyle name="Output 10 2 7 2" xfId="19080"/>
    <cellStyle name="Output 10 3" xfId="19081"/>
    <cellStyle name="Output 10 3 2" xfId="19082"/>
    <cellStyle name="Output 10 3 2 2" xfId="19083"/>
    <cellStyle name="Output 10 4" xfId="19084"/>
    <cellStyle name="Output 10 4 2" xfId="19085"/>
    <cellStyle name="Output 10 4 2 2" xfId="19086"/>
    <cellStyle name="Output 10 4 3" xfId="19087"/>
    <cellStyle name="Output 10 5" xfId="19088"/>
    <cellStyle name="Output 10 5 2" xfId="19089"/>
    <cellStyle name="Output 10 5 2 2" xfId="19090"/>
    <cellStyle name="Output 10 5 3" xfId="19091"/>
    <cellStyle name="Output 10 6" xfId="19092"/>
    <cellStyle name="Output 10 6 2" xfId="19093"/>
    <cellStyle name="Output 10 6 2 2" xfId="19094"/>
    <cellStyle name="Output 10 6 3" xfId="19095"/>
    <cellStyle name="Output 10 7" xfId="19096"/>
    <cellStyle name="Output 10 7 2" xfId="19097"/>
    <cellStyle name="Output 10 7 2 2" xfId="19098"/>
    <cellStyle name="Output 10 7 3" xfId="19099"/>
    <cellStyle name="Output 10 8" xfId="19100"/>
    <cellStyle name="Output 10 8 2" xfId="19101"/>
    <cellStyle name="Output 10 9" xfId="19102"/>
    <cellStyle name="Output 11" xfId="19103"/>
    <cellStyle name="Output 11 2" xfId="19104"/>
    <cellStyle name="Output 11 2 2" xfId="19105"/>
    <cellStyle name="Output 11 2 2 2" xfId="19106"/>
    <cellStyle name="Output 11 2 2 2 2" xfId="19107"/>
    <cellStyle name="Output 11 2 3" xfId="19108"/>
    <cellStyle name="Output 11 2 3 2" xfId="19109"/>
    <cellStyle name="Output 11 2 3 2 2" xfId="19110"/>
    <cellStyle name="Output 11 2 3 3" xfId="19111"/>
    <cellStyle name="Output 11 2 4" xfId="19112"/>
    <cellStyle name="Output 11 2 4 2" xfId="19113"/>
    <cellStyle name="Output 11 2 4 2 2" xfId="19114"/>
    <cellStyle name="Output 11 2 4 3" xfId="19115"/>
    <cellStyle name="Output 11 2 5" xfId="19116"/>
    <cellStyle name="Output 11 2 5 2" xfId="19117"/>
    <cellStyle name="Output 11 2 5 2 2" xfId="19118"/>
    <cellStyle name="Output 11 2 5 3" xfId="19119"/>
    <cellStyle name="Output 11 2 6" xfId="19120"/>
    <cellStyle name="Output 11 2 6 2" xfId="19121"/>
    <cellStyle name="Output 11 2 6 2 2" xfId="19122"/>
    <cellStyle name="Output 11 2 6 3" xfId="19123"/>
    <cellStyle name="Output 11 2 7" xfId="19124"/>
    <cellStyle name="Output 11 2 7 2" xfId="19125"/>
    <cellStyle name="Output 11 3" xfId="19126"/>
    <cellStyle name="Output 11 3 2" xfId="19127"/>
    <cellStyle name="Output 11 3 2 2" xfId="19128"/>
    <cellStyle name="Output 11 4" xfId="19129"/>
    <cellStyle name="Output 11 4 2" xfId="19130"/>
    <cellStyle name="Output 11 4 2 2" xfId="19131"/>
    <cellStyle name="Output 11 4 3" xfId="19132"/>
    <cellStyle name="Output 11 5" xfId="19133"/>
    <cellStyle name="Output 11 5 2" xfId="19134"/>
    <cellStyle name="Output 11 5 2 2" xfId="19135"/>
    <cellStyle name="Output 11 5 3" xfId="19136"/>
    <cellStyle name="Output 11 6" xfId="19137"/>
    <cellStyle name="Output 11 6 2" xfId="19138"/>
    <cellStyle name="Output 11 6 2 2" xfId="19139"/>
    <cellStyle name="Output 11 6 3" xfId="19140"/>
    <cellStyle name="Output 11 7" xfId="19141"/>
    <cellStyle name="Output 11 7 2" xfId="19142"/>
    <cellStyle name="Output 11 7 2 2" xfId="19143"/>
    <cellStyle name="Output 11 7 3" xfId="19144"/>
    <cellStyle name="Output 11 8" xfId="19145"/>
    <cellStyle name="Output 11 8 2" xfId="19146"/>
    <cellStyle name="Output 11 9" xfId="19147"/>
    <cellStyle name="Output 12" xfId="19148"/>
    <cellStyle name="Output 12 2" xfId="19149"/>
    <cellStyle name="Output 12 2 2" xfId="19150"/>
    <cellStyle name="Output 12 2 2 2" xfId="19151"/>
    <cellStyle name="Output 12 2 2 2 2" xfId="19152"/>
    <cellStyle name="Output 12 2 3" xfId="19153"/>
    <cellStyle name="Output 12 2 3 2" xfId="19154"/>
    <cellStyle name="Output 12 2 3 2 2" xfId="19155"/>
    <cellStyle name="Output 12 2 3 3" xfId="19156"/>
    <cellStyle name="Output 12 2 4" xfId="19157"/>
    <cellStyle name="Output 12 2 4 2" xfId="19158"/>
    <cellStyle name="Output 12 2 4 2 2" xfId="19159"/>
    <cellStyle name="Output 12 2 4 3" xfId="19160"/>
    <cellStyle name="Output 12 2 5" xfId="19161"/>
    <cellStyle name="Output 12 2 5 2" xfId="19162"/>
    <cellStyle name="Output 12 2 5 2 2" xfId="19163"/>
    <cellStyle name="Output 12 2 5 3" xfId="19164"/>
    <cellStyle name="Output 12 2 6" xfId="19165"/>
    <cellStyle name="Output 12 2 6 2" xfId="19166"/>
    <cellStyle name="Output 12 2 6 2 2" xfId="19167"/>
    <cellStyle name="Output 12 2 6 3" xfId="19168"/>
    <cellStyle name="Output 12 2 7" xfId="19169"/>
    <cellStyle name="Output 12 2 7 2" xfId="19170"/>
    <cellStyle name="Output 12 3" xfId="19171"/>
    <cellStyle name="Output 12 3 2" xfId="19172"/>
    <cellStyle name="Output 12 3 2 2" xfId="19173"/>
    <cellStyle name="Output 12 4" xfId="19174"/>
    <cellStyle name="Output 12 4 2" xfId="19175"/>
    <cellStyle name="Output 12 4 2 2" xfId="19176"/>
    <cellStyle name="Output 12 4 3" xfId="19177"/>
    <cellStyle name="Output 12 5" xfId="19178"/>
    <cellStyle name="Output 12 5 2" xfId="19179"/>
    <cellStyle name="Output 12 5 2 2" xfId="19180"/>
    <cellStyle name="Output 12 5 3" xfId="19181"/>
    <cellStyle name="Output 12 6" xfId="19182"/>
    <cellStyle name="Output 12 6 2" xfId="19183"/>
    <cellStyle name="Output 12 6 2 2" xfId="19184"/>
    <cellStyle name="Output 12 6 3" xfId="19185"/>
    <cellStyle name="Output 12 7" xfId="19186"/>
    <cellStyle name="Output 12 7 2" xfId="19187"/>
    <cellStyle name="Output 12 7 2 2" xfId="19188"/>
    <cellStyle name="Output 12 7 3" xfId="19189"/>
    <cellStyle name="Output 12 8" xfId="19190"/>
    <cellStyle name="Output 12 8 2" xfId="19191"/>
    <cellStyle name="Output 12 9" xfId="19192"/>
    <cellStyle name="Output 13" xfId="19193"/>
    <cellStyle name="Output 13 2" xfId="19194"/>
    <cellStyle name="Output 13 2 2" xfId="19195"/>
    <cellStyle name="Output 13 2 2 2" xfId="19196"/>
    <cellStyle name="Output 13 2 2 2 2" xfId="19197"/>
    <cellStyle name="Output 13 2 3" xfId="19198"/>
    <cellStyle name="Output 13 2 3 2" xfId="19199"/>
    <cellStyle name="Output 13 2 3 2 2" xfId="19200"/>
    <cellStyle name="Output 13 2 3 3" xfId="19201"/>
    <cellStyle name="Output 13 2 4" xfId="19202"/>
    <cellStyle name="Output 13 2 4 2" xfId="19203"/>
    <cellStyle name="Output 13 2 4 2 2" xfId="19204"/>
    <cellStyle name="Output 13 2 4 3" xfId="19205"/>
    <cellStyle name="Output 13 2 5" xfId="19206"/>
    <cellStyle name="Output 13 2 5 2" xfId="19207"/>
    <cellStyle name="Output 13 2 5 2 2" xfId="19208"/>
    <cellStyle name="Output 13 2 5 3" xfId="19209"/>
    <cellStyle name="Output 13 2 6" xfId="19210"/>
    <cellStyle name="Output 13 2 6 2" xfId="19211"/>
    <cellStyle name="Output 13 2 6 2 2" xfId="19212"/>
    <cellStyle name="Output 13 2 6 3" xfId="19213"/>
    <cellStyle name="Output 13 2 7" xfId="19214"/>
    <cellStyle name="Output 13 2 7 2" xfId="19215"/>
    <cellStyle name="Output 13 3" xfId="19216"/>
    <cellStyle name="Output 13 3 2" xfId="19217"/>
    <cellStyle name="Output 13 3 2 2" xfId="19218"/>
    <cellStyle name="Output 13 4" xfId="19219"/>
    <cellStyle name="Output 13 4 2" xfId="19220"/>
    <cellStyle name="Output 13 4 2 2" xfId="19221"/>
    <cellStyle name="Output 13 4 3" xfId="19222"/>
    <cellStyle name="Output 13 5" xfId="19223"/>
    <cellStyle name="Output 13 5 2" xfId="19224"/>
    <cellStyle name="Output 13 5 2 2" xfId="19225"/>
    <cellStyle name="Output 13 5 3" xfId="19226"/>
    <cellStyle name="Output 13 6" xfId="19227"/>
    <cellStyle name="Output 13 6 2" xfId="19228"/>
    <cellStyle name="Output 13 6 2 2" xfId="19229"/>
    <cellStyle name="Output 13 6 3" xfId="19230"/>
    <cellStyle name="Output 13 7" xfId="19231"/>
    <cellStyle name="Output 13 7 2" xfId="19232"/>
    <cellStyle name="Output 13 7 2 2" xfId="19233"/>
    <cellStyle name="Output 13 7 3" xfId="19234"/>
    <cellStyle name="Output 13 8" xfId="19235"/>
    <cellStyle name="Output 13 8 2" xfId="19236"/>
    <cellStyle name="Output 13 9" xfId="19237"/>
    <cellStyle name="Output 14" xfId="19238"/>
    <cellStyle name="Output 14 2" xfId="19239"/>
    <cellStyle name="Output 14 2 2" xfId="19240"/>
    <cellStyle name="Output 14 2 2 2" xfId="19241"/>
    <cellStyle name="Output 14 2 2 2 2" xfId="19242"/>
    <cellStyle name="Output 14 2 3" xfId="19243"/>
    <cellStyle name="Output 14 2 3 2" xfId="19244"/>
    <cellStyle name="Output 14 2 3 2 2" xfId="19245"/>
    <cellStyle name="Output 14 2 3 3" xfId="19246"/>
    <cellStyle name="Output 14 2 4" xfId="19247"/>
    <cellStyle name="Output 14 2 4 2" xfId="19248"/>
    <cellStyle name="Output 14 2 4 2 2" xfId="19249"/>
    <cellStyle name="Output 14 2 4 3" xfId="19250"/>
    <cellStyle name="Output 14 2 5" xfId="19251"/>
    <cellStyle name="Output 14 2 5 2" xfId="19252"/>
    <cellStyle name="Output 14 2 5 2 2" xfId="19253"/>
    <cellStyle name="Output 14 2 5 3" xfId="19254"/>
    <cellStyle name="Output 14 2 6" xfId="19255"/>
    <cellStyle name="Output 14 2 6 2" xfId="19256"/>
    <cellStyle name="Output 14 2 6 2 2" xfId="19257"/>
    <cellStyle name="Output 14 2 6 3" xfId="19258"/>
    <cellStyle name="Output 14 2 7" xfId="19259"/>
    <cellStyle name="Output 14 2 7 2" xfId="19260"/>
    <cellStyle name="Output 14 3" xfId="19261"/>
    <cellStyle name="Output 14 3 2" xfId="19262"/>
    <cellStyle name="Output 14 3 2 2" xfId="19263"/>
    <cellStyle name="Output 14 4" xfId="19264"/>
    <cellStyle name="Output 14 4 2" xfId="19265"/>
    <cellStyle name="Output 14 4 2 2" xfId="19266"/>
    <cellStyle name="Output 14 4 3" xfId="19267"/>
    <cellStyle name="Output 14 5" xfId="19268"/>
    <cellStyle name="Output 14 5 2" xfId="19269"/>
    <cellStyle name="Output 14 5 2 2" xfId="19270"/>
    <cellStyle name="Output 14 5 3" xfId="19271"/>
    <cellStyle name="Output 14 6" xfId="19272"/>
    <cellStyle name="Output 14 6 2" xfId="19273"/>
    <cellStyle name="Output 14 6 2 2" xfId="19274"/>
    <cellStyle name="Output 14 6 3" xfId="19275"/>
    <cellStyle name="Output 14 7" xfId="19276"/>
    <cellStyle name="Output 14 7 2" xfId="19277"/>
    <cellStyle name="Output 14 7 2 2" xfId="19278"/>
    <cellStyle name="Output 14 7 3" xfId="19279"/>
    <cellStyle name="Output 14 8" xfId="19280"/>
    <cellStyle name="Output 14 8 2" xfId="19281"/>
    <cellStyle name="Output 14 9" xfId="19282"/>
    <cellStyle name="Output 15" xfId="19283"/>
    <cellStyle name="Output 15 2" xfId="19284"/>
    <cellStyle name="Output 15 2 2" xfId="19285"/>
    <cellStyle name="Output 15 2 2 2" xfId="19286"/>
    <cellStyle name="Output 15 2 2 2 2" xfId="19287"/>
    <cellStyle name="Output 15 2 3" xfId="19288"/>
    <cellStyle name="Output 15 2 3 2" xfId="19289"/>
    <cellStyle name="Output 15 2 3 2 2" xfId="19290"/>
    <cellStyle name="Output 15 2 3 3" xfId="19291"/>
    <cellStyle name="Output 15 2 4" xfId="19292"/>
    <cellStyle name="Output 15 2 4 2" xfId="19293"/>
    <cellStyle name="Output 15 2 4 2 2" xfId="19294"/>
    <cellStyle name="Output 15 2 4 3" xfId="19295"/>
    <cellStyle name="Output 15 2 5" xfId="19296"/>
    <cellStyle name="Output 15 2 5 2" xfId="19297"/>
    <cellStyle name="Output 15 2 5 2 2" xfId="19298"/>
    <cellStyle name="Output 15 2 5 3" xfId="19299"/>
    <cellStyle name="Output 15 2 6" xfId="19300"/>
    <cellStyle name="Output 15 2 6 2" xfId="19301"/>
    <cellStyle name="Output 15 2 6 2 2" xfId="19302"/>
    <cellStyle name="Output 15 2 6 3" xfId="19303"/>
    <cellStyle name="Output 15 2 7" xfId="19304"/>
    <cellStyle name="Output 15 2 7 2" xfId="19305"/>
    <cellStyle name="Output 15 3" xfId="19306"/>
    <cellStyle name="Output 15 3 2" xfId="19307"/>
    <cellStyle name="Output 15 3 2 2" xfId="19308"/>
    <cellStyle name="Output 15 4" xfId="19309"/>
    <cellStyle name="Output 15 4 2" xfId="19310"/>
    <cellStyle name="Output 15 4 2 2" xfId="19311"/>
    <cellStyle name="Output 15 4 3" xfId="19312"/>
    <cellStyle name="Output 15 5" xfId="19313"/>
    <cellStyle name="Output 15 5 2" xfId="19314"/>
    <cellStyle name="Output 15 5 2 2" xfId="19315"/>
    <cellStyle name="Output 15 5 3" xfId="19316"/>
    <cellStyle name="Output 15 6" xfId="19317"/>
    <cellStyle name="Output 15 6 2" xfId="19318"/>
    <cellStyle name="Output 15 6 2 2" xfId="19319"/>
    <cellStyle name="Output 15 6 3" xfId="19320"/>
    <cellStyle name="Output 15 7" xfId="19321"/>
    <cellStyle name="Output 15 7 2" xfId="19322"/>
    <cellStyle name="Output 15 7 2 2" xfId="19323"/>
    <cellStyle name="Output 15 7 3" xfId="19324"/>
    <cellStyle name="Output 15 8" xfId="19325"/>
    <cellStyle name="Output 15 8 2" xfId="19326"/>
    <cellStyle name="Output 15 9" xfId="19327"/>
    <cellStyle name="Output 16" xfId="19328"/>
    <cellStyle name="Output 16 2" xfId="19329"/>
    <cellStyle name="Output 16 2 2" xfId="19330"/>
    <cellStyle name="Output 16 2 2 2" xfId="19331"/>
    <cellStyle name="Output 16 2 2 2 2" xfId="19332"/>
    <cellStyle name="Output 16 2 3" xfId="19333"/>
    <cellStyle name="Output 16 2 3 2" xfId="19334"/>
    <cellStyle name="Output 16 2 3 2 2" xfId="19335"/>
    <cellStyle name="Output 16 2 3 3" xfId="19336"/>
    <cellStyle name="Output 16 2 4" xfId="19337"/>
    <cellStyle name="Output 16 2 4 2" xfId="19338"/>
    <cellStyle name="Output 16 2 4 2 2" xfId="19339"/>
    <cellStyle name="Output 16 2 4 3" xfId="19340"/>
    <cellStyle name="Output 16 2 5" xfId="19341"/>
    <cellStyle name="Output 16 2 5 2" xfId="19342"/>
    <cellStyle name="Output 16 2 5 2 2" xfId="19343"/>
    <cellStyle name="Output 16 2 5 3" xfId="19344"/>
    <cellStyle name="Output 16 2 6" xfId="19345"/>
    <cellStyle name="Output 16 2 6 2" xfId="19346"/>
    <cellStyle name="Output 16 2 6 2 2" xfId="19347"/>
    <cellStyle name="Output 16 2 6 3" xfId="19348"/>
    <cellStyle name="Output 16 2 7" xfId="19349"/>
    <cellStyle name="Output 16 2 7 2" xfId="19350"/>
    <cellStyle name="Output 16 3" xfId="19351"/>
    <cellStyle name="Output 16 3 2" xfId="19352"/>
    <cellStyle name="Output 16 3 2 2" xfId="19353"/>
    <cellStyle name="Output 16 4" xfId="19354"/>
    <cellStyle name="Output 16 4 2" xfId="19355"/>
    <cellStyle name="Output 16 4 2 2" xfId="19356"/>
    <cellStyle name="Output 16 4 3" xfId="19357"/>
    <cellStyle name="Output 16 5" xfId="19358"/>
    <cellStyle name="Output 16 5 2" xfId="19359"/>
    <cellStyle name="Output 16 5 2 2" xfId="19360"/>
    <cellStyle name="Output 16 5 3" xfId="19361"/>
    <cellStyle name="Output 16 6" xfId="19362"/>
    <cellStyle name="Output 16 6 2" xfId="19363"/>
    <cellStyle name="Output 16 6 2 2" xfId="19364"/>
    <cellStyle name="Output 16 6 3" xfId="19365"/>
    <cellStyle name="Output 16 7" xfId="19366"/>
    <cellStyle name="Output 16 7 2" xfId="19367"/>
    <cellStyle name="Output 16 7 2 2" xfId="19368"/>
    <cellStyle name="Output 16 7 3" xfId="19369"/>
    <cellStyle name="Output 16 8" xfId="19370"/>
    <cellStyle name="Output 16 8 2" xfId="19371"/>
    <cellStyle name="Output 16 9" xfId="19372"/>
    <cellStyle name="Output 2" xfId="19373"/>
    <cellStyle name="Output 2 10" xfId="19374"/>
    <cellStyle name="Output 2 10 2" xfId="19375"/>
    <cellStyle name="Output 2 10 2 2" xfId="19376"/>
    <cellStyle name="Output 2 10 3" xfId="19377"/>
    <cellStyle name="Output 2 11" xfId="19378"/>
    <cellStyle name="Output 2 11 2" xfId="19379"/>
    <cellStyle name="Output 2 11 2 2" xfId="19380"/>
    <cellStyle name="Output 2 11 3" xfId="19381"/>
    <cellStyle name="Output 2 12" xfId="19382"/>
    <cellStyle name="Output 2 12 2" xfId="19383"/>
    <cellStyle name="Output 2 13" xfId="19384"/>
    <cellStyle name="Output 2 2" xfId="19385"/>
    <cellStyle name="Output 2 2 2" xfId="19386"/>
    <cellStyle name="Output 2 2 2 2" xfId="19387"/>
    <cellStyle name="Output 2 2 3" xfId="19388"/>
    <cellStyle name="Output 2 2 3 2" xfId="19389"/>
    <cellStyle name="Output 2 2 3 2 2" xfId="19390"/>
    <cellStyle name="Output 2 2 3 2 2 2" xfId="19391"/>
    <cellStyle name="Output 2 2 3 2 2 2 2" xfId="19392"/>
    <cellStyle name="Output 2 2 3 2 3" xfId="19393"/>
    <cellStyle name="Output 2 2 3 2 3 2" xfId="19394"/>
    <cellStyle name="Output 2 2 3 2 3 2 2" xfId="19395"/>
    <cellStyle name="Output 2 2 3 2 3 3" xfId="19396"/>
    <cellStyle name="Output 2 2 3 2 4" xfId="19397"/>
    <cellStyle name="Output 2 2 3 2 4 2" xfId="19398"/>
    <cellStyle name="Output 2 2 3 2 4 2 2" xfId="19399"/>
    <cellStyle name="Output 2 2 3 2 4 3" xfId="19400"/>
    <cellStyle name="Output 2 2 3 2 5" xfId="19401"/>
    <cellStyle name="Output 2 2 3 2 5 2" xfId="19402"/>
    <cellStyle name="Output 2 2 3 2 5 2 2" xfId="19403"/>
    <cellStyle name="Output 2 2 3 2 5 3" xfId="19404"/>
    <cellStyle name="Output 2 2 3 2 6" xfId="19405"/>
    <cellStyle name="Output 2 2 3 2 6 2" xfId="19406"/>
    <cellStyle name="Output 2 2 3 2 6 2 2" xfId="19407"/>
    <cellStyle name="Output 2 2 3 2 6 3" xfId="19408"/>
    <cellStyle name="Output 2 2 3 2 7" xfId="19409"/>
    <cellStyle name="Output 2 2 3 2 7 2" xfId="19410"/>
    <cellStyle name="Output 2 2 3 3" xfId="19411"/>
    <cellStyle name="Output 2 2 3 3 2" xfId="19412"/>
    <cellStyle name="Output 2 2 3 3 2 2" xfId="19413"/>
    <cellStyle name="Output 2 2 3 4" xfId="19414"/>
    <cellStyle name="Output 2 2 3 4 2" xfId="19415"/>
    <cellStyle name="Output 2 2 3 4 2 2" xfId="19416"/>
    <cellStyle name="Output 2 2 3 4 3" xfId="19417"/>
    <cellStyle name="Output 2 2 3 5" xfId="19418"/>
    <cellStyle name="Output 2 2 3 5 2" xfId="19419"/>
    <cellStyle name="Output 2 2 3 5 2 2" xfId="19420"/>
    <cellStyle name="Output 2 2 3 5 3" xfId="19421"/>
    <cellStyle name="Output 2 2 3 6" xfId="19422"/>
    <cellStyle name="Output 2 2 3 6 2" xfId="19423"/>
    <cellStyle name="Output 2 2 3 6 2 2" xfId="19424"/>
    <cellStyle name="Output 2 2 3 6 3" xfId="19425"/>
    <cellStyle name="Output 2 2 3 7" xfId="19426"/>
    <cellStyle name="Output 2 2 3 7 2" xfId="19427"/>
    <cellStyle name="Output 2 2 3 7 2 2" xfId="19428"/>
    <cellStyle name="Output 2 2 3 7 3" xfId="19429"/>
    <cellStyle name="Output 2 2 3 8" xfId="19430"/>
    <cellStyle name="Output 2 2 3 8 2" xfId="19431"/>
    <cellStyle name="Output 2 2 3 9" xfId="19432"/>
    <cellStyle name="Output 2 2 4" xfId="19433"/>
    <cellStyle name="Output 2 3" xfId="19434"/>
    <cellStyle name="Output 2 3 2" xfId="19435"/>
    <cellStyle name="Output 2 3 2 2" xfId="19436"/>
    <cellStyle name="Output 2 3 2 2 2" xfId="19437"/>
    <cellStyle name="Output 2 3 2 2 2 2" xfId="19438"/>
    <cellStyle name="Output 2 3 2 2 2 2 2" xfId="19439"/>
    <cellStyle name="Output 2 3 2 2 3" xfId="19440"/>
    <cellStyle name="Output 2 3 2 2 3 2" xfId="19441"/>
    <cellStyle name="Output 2 3 2 2 3 2 2" xfId="19442"/>
    <cellStyle name="Output 2 3 2 2 3 3" xfId="19443"/>
    <cellStyle name="Output 2 3 2 2 4" xfId="19444"/>
    <cellStyle name="Output 2 3 2 2 4 2" xfId="19445"/>
    <cellStyle name="Output 2 3 2 2 4 2 2" xfId="19446"/>
    <cellStyle name="Output 2 3 2 2 4 3" xfId="19447"/>
    <cellStyle name="Output 2 3 2 2 5" xfId="19448"/>
    <cellStyle name="Output 2 3 2 2 5 2" xfId="19449"/>
    <cellStyle name="Output 2 3 2 2 5 2 2" xfId="19450"/>
    <cellStyle name="Output 2 3 2 2 5 3" xfId="19451"/>
    <cellStyle name="Output 2 3 2 2 6" xfId="19452"/>
    <cellStyle name="Output 2 3 2 2 6 2" xfId="19453"/>
    <cellStyle name="Output 2 3 2 2 6 2 2" xfId="19454"/>
    <cellStyle name="Output 2 3 2 2 6 3" xfId="19455"/>
    <cellStyle name="Output 2 3 2 2 7" xfId="19456"/>
    <cellStyle name="Output 2 3 2 2 7 2" xfId="19457"/>
    <cellStyle name="Output 2 3 2 3" xfId="19458"/>
    <cellStyle name="Output 2 3 2 3 2" xfId="19459"/>
    <cellStyle name="Output 2 3 2 3 2 2" xfId="19460"/>
    <cellStyle name="Output 2 3 2 4" xfId="19461"/>
    <cellStyle name="Output 2 3 2 4 2" xfId="19462"/>
    <cellStyle name="Output 2 3 2 4 2 2" xfId="19463"/>
    <cellStyle name="Output 2 3 2 4 3" xfId="19464"/>
    <cellStyle name="Output 2 3 2 5" xfId="19465"/>
    <cellStyle name="Output 2 3 2 5 2" xfId="19466"/>
    <cellStyle name="Output 2 3 2 5 2 2" xfId="19467"/>
    <cellStyle name="Output 2 3 2 5 3" xfId="19468"/>
    <cellStyle name="Output 2 3 2 6" xfId="19469"/>
    <cellStyle name="Output 2 3 2 6 2" xfId="19470"/>
    <cellStyle name="Output 2 3 2 6 2 2" xfId="19471"/>
    <cellStyle name="Output 2 3 2 6 3" xfId="19472"/>
    <cellStyle name="Output 2 3 2 7" xfId="19473"/>
    <cellStyle name="Output 2 3 2 7 2" xfId="19474"/>
    <cellStyle name="Output 2 3 2 7 2 2" xfId="19475"/>
    <cellStyle name="Output 2 3 2 7 3" xfId="19476"/>
    <cellStyle name="Output 2 3 2 8" xfId="19477"/>
    <cellStyle name="Output 2 3 2 8 2" xfId="19478"/>
    <cellStyle name="Output 2 3 2 9" xfId="19479"/>
    <cellStyle name="Output 2 3 3" xfId="19480"/>
    <cellStyle name="Output 2 4" xfId="19481"/>
    <cellStyle name="Output 2 4 2" xfId="19482"/>
    <cellStyle name="Output 2 5" xfId="19483"/>
    <cellStyle name="Output 2 5 2" xfId="19484"/>
    <cellStyle name="Output 2 5 3" xfId="19485"/>
    <cellStyle name="Output 2 5 4" xfId="19486"/>
    <cellStyle name="Output 2 6" xfId="19487"/>
    <cellStyle name="Output 2 6 2" xfId="19488"/>
    <cellStyle name="Output 2 6 2 2" xfId="19489"/>
    <cellStyle name="Output 2 6 2 2 2" xfId="19490"/>
    <cellStyle name="Output 2 6 3" xfId="19491"/>
    <cellStyle name="Output 2 6 3 2" xfId="19492"/>
    <cellStyle name="Output 2 6 3 2 2" xfId="19493"/>
    <cellStyle name="Output 2 6 3 3" xfId="19494"/>
    <cellStyle name="Output 2 6 4" xfId="19495"/>
    <cellStyle name="Output 2 6 4 2" xfId="19496"/>
    <cellStyle name="Output 2 6 4 2 2" xfId="19497"/>
    <cellStyle name="Output 2 6 4 3" xfId="19498"/>
    <cellStyle name="Output 2 6 5" xfId="19499"/>
    <cellStyle name="Output 2 6 5 2" xfId="19500"/>
    <cellStyle name="Output 2 6 5 2 2" xfId="19501"/>
    <cellStyle name="Output 2 6 5 3" xfId="19502"/>
    <cellStyle name="Output 2 6 6" xfId="19503"/>
    <cellStyle name="Output 2 6 6 2" xfId="19504"/>
    <cellStyle name="Output 2 6 6 2 2" xfId="19505"/>
    <cellStyle name="Output 2 6 6 3" xfId="19506"/>
    <cellStyle name="Output 2 6 7" xfId="19507"/>
    <cellStyle name="Output 2 6 7 2" xfId="19508"/>
    <cellStyle name="Output 2 7" xfId="19509"/>
    <cellStyle name="Output 2 7 2" xfId="19510"/>
    <cellStyle name="Output 2 7 2 2" xfId="19511"/>
    <cellStyle name="Output 2 8" xfId="19512"/>
    <cellStyle name="Output 2 8 2" xfId="19513"/>
    <cellStyle name="Output 2 8 2 2" xfId="19514"/>
    <cellStyle name="Output 2 8 3" xfId="19515"/>
    <cellStyle name="Output 2 9" xfId="19516"/>
    <cellStyle name="Output 2 9 2" xfId="19517"/>
    <cellStyle name="Output 2 9 2 2" xfId="19518"/>
    <cellStyle name="Output 2 9 3" xfId="19519"/>
    <cellStyle name="Output 3" xfId="19520"/>
    <cellStyle name="Output 3 2" xfId="19521"/>
    <cellStyle name="Output 3 2 2" xfId="19522"/>
    <cellStyle name="Output 3 2 2 2" xfId="19523"/>
    <cellStyle name="Output 3 2 3" xfId="19524"/>
    <cellStyle name="Output 3 2 3 2" xfId="19525"/>
    <cellStyle name="Output 3 2 3 2 2" xfId="19526"/>
    <cellStyle name="Output 3 2 3 2 2 2" xfId="19527"/>
    <cellStyle name="Output 3 2 3 2 2 2 2" xfId="19528"/>
    <cellStyle name="Output 3 2 3 2 3" xfId="19529"/>
    <cellStyle name="Output 3 2 3 2 3 2" xfId="19530"/>
    <cellStyle name="Output 3 2 3 2 3 2 2" xfId="19531"/>
    <cellStyle name="Output 3 2 3 2 3 3" xfId="19532"/>
    <cellStyle name="Output 3 2 3 2 4" xfId="19533"/>
    <cellStyle name="Output 3 2 3 2 4 2" xfId="19534"/>
    <cellStyle name="Output 3 2 3 2 4 2 2" xfId="19535"/>
    <cellStyle name="Output 3 2 3 2 4 3" xfId="19536"/>
    <cellStyle name="Output 3 2 3 2 5" xfId="19537"/>
    <cellStyle name="Output 3 2 3 2 5 2" xfId="19538"/>
    <cellStyle name="Output 3 2 3 2 5 2 2" xfId="19539"/>
    <cellStyle name="Output 3 2 3 2 5 3" xfId="19540"/>
    <cellStyle name="Output 3 2 3 2 6" xfId="19541"/>
    <cellStyle name="Output 3 2 3 2 6 2" xfId="19542"/>
    <cellStyle name="Output 3 2 3 2 6 2 2" xfId="19543"/>
    <cellStyle name="Output 3 2 3 2 6 3" xfId="19544"/>
    <cellStyle name="Output 3 2 3 2 7" xfId="19545"/>
    <cellStyle name="Output 3 2 3 2 7 2" xfId="19546"/>
    <cellStyle name="Output 3 2 3 3" xfId="19547"/>
    <cellStyle name="Output 3 2 3 3 2" xfId="19548"/>
    <cellStyle name="Output 3 2 3 3 2 2" xfId="19549"/>
    <cellStyle name="Output 3 2 3 4" xfId="19550"/>
    <cellStyle name="Output 3 2 3 4 2" xfId="19551"/>
    <cellStyle name="Output 3 2 3 4 2 2" xfId="19552"/>
    <cellStyle name="Output 3 2 3 4 3" xfId="19553"/>
    <cellStyle name="Output 3 2 3 5" xfId="19554"/>
    <cellStyle name="Output 3 2 3 5 2" xfId="19555"/>
    <cellStyle name="Output 3 2 3 5 2 2" xfId="19556"/>
    <cellStyle name="Output 3 2 3 5 3" xfId="19557"/>
    <cellStyle name="Output 3 2 3 6" xfId="19558"/>
    <cellStyle name="Output 3 2 3 6 2" xfId="19559"/>
    <cellStyle name="Output 3 2 3 6 2 2" xfId="19560"/>
    <cellStyle name="Output 3 2 3 6 3" xfId="19561"/>
    <cellStyle name="Output 3 2 3 7" xfId="19562"/>
    <cellStyle name="Output 3 2 3 7 2" xfId="19563"/>
    <cellStyle name="Output 3 2 3 7 2 2" xfId="19564"/>
    <cellStyle name="Output 3 2 3 7 3" xfId="19565"/>
    <cellStyle name="Output 3 2 3 8" xfId="19566"/>
    <cellStyle name="Output 3 2 3 8 2" xfId="19567"/>
    <cellStyle name="Output 3 2 3 9" xfId="19568"/>
    <cellStyle name="Output 3 2 4" xfId="19569"/>
    <cellStyle name="Output 3 3" xfId="19570"/>
    <cellStyle name="Output 3 3 2" xfId="19571"/>
    <cellStyle name="Output 3 3 2 2" xfId="19572"/>
    <cellStyle name="Output 3 3 2 2 2" xfId="19573"/>
    <cellStyle name="Output 3 3 2 2 2 2" xfId="19574"/>
    <cellStyle name="Output 3 3 2 2 2 2 2" xfId="19575"/>
    <cellStyle name="Output 3 3 2 2 3" xfId="19576"/>
    <cellStyle name="Output 3 3 2 2 3 2" xfId="19577"/>
    <cellStyle name="Output 3 3 2 2 3 2 2" xfId="19578"/>
    <cellStyle name="Output 3 3 2 2 3 3" xfId="19579"/>
    <cellStyle name="Output 3 3 2 2 4" xfId="19580"/>
    <cellStyle name="Output 3 3 2 2 4 2" xfId="19581"/>
    <cellStyle name="Output 3 3 2 2 4 2 2" xfId="19582"/>
    <cellStyle name="Output 3 3 2 2 4 3" xfId="19583"/>
    <cellStyle name="Output 3 3 2 2 5" xfId="19584"/>
    <cellStyle name="Output 3 3 2 2 5 2" xfId="19585"/>
    <cellStyle name="Output 3 3 2 2 5 2 2" xfId="19586"/>
    <cellStyle name="Output 3 3 2 2 5 3" xfId="19587"/>
    <cellStyle name="Output 3 3 2 2 6" xfId="19588"/>
    <cellStyle name="Output 3 3 2 2 6 2" xfId="19589"/>
    <cellStyle name="Output 3 3 2 2 6 2 2" xfId="19590"/>
    <cellStyle name="Output 3 3 2 2 6 3" xfId="19591"/>
    <cellStyle name="Output 3 3 2 2 7" xfId="19592"/>
    <cellStyle name="Output 3 3 2 2 7 2" xfId="19593"/>
    <cellStyle name="Output 3 3 2 3" xfId="19594"/>
    <cellStyle name="Output 3 3 2 3 2" xfId="19595"/>
    <cellStyle name="Output 3 3 2 3 2 2" xfId="19596"/>
    <cellStyle name="Output 3 3 2 4" xfId="19597"/>
    <cellStyle name="Output 3 3 2 4 2" xfId="19598"/>
    <cellStyle name="Output 3 3 2 4 2 2" xfId="19599"/>
    <cellStyle name="Output 3 3 2 4 3" xfId="19600"/>
    <cellStyle name="Output 3 3 2 5" xfId="19601"/>
    <cellStyle name="Output 3 3 2 5 2" xfId="19602"/>
    <cellStyle name="Output 3 3 2 5 2 2" xfId="19603"/>
    <cellStyle name="Output 3 3 2 5 3" xfId="19604"/>
    <cellStyle name="Output 3 3 2 6" xfId="19605"/>
    <cellStyle name="Output 3 3 2 6 2" xfId="19606"/>
    <cellStyle name="Output 3 3 2 6 2 2" xfId="19607"/>
    <cellStyle name="Output 3 3 2 6 3" xfId="19608"/>
    <cellStyle name="Output 3 3 2 7" xfId="19609"/>
    <cellStyle name="Output 3 3 2 7 2" xfId="19610"/>
    <cellStyle name="Output 3 3 2 7 2 2" xfId="19611"/>
    <cellStyle name="Output 3 3 2 7 3" xfId="19612"/>
    <cellStyle name="Output 3 3 2 8" xfId="19613"/>
    <cellStyle name="Output 3 3 2 8 2" xfId="19614"/>
    <cellStyle name="Output 3 3 2 9" xfId="19615"/>
    <cellStyle name="Output 3 3 3" xfId="19616"/>
    <cellStyle name="Output 3 4" xfId="19617"/>
    <cellStyle name="Output 3 4 2" xfId="19618"/>
    <cellStyle name="Output 3 5" xfId="19619"/>
    <cellStyle name="Output 3 5 2" xfId="19620"/>
    <cellStyle name="Output 3 5 3" xfId="19621"/>
    <cellStyle name="Output 3 5 3 2" xfId="19622"/>
    <cellStyle name="Output 3 5 3 2 2" xfId="19623"/>
    <cellStyle name="Output 3 5 3 3" xfId="19624"/>
    <cellStyle name="Output 3 5 4" xfId="19625"/>
    <cellStyle name="Output 3 5 4 2" xfId="19626"/>
    <cellStyle name="Output 3 5 4 2 2" xfId="19627"/>
    <cellStyle name="Output 3 5 5" xfId="19628"/>
    <cellStyle name="Output 3 5 5 2" xfId="19629"/>
    <cellStyle name="Output 3 5 5 2 2" xfId="19630"/>
    <cellStyle name="Output 3 5 5 3" xfId="19631"/>
    <cellStyle name="Output 3 5 6" xfId="19632"/>
    <cellStyle name="Output 3 5 6 2" xfId="19633"/>
    <cellStyle name="Output 3 5 6 2 2" xfId="19634"/>
    <cellStyle name="Output 3 5 6 3" xfId="19635"/>
    <cellStyle name="Output 3 5 7" xfId="19636"/>
    <cellStyle name="Output 3 5 7 2" xfId="19637"/>
    <cellStyle name="Output 3 5 7 2 2" xfId="19638"/>
    <cellStyle name="Output 3 5 7 3" xfId="19639"/>
    <cellStyle name="Output 3 5 8" xfId="19640"/>
    <cellStyle name="Output 3 5 8 2" xfId="19641"/>
    <cellStyle name="Output 3 6" xfId="19642"/>
    <cellStyle name="Output 3 6 2" xfId="19643"/>
    <cellStyle name="Output 3 6 2 2" xfId="19644"/>
    <cellStyle name="Output 3 6 2 2 2" xfId="19645"/>
    <cellStyle name="Output 3 6 3" xfId="19646"/>
    <cellStyle name="Output 3 6 3 2" xfId="19647"/>
    <cellStyle name="Output 3 6 3 2 2" xfId="19648"/>
    <cellStyle name="Output 3 6 3 3" xfId="19649"/>
    <cellStyle name="Output 3 6 4" xfId="19650"/>
    <cellStyle name="Output 3 6 4 2" xfId="19651"/>
    <cellStyle name="Output 3 6 4 2 2" xfId="19652"/>
    <cellStyle name="Output 3 6 4 3" xfId="19653"/>
    <cellStyle name="Output 3 6 5" xfId="19654"/>
    <cellStyle name="Output 3 6 5 2" xfId="19655"/>
    <cellStyle name="Output 3 6 5 2 2" xfId="19656"/>
    <cellStyle name="Output 3 6 5 3" xfId="19657"/>
    <cellStyle name="Output 3 6 6" xfId="19658"/>
    <cellStyle name="Output 3 6 6 2" xfId="19659"/>
    <cellStyle name="Output 3 6 6 2 2" xfId="19660"/>
    <cellStyle name="Output 3 6 6 3" xfId="19661"/>
    <cellStyle name="Output 3 6 7" xfId="19662"/>
    <cellStyle name="Output 3 6 7 2" xfId="19663"/>
    <cellStyle name="Output 3 7" xfId="19664"/>
    <cellStyle name="Output 4" xfId="19665"/>
    <cellStyle name="Output 4 2" xfId="19666"/>
    <cellStyle name="Output 4 2 2" xfId="19667"/>
    <cellStyle name="Output 4 2 2 2" xfId="19668"/>
    <cellStyle name="Output 4 2 2 2 2" xfId="19669"/>
    <cellStyle name="Output 4 2 3" xfId="19670"/>
    <cellStyle name="Output 4 2 3 2" xfId="19671"/>
    <cellStyle name="Output 4 2 3 2 2" xfId="19672"/>
    <cellStyle name="Output 4 2 3 3" xfId="19673"/>
    <cellStyle name="Output 4 2 4" xfId="19674"/>
    <cellStyle name="Output 4 2 4 2" xfId="19675"/>
    <cellStyle name="Output 4 2 4 2 2" xfId="19676"/>
    <cellStyle name="Output 4 2 4 3" xfId="19677"/>
    <cellStyle name="Output 4 2 5" xfId="19678"/>
    <cellStyle name="Output 4 2 5 2" xfId="19679"/>
    <cellStyle name="Output 4 2 5 2 2" xfId="19680"/>
    <cellStyle name="Output 4 2 5 3" xfId="19681"/>
    <cellStyle name="Output 4 2 6" xfId="19682"/>
    <cellStyle name="Output 4 2 6 2" xfId="19683"/>
    <cellStyle name="Output 4 2 6 2 2" xfId="19684"/>
    <cellStyle name="Output 4 2 6 3" xfId="19685"/>
    <cellStyle name="Output 4 2 7" xfId="19686"/>
    <cellStyle name="Output 4 2 7 2" xfId="19687"/>
    <cellStyle name="Output 4 3" xfId="19688"/>
    <cellStyle name="Output 4 3 2" xfId="19689"/>
    <cellStyle name="Output 4 3 2 2" xfId="19690"/>
    <cellStyle name="Output 4 4" xfId="19691"/>
    <cellStyle name="Output 4 4 2" xfId="19692"/>
    <cellStyle name="Output 4 4 2 2" xfId="19693"/>
    <cellStyle name="Output 4 4 3" xfId="19694"/>
    <cellStyle name="Output 4 5" xfId="19695"/>
    <cellStyle name="Output 4 5 2" xfId="19696"/>
    <cellStyle name="Output 4 5 2 2" xfId="19697"/>
    <cellStyle name="Output 4 5 3" xfId="19698"/>
    <cellStyle name="Output 4 6" xfId="19699"/>
    <cellStyle name="Output 4 6 2" xfId="19700"/>
    <cellStyle name="Output 4 6 2 2" xfId="19701"/>
    <cellStyle name="Output 4 6 3" xfId="19702"/>
    <cellStyle name="Output 4 7" xfId="19703"/>
    <cellStyle name="Output 4 7 2" xfId="19704"/>
    <cellStyle name="Output 4 7 2 2" xfId="19705"/>
    <cellStyle name="Output 4 7 3" xfId="19706"/>
    <cellStyle name="Output 4 8" xfId="19707"/>
    <cellStyle name="Output 4 8 2" xfId="19708"/>
    <cellStyle name="Output 4 9" xfId="19709"/>
    <cellStyle name="Output 5" xfId="19710"/>
    <cellStyle name="Output 5 2" xfId="19711"/>
    <cellStyle name="Output 5 2 2" xfId="19712"/>
    <cellStyle name="Output 5 2 2 2" xfId="19713"/>
    <cellStyle name="Output 5 2 2 2 2" xfId="19714"/>
    <cellStyle name="Output 5 2 3" xfId="19715"/>
    <cellStyle name="Output 5 2 3 2" xfId="19716"/>
    <cellStyle name="Output 5 2 3 2 2" xfId="19717"/>
    <cellStyle name="Output 5 2 3 3" xfId="19718"/>
    <cellStyle name="Output 5 2 4" xfId="19719"/>
    <cellStyle name="Output 5 2 4 2" xfId="19720"/>
    <cellStyle name="Output 5 2 4 2 2" xfId="19721"/>
    <cellStyle name="Output 5 2 4 3" xfId="19722"/>
    <cellStyle name="Output 5 2 5" xfId="19723"/>
    <cellStyle name="Output 5 2 5 2" xfId="19724"/>
    <cellStyle name="Output 5 2 5 2 2" xfId="19725"/>
    <cellStyle name="Output 5 2 5 3" xfId="19726"/>
    <cellStyle name="Output 5 2 6" xfId="19727"/>
    <cellStyle name="Output 5 2 6 2" xfId="19728"/>
    <cellStyle name="Output 5 2 6 2 2" xfId="19729"/>
    <cellStyle name="Output 5 2 6 3" xfId="19730"/>
    <cellStyle name="Output 5 2 7" xfId="19731"/>
    <cellStyle name="Output 5 2 7 2" xfId="19732"/>
    <cellStyle name="Output 5 3" xfId="19733"/>
    <cellStyle name="Output 5 3 2" xfId="19734"/>
    <cellStyle name="Output 5 3 2 2" xfId="19735"/>
    <cellStyle name="Output 5 4" xfId="19736"/>
    <cellStyle name="Output 5 4 2" xfId="19737"/>
    <cellStyle name="Output 5 4 2 2" xfId="19738"/>
    <cellStyle name="Output 5 4 3" xfId="19739"/>
    <cellStyle name="Output 5 5" xfId="19740"/>
    <cellStyle name="Output 5 5 2" xfId="19741"/>
    <cellStyle name="Output 5 5 2 2" xfId="19742"/>
    <cellStyle name="Output 5 5 3" xfId="19743"/>
    <cellStyle name="Output 5 6" xfId="19744"/>
    <cellStyle name="Output 5 6 2" xfId="19745"/>
    <cellStyle name="Output 5 6 2 2" xfId="19746"/>
    <cellStyle name="Output 5 6 3" xfId="19747"/>
    <cellStyle name="Output 5 7" xfId="19748"/>
    <cellStyle name="Output 5 7 2" xfId="19749"/>
    <cellStyle name="Output 5 7 2 2" xfId="19750"/>
    <cellStyle name="Output 5 7 3" xfId="19751"/>
    <cellStyle name="Output 5 8" xfId="19752"/>
    <cellStyle name="Output 5 8 2" xfId="19753"/>
    <cellStyle name="Output 5 9" xfId="19754"/>
    <cellStyle name="Output 6" xfId="19755"/>
    <cellStyle name="Output 6 2" xfId="19756"/>
    <cellStyle name="Output 6 2 2" xfId="19757"/>
    <cellStyle name="Output 6 2 2 2" xfId="19758"/>
    <cellStyle name="Output 6 2 2 2 2" xfId="19759"/>
    <cellStyle name="Output 6 2 3" xfId="19760"/>
    <cellStyle name="Output 6 2 3 2" xfId="19761"/>
    <cellStyle name="Output 6 2 3 2 2" xfId="19762"/>
    <cellStyle name="Output 6 2 3 3" xfId="19763"/>
    <cellStyle name="Output 6 2 4" xfId="19764"/>
    <cellStyle name="Output 6 2 4 2" xfId="19765"/>
    <cellStyle name="Output 6 2 4 2 2" xfId="19766"/>
    <cellStyle name="Output 6 2 4 3" xfId="19767"/>
    <cellStyle name="Output 6 2 5" xfId="19768"/>
    <cellStyle name="Output 6 2 5 2" xfId="19769"/>
    <cellStyle name="Output 6 2 5 2 2" xfId="19770"/>
    <cellStyle name="Output 6 2 5 3" xfId="19771"/>
    <cellStyle name="Output 6 2 6" xfId="19772"/>
    <cellStyle name="Output 6 2 6 2" xfId="19773"/>
    <cellStyle name="Output 6 2 6 2 2" xfId="19774"/>
    <cellStyle name="Output 6 2 6 3" xfId="19775"/>
    <cellStyle name="Output 6 2 7" xfId="19776"/>
    <cellStyle name="Output 6 2 7 2" xfId="19777"/>
    <cellStyle name="Output 6 3" xfId="19778"/>
    <cellStyle name="Output 6 3 2" xfId="19779"/>
    <cellStyle name="Output 6 3 2 2" xfId="19780"/>
    <cellStyle name="Output 6 4" xfId="19781"/>
    <cellStyle name="Output 6 4 2" xfId="19782"/>
    <cellStyle name="Output 6 4 2 2" xfId="19783"/>
    <cellStyle name="Output 6 4 3" xfId="19784"/>
    <cellStyle name="Output 6 5" xfId="19785"/>
    <cellStyle name="Output 6 5 2" xfId="19786"/>
    <cellStyle name="Output 6 5 2 2" xfId="19787"/>
    <cellStyle name="Output 6 5 3" xfId="19788"/>
    <cellStyle name="Output 6 6" xfId="19789"/>
    <cellStyle name="Output 6 6 2" xfId="19790"/>
    <cellStyle name="Output 6 6 2 2" xfId="19791"/>
    <cellStyle name="Output 6 6 3" xfId="19792"/>
    <cellStyle name="Output 6 7" xfId="19793"/>
    <cellStyle name="Output 6 7 2" xfId="19794"/>
    <cellStyle name="Output 6 7 2 2" xfId="19795"/>
    <cellStyle name="Output 6 7 3" xfId="19796"/>
    <cellStyle name="Output 6 8" xfId="19797"/>
    <cellStyle name="Output 6 8 2" xfId="19798"/>
    <cellStyle name="Output 6 9" xfId="19799"/>
    <cellStyle name="Output 7" xfId="19800"/>
    <cellStyle name="Output 7 2" xfId="19801"/>
    <cellStyle name="Output 7 2 2" xfId="19802"/>
    <cellStyle name="Output 7 2 2 2" xfId="19803"/>
    <cellStyle name="Output 7 2 2 2 2" xfId="19804"/>
    <cellStyle name="Output 7 2 3" xfId="19805"/>
    <cellStyle name="Output 7 2 3 2" xfId="19806"/>
    <cellStyle name="Output 7 2 3 2 2" xfId="19807"/>
    <cellStyle name="Output 7 2 3 3" xfId="19808"/>
    <cellStyle name="Output 7 2 4" xfId="19809"/>
    <cellStyle name="Output 7 2 4 2" xfId="19810"/>
    <cellStyle name="Output 7 2 4 2 2" xfId="19811"/>
    <cellStyle name="Output 7 2 4 3" xfId="19812"/>
    <cellStyle name="Output 7 2 5" xfId="19813"/>
    <cellStyle name="Output 7 2 5 2" xfId="19814"/>
    <cellStyle name="Output 7 2 5 2 2" xfId="19815"/>
    <cellStyle name="Output 7 2 5 3" xfId="19816"/>
    <cellStyle name="Output 7 2 6" xfId="19817"/>
    <cellStyle name="Output 7 2 6 2" xfId="19818"/>
    <cellStyle name="Output 7 2 6 2 2" xfId="19819"/>
    <cellStyle name="Output 7 2 6 3" xfId="19820"/>
    <cellStyle name="Output 7 2 7" xfId="19821"/>
    <cellStyle name="Output 7 2 7 2" xfId="19822"/>
    <cellStyle name="Output 7 3" xfId="19823"/>
    <cellStyle name="Output 7 3 2" xfId="19824"/>
    <cellStyle name="Output 7 3 2 2" xfId="19825"/>
    <cellStyle name="Output 7 4" xfId="19826"/>
    <cellStyle name="Output 7 4 2" xfId="19827"/>
    <cellStyle name="Output 7 4 2 2" xfId="19828"/>
    <cellStyle name="Output 7 4 3" xfId="19829"/>
    <cellStyle name="Output 7 5" xfId="19830"/>
    <cellStyle name="Output 7 5 2" xfId="19831"/>
    <cellStyle name="Output 7 5 2 2" xfId="19832"/>
    <cellStyle name="Output 7 5 3" xfId="19833"/>
    <cellStyle name="Output 7 6" xfId="19834"/>
    <cellStyle name="Output 7 6 2" xfId="19835"/>
    <cellStyle name="Output 7 6 2 2" xfId="19836"/>
    <cellStyle name="Output 7 6 3" xfId="19837"/>
    <cellStyle name="Output 7 7" xfId="19838"/>
    <cellStyle name="Output 7 7 2" xfId="19839"/>
    <cellStyle name="Output 7 7 2 2" xfId="19840"/>
    <cellStyle name="Output 7 7 3" xfId="19841"/>
    <cellStyle name="Output 7 8" xfId="19842"/>
    <cellStyle name="Output 7 8 2" xfId="19843"/>
    <cellStyle name="Output 7 9" xfId="19844"/>
    <cellStyle name="Output 8" xfId="19845"/>
    <cellStyle name="Output 8 2" xfId="19846"/>
    <cellStyle name="Output 8 2 2" xfId="19847"/>
    <cellStyle name="Output 8 2 2 2" xfId="19848"/>
    <cellStyle name="Output 8 2 2 2 2" xfId="19849"/>
    <cellStyle name="Output 8 2 3" xfId="19850"/>
    <cellStyle name="Output 8 2 3 2" xfId="19851"/>
    <cellStyle name="Output 8 2 3 2 2" xfId="19852"/>
    <cellStyle name="Output 8 2 3 3" xfId="19853"/>
    <cellStyle name="Output 8 2 4" xfId="19854"/>
    <cellStyle name="Output 8 2 4 2" xfId="19855"/>
    <cellStyle name="Output 8 2 4 2 2" xfId="19856"/>
    <cellStyle name="Output 8 2 4 3" xfId="19857"/>
    <cellStyle name="Output 8 2 5" xfId="19858"/>
    <cellStyle name="Output 8 2 5 2" xfId="19859"/>
    <cellStyle name="Output 8 2 5 2 2" xfId="19860"/>
    <cellStyle name="Output 8 2 5 3" xfId="19861"/>
    <cellStyle name="Output 8 2 6" xfId="19862"/>
    <cellStyle name="Output 8 2 6 2" xfId="19863"/>
    <cellStyle name="Output 8 2 6 2 2" xfId="19864"/>
    <cellStyle name="Output 8 2 6 3" xfId="19865"/>
    <cellStyle name="Output 8 2 7" xfId="19866"/>
    <cellStyle name="Output 8 2 7 2" xfId="19867"/>
    <cellStyle name="Output 8 3" xfId="19868"/>
    <cellStyle name="Output 8 3 2" xfId="19869"/>
    <cellStyle name="Output 8 3 2 2" xfId="19870"/>
    <cellStyle name="Output 8 4" xfId="19871"/>
    <cellStyle name="Output 8 4 2" xfId="19872"/>
    <cellStyle name="Output 8 4 2 2" xfId="19873"/>
    <cellStyle name="Output 8 4 3" xfId="19874"/>
    <cellStyle name="Output 8 5" xfId="19875"/>
    <cellStyle name="Output 8 5 2" xfId="19876"/>
    <cellStyle name="Output 8 5 2 2" xfId="19877"/>
    <cellStyle name="Output 8 5 3" xfId="19878"/>
    <cellStyle name="Output 8 6" xfId="19879"/>
    <cellStyle name="Output 8 6 2" xfId="19880"/>
    <cellStyle name="Output 8 6 2 2" xfId="19881"/>
    <cellStyle name="Output 8 6 3" xfId="19882"/>
    <cellStyle name="Output 8 7" xfId="19883"/>
    <cellStyle name="Output 8 7 2" xfId="19884"/>
    <cellStyle name="Output 8 7 2 2" xfId="19885"/>
    <cellStyle name="Output 8 7 3" xfId="19886"/>
    <cellStyle name="Output 8 8" xfId="19887"/>
    <cellStyle name="Output 8 8 2" xfId="19888"/>
    <cellStyle name="Output 8 9" xfId="19889"/>
    <cellStyle name="Output 9" xfId="19890"/>
    <cellStyle name="Output 9 2" xfId="19891"/>
    <cellStyle name="Output 9 2 2" xfId="19892"/>
    <cellStyle name="Output 9 2 2 2" xfId="19893"/>
    <cellStyle name="Output 9 2 2 2 2" xfId="19894"/>
    <cellStyle name="Output 9 2 3" xfId="19895"/>
    <cellStyle name="Output 9 2 3 2" xfId="19896"/>
    <cellStyle name="Output 9 2 3 2 2" xfId="19897"/>
    <cellStyle name="Output 9 2 3 3" xfId="19898"/>
    <cellStyle name="Output 9 2 4" xfId="19899"/>
    <cellStyle name="Output 9 2 4 2" xfId="19900"/>
    <cellStyle name="Output 9 2 4 2 2" xfId="19901"/>
    <cellStyle name="Output 9 2 4 3" xfId="19902"/>
    <cellStyle name="Output 9 2 5" xfId="19903"/>
    <cellStyle name="Output 9 2 5 2" xfId="19904"/>
    <cellStyle name="Output 9 2 5 2 2" xfId="19905"/>
    <cellStyle name="Output 9 2 5 3" xfId="19906"/>
    <cellStyle name="Output 9 2 6" xfId="19907"/>
    <cellStyle name="Output 9 2 6 2" xfId="19908"/>
    <cellStyle name="Output 9 2 6 2 2" xfId="19909"/>
    <cellStyle name="Output 9 2 6 3" xfId="19910"/>
    <cellStyle name="Output 9 2 7" xfId="19911"/>
    <cellStyle name="Output 9 2 7 2" xfId="19912"/>
    <cellStyle name="Output 9 3" xfId="19913"/>
    <cellStyle name="Output 9 3 2" xfId="19914"/>
    <cellStyle name="Output 9 3 2 2" xfId="19915"/>
    <cellStyle name="Output 9 4" xfId="19916"/>
    <cellStyle name="Output 9 4 2" xfId="19917"/>
    <cellStyle name="Output 9 4 2 2" xfId="19918"/>
    <cellStyle name="Output 9 4 3" xfId="19919"/>
    <cellStyle name="Output 9 5" xfId="19920"/>
    <cellStyle name="Output 9 5 2" xfId="19921"/>
    <cellStyle name="Output 9 5 2 2" xfId="19922"/>
    <cellStyle name="Output 9 5 3" xfId="19923"/>
    <cellStyle name="Output 9 6" xfId="19924"/>
    <cellStyle name="Output 9 6 2" xfId="19925"/>
    <cellStyle name="Output 9 6 2 2" xfId="19926"/>
    <cellStyle name="Output 9 6 3" xfId="19927"/>
    <cellStyle name="Output 9 7" xfId="19928"/>
    <cellStyle name="Output 9 7 2" xfId="19929"/>
    <cellStyle name="Output 9 7 2 2" xfId="19930"/>
    <cellStyle name="Output 9 7 3" xfId="19931"/>
    <cellStyle name="Output 9 8" xfId="19932"/>
    <cellStyle name="Output 9 8 2" xfId="19933"/>
    <cellStyle name="Output 9 9" xfId="19934"/>
    <cellStyle name="Percent 11" xfId="19935"/>
    <cellStyle name="Percent 13" xfId="19936"/>
    <cellStyle name="Percent 2" xfId="19937"/>
    <cellStyle name="Percent 2 10 10" xfId="19938"/>
    <cellStyle name="Percent 2 2" xfId="19939"/>
    <cellStyle name="Percent 2 2 2" xfId="19940"/>
    <cellStyle name="Percent 2 2 2 2" xfId="19941"/>
    <cellStyle name="Percent 2 2 3" xfId="19942"/>
    <cellStyle name="Percent 2 2 4" xfId="19943"/>
    <cellStyle name="Percent 2 2 5" xfId="19944"/>
    <cellStyle name="Percent 2 3" xfId="19945"/>
    <cellStyle name="Percent 2 4" xfId="19946"/>
    <cellStyle name="Percent 3" xfId="19947"/>
    <cellStyle name="Percent 3 2" xfId="19948"/>
    <cellStyle name="Percent 3 3" xfId="19949"/>
    <cellStyle name="Percent 4" xfId="19950"/>
    <cellStyle name="Percent 4 2" xfId="19951"/>
    <cellStyle name="Percent 4 3" xfId="19952"/>
    <cellStyle name="Percent 5" xfId="19953"/>
    <cellStyle name="Percent 5 2" xfId="19954"/>
    <cellStyle name="Percent 5 2 2" xfId="19955"/>
    <cellStyle name="Percent 6" xfId="19956"/>
    <cellStyle name="Percent 7" xfId="19957"/>
    <cellStyle name="Result" xfId="19958"/>
    <cellStyle name="Result2" xfId="19959"/>
    <cellStyle name="Standard_Tabelle1" xfId="19960"/>
    <cellStyle name="Testo avviso" xfId="19961"/>
    <cellStyle name="Testo descrittivo" xfId="19962"/>
    <cellStyle name="Title 10" xfId="19963"/>
    <cellStyle name="Title 11" xfId="19964"/>
    <cellStyle name="Title 12" xfId="19965"/>
    <cellStyle name="Title 13" xfId="19966"/>
    <cellStyle name="Title 14" xfId="19967"/>
    <cellStyle name="Title 15" xfId="19968"/>
    <cellStyle name="Title 16" xfId="19969"/>
    <cellStyle name="Title 2" xfId="19970"/>
    <cellStyle name="Title 2 2" xfId="19971"/>
    <cellStyle name="Title 2 2 2" xfId="19972"/>
    <cellStyle name="Title 2 2 3" xfId="19973"/>
    <cellStyle name="Title 2 3" xfId="19974"/>
    <cellStyle name="Title 2 3 2" xfId="19975"/>
    <cellStyle name="Title 2 4" xfId="19976"/>
    <cellStyle name="Title 2 4 2" xfId="19977"/>
    <cellStyle name="Title 3" xfId="19978"/>
    <cellStyle name="Title 4" xfId="19979"/>
    <cellStyle name="Title 5" xfId="19980"/>
    <cellStyle name="Title 6" xfId="19981"/>
    <cellStyle name="Title 7" xfId="19982"/>
    <cellStyle name="Title 8" xfId="19983"/>
    <cellStyle name="Title 9" xfId="19984"/>
    <cellStyle name="Titolo" xfId="19985"/>
    <cellStyle name="Titolo 1" xfId="19986"/>
    <cellStyle name="Titolo 2" xfId="19987"/>
    <cellStyle name="Titolo 3" xfId="19988"/>
    <cellStyle name="Titolo 4" xfId="19989"/>
    <cellStyle name="Total 10" xfId="19990"/>
    <cellStyle name="Total 10 2" xfId="19991"/>
    <cellStyle name="Total 10 2 2" xfId="19992"/>
    <cellStyle name="Total 10 2 2 2" xfId="19993"/>
    <cellStyle name="Total 10 2 2 2 2" xfId="19994"/>
    <cellStyle name="Total 10 2 3" xfId="19995"/>
    <cellStyle name="Total 10 2 3 2" xfId="19996"/>
    <cellStyle name="Total 10 2 3 2 2" xfId="19997"/>
    <cellStyle name="Total 10 2 3 3" xfId="19998"/>
    <cellStyle name="Total 10 2 4" xfId="19999"/>
    <cellStyle name="Total 10 2 4 2" xfId="20000"/>
    <cellStyle name="Total 10 2 4 2 2" xfId="20001"/>
    <cellStyle name="Total 10 2 4 3" xfId="20002"/>
    <cellStyle name="Total 10 2 5" xfId="20003"/>
    <cellStyle name="Total 10 2 5 2" xfId="20004"/>
    <cellStyle name="Total 10 2 5 2 2" xfId="20005"/>
    <cellStyle name="Total 10 2 5 3" xfId="20006"/>
    <cellStyle name="Total 10 2 6" xfId="20007"/>
    <cellStyle name="Total 10 2 6 2" xfId="20008"/>
    <cellStyle name="Total 10 2 6 2 2" xfId="20009"/>
    <cellStyle name="Total 10 2 6 3" xfId="20010"/>
    <cellStyle name="Total 10 2 7" xfId="20011"/>
    <cellStyle name="Total 10 2 7 2" xfId="20012"/>
    <cellStyle name="Total 10 3" xfId="20013"/>
    <cellStyle name="Total 10 3 2" xfId="20014"/>
    <cellStyle name="Total 10 3 2 2" xfId="20015"/>
    <cellStyle name="Total 10 4" xfId="20016"/>
    <cellStyle name="Total 10 4 2" xfId="20017"/>
    <cellStyle name="Total 10 4 2 2" xfId="20018"/>
    <cellStyle name="Total 10 4 3" xfId="20019"/>
    <cellStyle name="Total 10 5" xfId="20020"/>
    <cellStyle name="Total 10 5 2" xfId="20021"/>
    <cellStyle name="Total 10 5 2 2" xfId="20022"/>
    <cellStyle name="Total 10 5 3" xfId="20023"/>
    <cellStyle name="Total 10 6" xfId="20024"/>
    <cellStyle name="Total 10 6 2" xfId="20025"/>
    <cellStyle name="Total 10 6 2 2" xfId="20026"/>
    <cellStyle name="Total 10 6 3" xfId="20027"/>
    <cellStyle name="Total 10 7" xfId="20028"/>
    <cellStyle name="Total 10 7 2" xfId="20029"/>
    <cellStyle name="Total 10 7 2 2" xfId="20030"/>
    <cellStyle name="Total 10 7 3" xfId="20031"/>
    <cellStyle name="Total 10 8" xfId="20032"/>
    <cellStyle name="Total 10 8 2" xfId="20033"/>
    <cellStyle name="Total 10 9" xfId="20034"/>
    <cellStyle name="Total 11" xfId="20035"/>
    <cellStyle name="Total 11 2" xfId="20036"/>
    <cellStyle name="Total 11 2 2" xfId="20037"/>
    <cellStyle name="Total 11 2 2 2" xfId="20038"/>
    <cellStyle name="Total 11 2 2 2 2" xfId="20039"/>
    <cellStyle name="Total 11 2 3" xfId="20040"/>
    <cellStyle name="Total 11 2 3 2" xfId="20041"/>
    <cellStyle name="Total 11 2 3 2 2" xfId="20042"/>
    <cellStyle name="Total 11 2 3 3" xfId="20043"/>
    <cellStyle name="Total 11 2 4" xfId="20044"/>
    <cellStyle name="Total 11 2 4 2" xfId="20045"/>
    <cellStyle name="Total 11 2 4 2 2" xfId="20046"/>
    <cellStyle name="Total 11 2 4 3" xfId="20047"/>
    <cellStyle name="Total 11 2 5" xfId="20048"/>
    <cellStyle name="Total 11 2 5 2" xfId="20049"/>
    <cellStyle name="Total 11 2 5 2 2" xfId="20050"/>
    <cellStyle name="Total 11 2 5 3" xfId="20051"/>
    <cellStyle name="Total 11 2 6" xfId="20052"/>
    <cellStyle name="Total 11 2 6 2" xfId="20053"/>
    <cellStyle name="Total 11 2 6 2 2" xfId="20054"/>
    <cellStyle name="Total 11 2 6 3" xfId="20055"/>
    <cellStyle name="Total 11 2 7" xfId="20056"/>
    <cellStyle name="Total 11 2 7 2" xfId="20057"/>
    <cellStyle name="Total 11 3" xfId="20058"/>
    <cellStyle name="Total 11 3 2" xfId="20059"/>
    <cellStyle name="Total 11 3 2 2" xfId="20060"/>
    <cellStyle name="Total 11 4" xfId="20061"/>
    <cellStyle name="Total 11 4 2" xfId="20062"/>
    <cellStyle name="Total 11 4 2 2" xfId="20063"/>
    <cellStyle name="Total 11 4 3" xfId="20064"/>
    <cellStyle name="Total 11 5" xfId="20065"/>
    <cellStyle name="Total 11 5 2" xfId="20066"/>
    <cellStyle name="Total 11 5 2 2" xfId="20067"/>
    <cellStyle name="Total 11 5 3" xfId="20068"/>
    <cellStyle name="Total 11 6" xfId="20069"/>
    <cellStyle name="Total 11 6 2" xfId="20070"/>
    <cellStyle name="Total 11 6 2 2" xfId="20071"/>
    <cellStyle name="Total 11 6 3" xfId="20072"/>
    <cellStyle name="Total 11 7" xfId="20073"/>
    <cellStyle name="Total 11 7 2" xfId="20074"/>
    <cellStyle name="Total 11 7 2 2" xfId="20075"/>
    <cellStyle name="Total 11 7 3" xfId="20076"/>
    <cellStyle name="Total 11 8" xfId="20077"/>
    <cellStyle name="Total 11 8 2" xfId="20078"/>
    <cellStyle name="Total 11 9" xfId="20079"/>
    <cellStyle name="Total 12" xfId="20080"/>
    <cellStyle name="Total 12 2" xfId="20081"/>
    <cellStyle name="Total 12 2 2" xfId="20082"/>
    <cellStyle name="Total 12 2 2 2" xfId="20083"/>
    <cellStyle name="Total 12 2 2 2 2" xfId="20084"/>
    <cellStyle name="Total 12 2 3" xfId="20085"/>
    <cellStyle name="Total 12 2 3 2" xfId="20086"/>
    <cellStyle name="Total 12 2 3 2 2" xfId="20087"/>
    <cellStyle name="Total 12 2 3 3" xfId="20088"/>
    <cellStyle name="Total 12 2 4" xfId="20089"/>
    <cellStyle name="Total 12 2 4 2" xfId="20090"/>
    <cellStyle name="Total 12 2 4 2 2" xfId="20091"/>
    <cellStyle name="Total 12 2 4 3" xfId="20092"/>
    <cellStyle name="Total 12 2 5" xfId="20093"/>
    <cellStyle name="Total 12 2 5 2" xfId="20094"/>
    <cellStyle name="Total 12 2 5 2 2" xfId="20095"/>
    <cellStyle name="Total 12 2 5 3" xfId="20096"/>
    <cellStyle name="Total 12 2 6" xfId="20097"/>
    <cellStyle name="Total 12 2 6 2" xfId="20098"/>
    <cellStyle name="Total 12 2 6 2 2" xfId="20099"/>
    <cellStyle name="Total 12 2 6 3" xfId="20100"/>
    <cellStyle name="Total 12 2 7" xfId="20101"/>
    <cellStyle name="Total 12 2 7 2" xfId="20102"/>
    <cellStyle name="Total 12 3" xfId="20103"/>
    <cellStyle name="Total 12 3 2" xfId="20104"/>
    <cellStyle name="Total 12 3 2 2" xfId="20105"/>
    <cellStyle name="Total 12 4" xfId="20106"/>
    <cellStyle name="Total 12 4 2" xfId="20107"/>
    <cellStyle name="Total 12 4 2 2" xfId="20108"/>
    <cellStyle name="Total 12 4 3" xfId="20109"/>
    <cellStyle name="Total 12 5" xfId="20110"/>
    <cellStyle name="Total 12 5 2" xfId="20111"/>
    <cellStyle name="Total 12 5 2 2" xfId="20112"/>
    <cellStyle name="Total 12 5 3" xfId="20113"/>
    <cellStyle name="Total 12 6" xfId="20114"/>
    <cellStyle name="Total 12 6 2" xfId="20115"/>
    <cellStyle name="Total 12 6 2 2" xfId="20116"/>
    <cellStyle name="Total 12 6 3" xfId="20117"/>
    <cellStyle name="Total 12 7" xfId="20118"/>
    <cellStyle name="Total 12 7 2" xfId="20119"/>
    <cellStyle name="Total 12 7 2 2" xfId="20120"/>
    <cellStyle name="Total 12 7 3" xfId="20121"/>
    <cellStyle name="Total 12 8" xfId="20122"/>
    <cellStyle name="Total 12 8 2" xfId="20123"/>
    <cellStyle name="Total 12 9" xfId="20124"/>
    <cellStyle name="Total 13" xfId="20125"/>
    <cellStyle name="Total 13 2" xfId="20126"/>
    <cellStyle name="Total 13 2 2" xfId="20127"/>
    <cellStyle name="Total 13 2 2 2" xfId="20128"/>
    <cellStyle name="Total 13 2 2 2 2" xfId="20129"/>
    <cellStyle name="Total 13 2 3" xfId="20130"/>
    <cellStyle name="Total 13 2 3 2" xfId="20131"/>
    <cellStyle name="Total 13 2 3 2 2" xfId="20132"/>
    <cellStyle name="Total 13 2 3 3" xfId="20133"/>
    <cellStyle name="Total 13 2 4" xfId="20134"/>
    <cellStyle name="Total 13 2 4 2" xfId="20135"/>
    <cellStyle name="Total 13 2 4 2 2" xfId="20136"/>
    <cellStyle name="Total 13 2 4 3" xfId="20137"/>
    <cellStyle name="Total 13 2 5" xfId="20138"/>
    <cellStyle name="Total 13 2 5 2" xfId="20139"/>
    <cellStyle name="Total 13 2 5 2 2" xfId="20140"/>
    <cellStyle name="Total 13 2 5 3" xfId="20141"/>
    <cellStyle name="Total 13 2 6" xfId="20142"/>
    <cellStyle name="Total 13 2 6 2" xfId="20143"/>
    <cellStyle name="Total 13 2 6 2 2" xfId="20144"/>
    <cellStyle name="Total 13 2 6 3" xfId="20145"/>
    <cellStyle name="Total 13 2 7" xfId="20146"/>
    <cellStyle name="Total 13 2 7 2" xfId="20147"/>
    <cellStyle name="Total 13 3" xfId="20148"/>
    <cellStyle name="Total 13 3 2" xfId="20149"/>
    <cellStyle name="Total 13 3 2 2" xfId="20150"/>
    <cellStyle name="Total 13 4" xfId="20151"/>
    <cellStyle name="Total 13 4 2" xfId="20152"/>
    <cellStyle name="Total 13 4 2 2" xfId="20153"/>
    <cellStyle name="Total 13 4 3" xfId="20154"/>
    <cellStyle name="Total 13 5" xfId="20155"/>
    <cellStyle name="Total 13 5 2" xfId="20156"/>
    <cellStyle name="Total 13 5 2 2" xfId="20157"/>
    <cellStyle name="Total 13 5 3" xfId="20158"/>
    <cellStyle name="Total 13 6" xfId="20159"/>
    <cellStyle name="Total 13 6 2" xfId="20160"/>
    <cellStyle name="Total 13 6 2 2" xfId="20161"/>
    <cellStyle name="Total 13 6 3" xfId="20162"/>
    <cellStyle name="Total 13 7" xfId="20163"/>
    <cellStyle name="Total 13 7 2" xfId="20164"/>
    <cellStyle name="Total 13 7 2 2" xfId="20165"/>
    <cellStyle name="Total 13 7 3" xfId="20166"/>
    <cellStyle name="Total 13 8" xfId="20167"/>
    <cellStyle name="Total 13 8 2" xfId="20168"/>
    <cellStyle name="Total 13 9" xfId="20169"/>
    <cellStyle name="Total 14" xfId="20170"/>
    <cellStyle name="Total 14 2" xfId="20171"/>
    <cellStyle name="Total 14 2 2" xfId="20172"/>
    <cellStyle name="Total 14 2 2 2" xfId="20173"/>
    <cellStyle name="Total 14 2 2 2 2" xfId="20174"/>
    <cellStyle name="Total 14 2 3" xfId="20175"/>
    <cellStyle name="Total 14 2 3 2" xfId="20176"/>
    <cellStyle name="Total 14 2 3 2 2" xfId="20177"/>
    <cellStyle name="Total 14 2 3 3" xfId="20178"/>
    <cellStyle name="Total 14 2 4" xfId="20179"/>
    <cellStyle name="Total 14 2 4 2" xfId="20180"/>
    <cellStyle name="Total 14 2 4 2 2" xfId="20181"/>
    <cellStyle name="Total 14 2 4 3" xfId="20182"/>
    <cellStyle name="Total 14 2 5" xfId="20183"/>
    <cellStyle name="Total 14 2 5 2" xfId="20184"/>
    <cellStyle name="Total 14 2 5 2 2" xfId="20185"/>
    <cellStyle name="Total 14 2 5 3" xfId="20186"/>
    <cellStyle name="Total 14 2 6" xfId="20187"/>
    <cellStyle name="Total 14 2 6 2" xfId="20188"/>
    <cellStyle name="Total 14 2 6 2 2" xfId="20189"/>
    <cellStyle name="Total 14 2 6 3" xfId="20190"/>
    <cellStyle name="Total 14 2 7" xfId="20191"/>
    <cellStyle name="Total 14 2 7 2" xfId="20192"/>
    <cellStyle name="Total 14 3" xfId="20193"/>
    <cellStyle name="Total 14 3 2" xfId="20194"/>
    <cellStyle name="Total 14 3 2 2" xfId="20195"/>
    <cellStyle name="Total 14 4" xfId="20196"/>
    <cellStyle name="Total 14 4 2" xfId="20197"/>
    <cellStyle name="Total 14 4 2 2" xfId="20198"/>
    <cellStyle name="Total 14 4 3" xfId="20199"/>
    <cellStyle name="Total 14 5" xfId="20200"/>
    <cellStyle name="Total 14 5 2" xfId="20201"/>
    <cellStyle name="Total 14 5 2 2" xfId="20202"/>
    <cellStyle name="Total 14 5 3" xfId="20203"/>
    <cellStyle name="Total 14 6" xfId="20204"/>
    <cellStyle name="Total 14 6 2" xfId="20205"/>
    <cellStyle name="Total 14 6 2 2" xfId="20206"/>
    <cellStyle name="Total 14 6 3" xfId="20207"/>
    <cellStyle name="Total 14 7" xfId="20208"/>
    <cellStyle name="Total 14 7 2" xfId="20209"/>
    <cellStyle name="Total 14 7 2 2" xfId="20210"/>
    <cellStyle name="Total 14 7 3" xfId="20211"/>
    <cellStyle name="Total 14 8" xfId="20212"/>
    <cellStyle name="Total 14 8 2" xfId="20213"/>
    <cellStyle name="Total 14 9" xfId="20214"/>
    <cellStyle name="Total 15" xfId="20215"/>
    <cellStyle name="Total 15 2" xfId="20216"/>
    <cellStyle name="Total 15 2 2" xfId="20217"/>
    <cellStyle name="Total 15 2 2 2" xfId="20218"/>
    <cellStyle name="Total 15 2 2 2 2" xfId="20219"/>
    <cellStyle name="Total 15 2 3" xfId="20220"/>
    <cellStyle name="Total 15 2 3 2" xfId="20221"/>
    <cellStyle name="Total 15 2 3 2 2" xfId="20222"/>
    <cellStyle name="Total 15 2 3 3" xfId="20223"/>
    <cellStyle name="Total 15 2 4" xfId="20224"/>
    <cellStyle name="Total 15 2 4 2" xfId="20225"/>
    <cellStyle name="Total 15 2 4 2 2" xfId="20226"/>
    <cellStyle name="Total 15 2 4 3" xfId="20227"/>
    <cellStyle name="Total 15 2 5" xfId="20228"/>
    <cellStyle name="Total 15 2 5 2" xfId="20229"/>
    <cellStyle name="Total 15 2 5 2 2" xfId="20230"/>
    <cellStyle name="Total 15 2 5 3" xfId="20231"/>
    <cellStyle name="Total 15 2 6" xfId="20232"/>
    <cellStyle name="Total 15 2 6 2" xfId="20233"/>
    <cellStyle name="Total 15 2 6 2 2" xfId="20234"/>
    <cellStyle name="Total 15 2 6 3" xfId="20235"/>
    <cellStyle name="Total 15 2 7" xfId="20236"/>
    <cellStyle name="Total 15 2 7 2" xfId="20237"/>
    <cellStyle name="Total 15 3" xfId="20238"/>
    <cellStyle name="Total 15 3 2" xfId="20239"/>
    <cellStyle name="Total 15 3 2 2" xfId="20240"/>
    <cellStyle name="Total 15 4" xfId="20241"/>
    <cellStyle name="Total 15 4 2" xfId="20242"/>
    <cellStyle name="Total 15 4 2 2" xfId="20243"/>
    <cellStyle name="Total 15 4 3" xfId="20244"/>
    <cellStyle name="Total 15 5" xfId="20245"/>
    <cellStyle name="Total 15 5 2" xfId="20246"/>
    <cellStyle name="Total 15 5 2 2" xfId="20247"/>
    <cellStyle name="Total 15 5 3" xfId="20248"/>
    <cellStyle name="Total 15 6" xfId="20249"/>
    <cellStyle name="Total 15 6 2" xfId="20250"/>
    <cellStyle name="Total 15 6 2 2" xfId="20251"/>
    <cellStyle name="Total 15 6 3" xfId="20252"/>
    <cellStyle name="Total 15 7" xfId="20253"/>
    <cellStyle name="Total 15 7 2" xfId="20254"/>
    <cellStyle name="Total 15 7 2 2" xfId="20255"/>
    <cellStyle name="Total 15 7 3" xfId="20256"/>
    <cellStyle name="Total 15 8" xfId="20257"/>
    <cellStyle name="Total 15 8 2" xfId="20258"/>
    <cellStyle name="Total 15 9" xfId="20259"/>
    <cellStyle name="Total 16" xfId="20260"/>
    <cellStyle name="Total 16 2" xfId="20261"/>
    <cellStyle name="Total 16 2 2" xfId="20262"/>
    <cellStyle name="Total 16 2 2 2" xfId="20263"/>
    <cellStyle name="Total 16 2 2 2 2" xfId="20264"/>
    <cellStyle name="Total 16 2 3" xfId="20265"/>
    <cellStyle name="Total 16 2 3 2" xfId="20266"/>
    <cellStyle name="Total 16 2 3 2 2" xfId="20267"/>
    <cellStyle name="Total 16 2 3 3" xfId="20268"/>
    <cellStyle name="Total 16 2 4" xfId="20269"/>
    <cellStyle name="Total 16 2 4 2" xfId="20270"/>
    <cellStyle name="Total 16 2 4 2 2" xfId="20271"/>
    <cellStyle name="Total 16 2 4 3" xfId="20272"/>
    <cellStyle name="Total 16 2 5" xfId="20273"/>
    <cellStyle name="Total 16 2 5 2" xfId="20274"/>
    <cellStyle name="Total 16 2 5 2 2" xfId="20275"/>
    <cellStyle name="Total 16 2 5 3" xfId="20276"/>
    <cellStyle name="Total 16 2 6" xfId="20277"/>
    <cellStyle name="Total 16 2 6 2" xfId="20278"/>
    <cellStyle name="Total 16 2 6 2 2" xfId="20279"/>
    <cellStyle name="Total 16 2 6 3" xfId="20280"/>
    <cellStyle name="Total 16 2 7" xfId="20281"/>
    <cellStyle name="Total 16 2 7 2" xfId="20282"/>
    <cellStyle name="Total 16 3" xfId="20283"/>
    <cellStyle name="Total 16 3 2" xfId="20284"/>
    <cellStyle name="Total 16 3 2 2" xfId="20285"/>
    <cellStyle name="Total 16 4" xfId="20286"/>
    <cellStyle name="Total 16 4 2" xfId="20287"/>
    <cellStyle name="Total 16 4 2 2" xfId="20288"/>
    <cellStyle name="Total 16 4 3" xfId="20289"/>
    <cellStyle name="Total 16 5" xfId="20290"/>
    <cellStyle name="Total 16 5 2" xfId="20291"/>
    <cellStyle name="Total 16 5 2 2" xfId="20292"/>
    <cellStyle name="Total 16 5 3" xfId="20293"/>
    <cellStyle name="Total 16 6" xfId="20294"/>
    <cellStyle name="Total 16 6 2" xfId="20295"/>
    <cellStyle name="Total 16 6 2 2" xfId="20296"/>
    <cellStyle name="Total 16 6 3" xfId="20297"/>
    <cellStyle name="Total 16 7" xfId="20298"/>
    <cellStyle name="Total 16 7 2" xfId="20299"/>
    <cellStyle name="Total 16 7 2 2" xfId="20300"/>
    <cellStyle name="Total 16 7 3" xfId="20301"/>
    <cellStyle name="Total 16 8" xfId="20302"/>
    <cellStyle name="Total 16 8 2" xfId="20303"/>
    <cellStyle name="Total 16 9" xfId="20304"/>
    <cellStyle name="Total 2" xfId="20305"/>
    <cellStyle name="Total 2 10" xfId="20306"/>
    <cellStyle name="Total 2 10 2" xfId="20307"/>
    <cellStyle name="Total 2 10 2 2" xfId="20308"/>
    <cellStyle name="Total 2 10 3" xfId="20309"/>
    <cellStyle name="Total 2 11" xfId="20310"/>
    <cellStyle name="Total 2 11 2" xfId="20311"/>
    <cellStyle name="Total 2 11 2 2" xfId="20312"/>
    <cellStyle name="Total 2 11 3" xfId="20313"/>
    <cellStyle name="Total 2 12" xfId="20314"/>
    <cellStyle name="Total 2 12 2" xfId="20315"/>
    <cellStyle name="Total 2 13" xfId="20316"/>
    <cellStyle name="Total 2 2" xfId="20317"/>
    <cellStyle name="Total 2 2 2" xfId="20318"/>
    <cellStyle name="Total 2 2 2 2" xfId="20319"/>
    <cellStyle name="Total 2 2 2 2 2" xfId="20320"/>
    <cellStyle name="Total 2 2 2 2 2 2" xfId="20321"/>
    <cellStyle name="Total 2 2 2 2 2 2 2" xfId="20322"/>
    <cellStyle name="Total 2 2 2 2 3" xfId="20323"/>
    <cellStyle name="Total 2 2 2 2 3 2" xfId="20324"/>
    <cellStyle name="Total 2 2 2 2 3 2 2" xfId="20325"/>
    <cellStyle name="Total 2 2 2 2 3 3" xfId="20326"/>
    <cellStyle name="Total 2 2 2 2 4" xfId="20327"/>
    <cellStyle name="Total 2 2 2 2 4 2" xfId="20328"/>
    <cellStyle name="Total 2 2 2 2 4 2 2" xfId="20329"/>
    <cellStyle name="Total 2 2 2 2 4 3" xfId="20330"/>
    <cellStyle name="Total 2 2 2 2 5" xfId="20331"/>
    <cellStyle name="Total 2 2 2 2 5 2" xfId="20332"/>
    <cellStyle name="Total 2 2 2 2 5 2 2" xfId="20333"/>
    <cellStyle name="Total 2 2 2 2 5 3" xfId="20334"/>
    <cellStyle name="Total 2 2 2 2 6" xfId="20335"/>
    <cellStyle name="Total 2 2 2 2 6 2" xfId="20336"/>
    <cellStyle name="Total 2 2 2 2 6 2 2" xfId="20337"/>
    <cellStyle name="Total 2 2 2 2 6 3" xfId="20338"/>
    <cellStyle name="Total 2 2 2 2 7" xfId="20339"/>
    <cellStyle name="Total 2 2 2 2 7 2" xfId="20340"/>
    <cellStyle name="Total 2 2 2 2 8" xfId="20341"/>
    <cellStyle name="Total 2 2 3" xfId="20342"/>
    <cellStyle name="Total 2 2 3 2" xfId="20343"/>
    <cellStyle name="Total 2 2 3 2 2" xfId="20344"/>
    <cellStyle name="Total 2 2 3 2 2 2" xfId="20345"/>
    <cellStyle name="Total 2 2 3 2 2 2 2" xfId="20346"/>
    <cellStyle name="Total 2 2 3 2 3" xfId="20347"/>
    <cellStyle name="Total 2 2 3 2 3 2" xfId="20348"/>
    <cellStyle name="Total 2 2 3 2 3 2 2" xfId="20349"/>
    <cellStyle name="Total 2 2 3 2 3 3" xfId="20350"/>
    <cellStyle name="Total 2 2 3 2 4" xfId="20351"/>
    <cellStyle name="Total 2 2 3 2 4 2" xfId="20352"/>
    <cellStyle name="Total 2 2 3 2 4 2 2" xfId="20353"/>
    <cellStyle name="Total 2 2 3 2 4 3" xfId="20354"/>
    <cellStyle name="Total 2 2 3 2 5" xfId="20355"/>
    <cellStyle name="Total 2 2 3 2 5 2" xfId="20356"/>
    <cellStyle name="Total 2 2 3 2 5 2 2" xfId="20357"/>
    <cellStyle name="Total 2 2 3 2 5 3" xfId="20358"/>
    <cellStyle name="Total 2 2 3 2 6" xfId="20359"/>
    <cellStyle name="Total 2 2 3 2 6 2" xfId="20360"/>
    <cellStyle name="Total 2 2 3 2 6 2 2" xfId="20361"/>
    <cellStyle name="Total 2 2 3 2 6 3" xfId="20362"/>
    <cellStyle name="Total 2 2 3 2 7" xfId="20363"/>
    <cellStyle name="Total 2 2 3 2 7 2" xfId="20364"/>
    <cellStyle name="Total 2 2 3 3" xfId="20365"/>
    <cellStyle name="Total 2 2 3 3 2" xfId="20366"/>
    <cellStyle name="Total 2 2 3 3 2 2" xfId="20367"/>
    <cellStyle name="Total 2 2 3 4" xfId="20368"/>
    <cellStyle name="Total 2 2 3 4 2" xfId="20369"/>
    <cellStyle name="Total 2 2 3 4 2 2" xfId="20370"/>
    <cellStyle name="Total 2 2 3 4 3" xfId="20371"/>
    <cellStyle name="Total 2 2 3 5" xfId="20372"/>
    <cellStyle name="Total 2 2 3 5 2" xfId="20373"/>
    <cellStyle name="Total 2 2 3 5 2 2" xfId="20374"/>
    <cellStyle name="Total 2 2 3 5 3" xfId="20375"/>
    <cellStyle name="Total 2 2 3 6" xfId="20376"/>
    <cellStyle name="Total 2 2 3 6 2" xfId="20377"/>
    <cellStyle name="Total 2 2 3 6 2 2" xfId="20378"/>
    <cellStyle name="Total 2 2 3 6 3" xfId="20379"/>
    <cellStyle name="Total 2 2 3 7" xfId="20380"/>
    <cellStyle name="Total 2 2 3 7 2" xfId="20381"/>
    <cellStyle name="Total 2 2 3 7 2 2" xfId="20382"/>
    <cellStyle name="Total 2 2 3 7 3" xfId="20383"/>
    <cellStyle name="Total 2 2 3 8" xfId="20384"/>
    <cellStyle name="Total 2 2 3 8 2" xfId="20385"/>
    <cellStyle name="Total 2 2 3 9" xfId="20386"/>
    <cellStyle name="Total 2 2 4" xfId="20387"/>
    <cellStyle name="Total 2 2 4 2" xfId="20388"/>
    <cellStyle name="Total 2 2 4 2 2" xfId="20389"/>
    <cellStyle name="Total 2 2 4 2 2 2" xfId="20390"/>
    <cellStyle name="Total 2 2 4 3" xfId="20391"/>
    <cellStyle name="Total 2 2 4 3 2" xfId="20392"/>
    <cellStyle name="Total 2 2 4 3 2 2" xfId="20393"/>
    <cellStyle name="Total 2 2 4 3 3" xfId="20394"/>
    <cellStyle name="Total 2 2 4 4" xfId="20395"/>
    <cellStyle name="Total 2 2 4 4 2" xfId="20396"/>
    <cellStyle name="Total 2 2 4 4 2 2" xfId="20397"/>
    <cellStyle name="Total 2 2 4 4 3" xfId="20398"/>
    <cellStyle name="Total 2 2 4 5" xfId="20399"/>
    <cellStyle name="Total 2 2 4 5 2" xfId="20400"/>
    <cellStyle name="Total 2 2 4 5 2 2" xfId="20401"/>
    <cellStyle name="Total 2 2 4 5 3" xfId="20402"/>
    <cellStyle name="Total 2 2 4 6" xfId="20403"/>
    <cellStyle name="Total 2 2 4 6 2" xfId="20404"/>
    <cellStyle name="Total 2 2 4 6 2 2" xfId="20405"/>
    <cellStyle name="Total 2 2 4 6 3" xfId="20406"/>
    <cellStyle name="Total 2 2 4 7" xfId="20407"/>
    <cellStyle name="Total 2 2 4 7 2" xfId="20408"/>
    <cellStyle name="Total 2 2 4 8" xfId="20409"/>
    <cellStyle name="Total 2 3" xfId="20410"/>
    <cellStyle name="Total 2 3 2" xfId="20411"/>
    <cellStyle name="Total 2 3 2 2" xfId="20412"/>
    <cellStyle name="Total 2 3 2 2 2" xfId="20413"/>
    <cellStyle name="Total 2 3 2 2 2 2" xfId="20414"/>
    <cellStyle name="Total 2 3 2 2 2 2 2" xfId="20415"/>
    <cellStyle name="Total 2 3 2 2 3" xfId="20416"/>
    <cellStyle name="Total 2 3 2 2 3 2" xfId="20417"/>
    <cellStyle name="Total 2 3 2 2 3 2 2" xfId="20418"/>
    <cellStyle name="Total 2 3 2 2 3 3" xfId="20419"/>
    <cellStyle name="Total 2 3 2 2 4" xfId="20420"/>
    <cellStyle name="Total 2 3 2 2 4 2" xfId="20421"/>
    <cellStyle name="Total 2 3 2 2 4 2 2" xfId="20422"/>
    <cellStyle name="Total 2 3 2 2 4 3" xfId="20423"/>
    <cellStyle name="Total 2 3 2 2 5" xfId="20424"/>
    <cellStyle name="Total 2 3 2 2 5 2" xfId="20425"/>
    <cellStyle name="Total 2 3 2 2 5 2 2" xfId="20426"/>
    <cellStyle name="Total 2 3 2 2 5 3" xfId="20427"/>
    <cellStyle name="Total 2 3 2 2 6" xfId="20428"/>
    <cellStyle name="Total 2 3 2 2 6 2" xfId="20429"/>
    <cellStyle name="Total 2 3 2 2 6 2 2" xfId="20430"/>
    <cellStyle name="Total 2 3 2 2 6 3" xfId="20431"/>
    <cellStyle name="Total 2 3 2 2 7" xfId="20432"/>
    <cellStyle name="Total 2 3 2 2 7 2" xfId="20433"/>
    <cellStyle name="Total 2 3 2 3" xfId="20434"/>
    <cellStyle name="Total 2 3 2 3 2" xfId="20435"/>
    <cellStyle name="Total 2 3 2 3 2 2" xfId="20436"/>
    <cellStyle name="Total 2 3 2 4" xfId="20437"/>
    <cellStyle name="Total 2 3 2 4 2" xfId="20438"/>
    <cellStyle name="Total 2 3 2 4 2 2" xfId="20439"/>
    <cellStyle name="Total 2 3 2 4 3" xfId="20440"/>
    <cellStyle name="Total 2 3 2 5" xfId="20441"/>
    <cellStyle name="Total 2 3 2 5 2" xfId="20442"/>
    <cellStyle name="Total 2 3 2 5 2 2" xfId="20443"/>
    <cellStyle name="Total 2 3 2 5 3" xfId="20444"/>
    <cellStyle name="Total 2 3 2 6" xfId="20445"/>
    <cellStyle name="Total 2 3 2 6 2" xfId="20446"/>
    <cellStyle name="Total 2 3 2 6 2 2" xfId="20447"/>
    <cellStyle name="Total 2 3 2 6 3" xfId="20448"/>
    <cellStyle name="Total 2 3 2 7" xfId="20449"/>
    <cellStyle name="Total 2 3 2 7 2" xfId="20450"/>
    <cellStyle name="Total 2 3 2 7 2 2" xfId="20451"/>
    <cellStyle name="Total 2 3 2 7 3" xfId="20452"/>
    <cellStyle name="Total 2 3 2 8" xfId="20453"/>
    <cellStyle name="Total 2 3 2 8 2" xfId="20454"/>
    <cellStyle name="Total 2 3 2 9" xfId="20455"/>
    <cellStyle name="Total 2 3 3" xfId="20456"/>
    <cellStyle name="Total 2 3 3 2" xfId="20457"/>
    <cellStyle name="Total 2 3 3 2 2" xfId="20458"/>
    <cellStyle name="Total 2 3 3 2 2 2" xfId="20459"/>
    <cellStyle name="Total 2 3 3 3" xfId="20460"/>
    <cellStyle name="Total 2 3 3 3 2" xfId="20461"/>
    <cellStyle name="Total 2 3 3 3 2 2" xfId="20462"/>
    <cellStyle name="Total 2 3 3 3 3" xfId="20463"/>
    <cellStyle name="Total 2 3 3 4" xfId="20464"/>
    <cellStyle name="Total 2 3 3 4 2" xfId="20465"/>
    <cellStyle name="Total 2 3 3 4 2 2" xfId="20466"/>
    <cellStyle name="Total 2 3 3 4 3" xfId="20467"/>
    <cellStyle name="Total 2 3 3 5" xfId="20468"/>
    <cellStyle name="Total 2 3 3 5 2" xfId="20469"/>
    <cellStyle name="Total 2 3 3 5 2 2" xfId="20470"/>
    <cellStyle name="Total 2 3 3 5 3" xfId="20471"/>
    <cellStyle name="Total 2 3 3 6" xfId="20472"/>
    <cellStyle name="Total 2 3 3 6 2" xfId="20473"/>
    <cellStyle name="Total 2 3 3 6 2 2" xfId="20474"/>
    <cellStyle name="Total 2 3 3 6 3" xfId="20475"/>
    <cellStyle name="Total 2 3 3 7" xfId="20476"/>
    <cellStyle name="Total 2 3 3 7 2" xfId="20477"/>
    <cellStyle name="Total 2 3 3 8" xfId="20478"/>
    <cellStyle name="Total 2 4" xfId="20479"/>
    <cellStyle name="Total 2 4 2" xfId="20480"/>
    <cellStyle name="Total 2 4 2 2" xfId="20481"/>
    <cellStyle name="Total 2 4 2 2 2" xfId="20482"/>
    <cellStyle name="Total 2 4 2 2 2 2" xfId="20483"/>
    <cellStyle name="Total 2 4 2 3" xfId="20484"/>
    <cellStyle name="Total 2 4 2 3 2" xfId="20485"/>
    <cellStyle name="Total 2 4 2 3 2 2" xfId="20486"/>
    <cellStyle name="Total 2 4 2 3 3" xfId="20487"/>
    <cellStyle name="Total 2 4 2 4" xfId="20488"/>
    <cellStyle name="Total 2 4 2 4 2" xfId="20489"/>
    <cellStyle name="Total 2 4 2 4 2 2" xfId="20490"/>
    <cellStyle name="Total 2 4 2 4 3" xfId="20491"/>
    <cellStyle name="Total 2 4 2 5" xfId="20492"/>
    <cellStyle name="Total 2 4 2 5 2" xfId="20493"/>
    <cellStyle name="Total 2 4 2 5 2 2" xfId="20494"/>
    <cellStyle name="Total 2 4 2 5 3" xfId="20495"/>
    <cellStyle name="Total 2 4 2 6" xfId="20496"/>
    <cellStyle name="Total 2 4 2 6 2" xfId="20497"/>
    <cellStyle name="Total 2 4 2 6 2 2" xfId="20498"/>
    <cellStyle name="Total 2 4 2 6 3" xfId="20499"/>
    <cellStyle name="Total 2 4 2 7" xfId="20500"/>
    <cellStyle name="Total 2 4 2 7 2" xfId="20501"/>
    <cellStyle name="Total 2 4 2 8" xfId="20502"/>
    <cellStyle name="Total 2 5" xfId="20503"/>
    <cellStyle name="Total 2 5 2" xfId="20504"/>
    <cellStyle name="Total 2 5 3" xfId="20505"/>
    <cellStyle name="Total 2 5 4" xfId="20506"/>
    <cellStyle name="Total 2 6" xfId="20507"/>
    <cellStyle name="Total 2 6 2" xfId="20508"/>
    <cellStyle name="Total 2 6 2 2" xfId="20509"/>
    <cellStyle name="Total 2 6 2 2 2" xfId="20510"/>
    <cellStyle name="Total 2 6 3" xfId="20511"/>
    <cellStyle name="Total 2 6 3 2" xfId="20512"/>
    <cellStyle name="Total 2 6 3 2 2" xfId="20513"/>
    <cellStyle name="Total 2 6 3 3" xfId="20514"/>
    <cellStyle name="Total 2 6 4" xfId="20515"/>
    <cellStyle name="Total 2 6 4 2" xfId="20516"/>
    <cellStyle name="Total 2 6 4 2 2" xfId="20517"/>
    <cellStyle name="Total 2 6 4 3" xfId="20518"/>
    <cellStyle name="Total 2 6 5" xfId="20519"/>
    <cellStyle name="Total 2 6 5 2" xfId="20520"/>
    <cellStyle name="Total 2 6 5 2 2" xfId="20521"/>
    <cellStyle name="Total 2 6 5 3" xfId="20522"/>
    <cellStyle name="Total 2 6 6" xfId="20523"/>
    <cellStyle name="Total 2 6 6 2" xfId="20524"/>
    <cellStyle name="Total 2 6 6 2 2" xfId="20525"/>
    <cellStyle name="Total 2 6 6 3" xfId="20526"/>
    <cellStyle name="Total 2 6 7" xfId="20527"/>
    <cellStyle name="Total 2 6 7 2" xfId="20528"/>
    <cellStyle name="Total 2 7" xfId="20529"/>
    <cellStyle name="Total 2 7 2" xfId="20530"/>
    <cellStyle name="Total 2 7 2 2" xfId="20531"/>
    <cellStyle name="Total 2 8" xfId="20532"/>
    <cellStyle name="Total 2 8 2" xfId="20533"/>
    <cellStyle name="Total 2 8 2 2" xfId="20534"/>
    <cellStyle name="Total 2 8 3" xfId="20535"/>
    <cellStyle name="Total 2 9" xfId="20536"/>
    <cellStyle name="Total 2 9 2" xfId="20537"/>
    <cellStyle name="Total 2 9 2 2" xfId="20538"/>
    <cellStyle name="Total 2 9 3" xfId="20539"/>
    <cellStyle name="Total 3" xfId="20540"/>
    <cellStyle name="Total 3 2" xfId="20541"/>
    <cellStyle name="Total 3 2 2" xfId="20542"/>
    <cellStyle name="Total 3 2 2 2" xfId="20543"/>
    <cellStyle name="Total 3 2 2 2 2" xfId="20544"/>
    <cellStyle name="Total 3 2 2 2 2 2" xfId="20545"/>
    <cellStyle name="Total 3 2 2 2 2 2 2" xfId="20546"/>
    <cellStyle name="Total 3 2 2 2 3" xfId="20547"/>
    <cellStyle name="Total 3 2 2 2 3 2" xfId="20548"/>
    <cellStyle name="Total 3 2 2 2 3 2 2" xfId="20549"/>
    <cellStyle name="Total 3 2 2 2 3 3" xfId="20550"/>
    <cellStyle name="Total 3 2 2 2 4" xfId="20551"/>
    <cellStyle name="Total 3 2 2 2 4 2" xfId="20552"/>
    <cellStyle name="Total 3 2 2 2 4 2 2" xfId="20553"/>
    <cellStyle name="Total 3 2 2 2 4 3" xfId="20554"/>
    <cellStyle name="Total 3 2 2 2 5" xfId="20555"/>
    <cellStyle name="Total 3 2 2 2 5 2" xfId="20556"/>
    <cellStyle name="Total 3 2 2 2 5 2 2" xfId="20557"/>
    <cellStyle name="Total 3 2 2 2 5 3" xfId="20558"/>
    <cellStyle name="Total 3 2 2 2 6" xfId="20559"/>
    <cellStyle name="Total 3 2 2 2 6 2" xfId="20560"/>
    <cellStyle name="Total 3 2 2 2 6 2 2" xfId="20561"/>
    <cellStyle name="Total 3 2 2 2 6 3" xfId="20562"/>
    <cellStyle name="Total 3 2 2 2 7" xfId="20563"/>
    <cellStyle name="Total 3 2 2 2 7 2" xfId="20564"/>
    <cellStyle name="Total 3 2 2 2 8" xfId="20565"/>
    <cellStyle name="Total 3 2 3" xfId="20566"/>
    <cellStyle name="Total 3 2 3 2" xfId="20567"/>
    <cellStyle name="Total 3 2 3 2 2" xfId="20568"/>
    <cellStyle name="Total 3 2 3 2 2 2" xfId="20569"/>
    <cellStyle name="Total 3 2 3 2 2 2 2" xfId="20570"/>
    <cellStyle name="Total 3 2 3 2 3" xfId="20571"/>
    <cellStyle name="Total 3 2 3 2 3 2" xfId="20572"/>
    <cellStyle name="Total 3 2 3 2 3 2 2" xfId="20573"/>
    <cellStyle name="Total 3 2 3 2 3 3" xfId="20574"/>
    <cellStyle name="Total 3 2 3 2 4" xfId="20575"/>
    <cellStyle name="Total 3 2 3 2 4 2" xfId="20576"/>
    <cellStyle name="Total 3 2 3 2 4 2 2" xfId="20577"/>
    <cellStyle name="Total 3 2 3 2 4 3" xfId="20578"/>
    <cellStyle name="Total 3 2 3 2 5" xfId="20579"/>
    <cellStyle name="Total 3 2 3 2 5 2" xfId="20580"/>
    <cellStyle name="Total 3 2 3 2 5 2 2" xfId="20581"/>
    <cellStyle name="Total 3 2 3 2 5 3" xfId="20582"/>
    <cellStyle name="Total 3 2 3 2 6" xfId="20583"/>
    <cellStyle name="Total 3 2 3 2 6 2" xfId="20584"/>
    <cellStyle name="Total 3 2 3 2 6 2 2" xfId="20585"/>
    <cellStyle name="Total 3 2 3 2 6 3" xfId="20586"/>
    <cellStyle name="Total 3 2 3 2 7" xfId="20587"/>
    <cellStyle name="Total 3 2 3 2 7 2" xfId="20588"/>
    <cellStyle name="Total 3 2 3 3" xfId="20589"/>
    <cellStyle name="Total 3 2 3 3 2" xfId="20590"/>
    <cellStyle name="Total 3 2 3 3 2 2" xfId="20591"/>
    <cellStyle name="Total 3 2 3 4" xfId="20592"/>
    <cellStyle name="Total 3 2 3 4 2" xfId="20593"/>
    <cellStyle name="Total 3 2 3 4 2 2" xfId="20594"/>
    <cellStyle name="Total 3 2 3 4 3" xfId="20595"/>
    <cellStyle name="Total 3 2 3 5" xfId="20596"/>
    <cellStyle name="Total 3 2 3 5 2" xfId="20597"/>
    <cellStyle name="Total 3 2 3 5 2 2" xfId="20598"/>
    <cellStyle name="Total 3 2 3 5 3" xfId="20599"/>
    <cellStyle name="Total 3 2 3 6" xfId="20600"/>
    <cellStyle name="Total 3 2 3 6 2" xfId="20601"/>
    <cellStyle name="Total 3 2 3 6 2 2" xfId="20602"/>
    <cellStyle name="Total 3 2 3 6 3" xfId="20603"/>
    <cellStyle name="Total 3 2 3 7" xfId="20604"/>
    <cellStyle name="Total 3 2 3 7 2" xfId="20605"/>
    <cellStyle name="Total 3 2 3 7 2 2" xfId="20606"/>
    <cellStyle name="Total 3 2 3 7 3" xfId="20607"/>
    <cellStyle name="Total 3 2 3 8" xfId="20608"/>
    <cellStyle name="Total 3 2 3 8 2" xfId="20609"/>
    <cellStyle name="Total 3 2 3 9" xfId="20610"/>
    <cellStyle name="Total 3 2 4" xfId="20611"/>
    <cellStyle name="Total 3 2 4 2" xfId="20612"/>
    <cellStyle name="Total 3 2 4 2 2" xfId="20613"/>
    <cellStyle name="Total 3 2 4 2 2 2" xfId="20614"/>
    <cellStyle name="Total 3 2 4 3" xfId="20615"/>
    <cellStyle name="Total 3 2 4 3 2" xfId="20616"/>
    <cellStyle name="Total 3 2 4 3 2 2" xfId="20617"/>
    <cellStyle name="Total 3 2 4 3 3" xfId="20618"/>
    <cellStyle name="Total 3 2 4 4" xfId="20619"/>
    <cellStyle name="Total 3 2 4 4 2" xfId="20620"/>
    <cellStyle name="Total 3 2 4 4 2 2" xfId="20621"/>
    <cellStyle name="Total 3 2 4 4 3" xfId="20622"/>
    <cellStyle name="Total 3 2 4 5" xfId="20623"/>
    <cellStyle name="Total 3 2 4 5 2" xfId="20624"/>
    <cellStyle name="Total 3 2 4 5 2 2" xfId="20625"/>
    <cellStyle name="Total 3 2 4 5 3" xfId="20626"/>
    <cellStyle name="Total 3 2 4 6" xfId="20627"/>
    <cellStyle name="Total 3 2 4 6 2" xfId="20628"/>
    <cellStyle name="Total 3 2 4 6 2 2" xfId="20629"/>
    <cellStyle name="Total 3 2 4 6 3" xfId="20630"/>
    <cellStyle name="Total 3 2 4 7" xfId="20631"/>
    <cellStyle name="Total 3 2 4 7 2" xfId="20632"/>
    <cellStyle name="Total 3 2 4 8" xfId="20633"/>
    <cellStyle name="Total 3 3" xfId="20634"/>
    <cellStyle name="Total 3 3 2" xfId="20635"/>
    <cellStyle name="Total 3 3 2 2" xfId="20636"/>
    <cellStyle name="Total 3 3 2 2 2" xfId="20637"/>
    <cellStyle name="Total 3 3 2 2 2 2" xfId="20638"/>
    <cellStyle name="Total 3 3 2 2 2 2 2" xfId="20639"/>
    <cellStyle name="Total 3 3 2 2 3" xfId="20640"/>
    <cellStyle name="Total 3 3 2 2 3 2" xfId="20641"/>
    <cellStyle name="Total 3 3 2 2 3 2 2" xfId="20642"/>
    <cellStyle name="Total 3 3 2 2 3 3" xfId="20643"/>
    <cellStyle name="Total 3 3 2 2 4" xfId="20644"/>
    <cellStyle name="Total 3 3 2 2 4 2" xfId="20645"/>
    <cellStyle name="Total 3 3 2 2 4 2 2" xfId="20646"/>
    <cellStyle name="Total 3 3 2 2 4 3" xfId="20647"/>
    <cellStyle name="Total 3 3 2 2 5" xfId="20648"/>
    <cellStyle name="Total 3 3 2 2 5 2" xfId="20649"/>
    <cellStyle name="Total 3 3 2 2 5 2 2" xfId="20650"/>
    <cellStyle name="Total 3 3 2 2 5 3" xfId="20651"/>
    <cellStyle name="Total 3 3 2 2 6" xfId="20652"/>
    <cellStyle name="Total 3 3 2 2 6 2" xfId="20653"/>
    <cellStyle name="Total 3 3 2 2 6 2 2" xfId="20654"/>
    <cellStyle name="Total 3 3 2 2 6 3" xfId="20655"/>
    <cellStyle name="Total 3 3 2 2 7" xfId="20656"/>
    <cellStyle name="Total 3 3 2 2 7 2" xfId="20657"/>
    <cellStyle name="Total 3 3 2 3" xfId="20658"/>
    <cellStyle name="Total 3 3 2 3 2" xfId="20659"/>
    <cellStyle name="Total 3 3 2 3 2 2" xfId="20660"/>
    <cellStyle name="Total 3 3 2 4" xfId="20661"/>
    <cellStyle name="Total 3 3 2 4 2" xfId="20662"/>
    <cellStyle name="Total 3 3 2 4 2 2" xfId="20663"/>
    <cellStyle name="Total 3 3 2 4 3" xfId="20664"/>
    <cellStyle name="Total 3 3 2 5" xfId="20665"/>
    <cellStyle name="Total 3 3 2 5 2" xfId="20666"/>
    <cellStyle name="Total 3 3 2 5 2 2" xfId="20667"/>
    <cellStyle name="Total 3 3 2 5 3" xfId="20668"/>
    <cellStyle name="Total 3 3 2 6" xfId="20669"/>
    <cellStyle name="Total 3 3 2 6 2" xfId="20670"/>
    <cellStyle name="Total 3 3 2 6 2 2" xfId="20671"/>
    <cellStyle name="Total 3 3 2 6 3" xfId="20672"/>
    <cellStyle name="Total 3 3 2 7" xfId="20673"/>
    <cellStyle name="Total 3 3 2 7 2" xfId="20674"/>
    <cellStyle name="Total 3 3 2 7 2 2" xfId="20675"/>
    <cellStyle name="Total 3 3 2 7 3" xfId="20676"/>
    <cellStyle name="Total 3 3 2 8" xfId="20677"/>
    <cellStyle name="Total 3 3 2 8 2" xfId="20678"/>
    <cellStyle name="Total 3 3 2 9" xfId="20679"/>
    <cellStyle name="Total 3 3 3" xfId="20680"/>
    <cellStyle name="Total 3 3 3 2" xfId="20681"/>
    <cellStyle name="Total 3 3 3 2 2" xfId="20682"/>
    <cellStyle name="Total 3 3 3 2 2 2" xfId="20683"/>
    <cellStyle name="Total 3 3 3 3" xfId="20684"/>
    <cellStyle name="Total 3 3 3 3 2" xfId="20685"/>
    <cellStyle name="Total 3 3 3 3 2 2" xfId="20686"/>
    <cellStyle name="Total 3 3 3 3 3" xfId="20687"/>
    <cellStyle name="Total 3 3 3 4" xfId="20688"/>
    <cellStyle name="Total 3 3 3 4 2" xfId="20689"/>
    <cellStyle name="Total 3 3 3 4 2 2" xfId="20690"/>
    <cellStyle name="Total 3 3 3 4 3" xfId="20691"/>
    <cellStyle name="Total 3 3 3 5" xfId="20692"/>
    <cellStyle name="Total 3 3 3 5 2" xfId="20693"/>
    <cellStyle name="Total 3 3 3 5 2 2" xfId="20694"/>
    <cellStyle name="Total 3 3 3 5 3" xfId="20695"/>
    <cellStyle name="Total 3 3 3 6" xfId="20696"/>
    <cellStyle name="Total 3 3 3 6 2" xfId="20697"/>
    <cellStyle name="Total 3 3 3 6 2 2" xfId="20698"/>
    <cellStyle name="Total 3 3 3 6 3" xfId="20699"/>
    <cellStyle name="Total 3 3 3 7" xfId="20700"/>
    <cellStyle name="Total 3 3 3 7 2" xfId="20701"/>
    <cellStyle name="Total 3 3 3 8" xfId="20702"/>
    <cellStyle name="Total 3 4" xfId="20703"/>
    <cellStyle name="Total 3 4 2" xfId="20704"/>
    <cellStyle name="Total 3 4 2 2" xfId="20705"/>
    <cellStyle name="Total 3 4 2 2 2" xfId="20706"/>
    <cellStyle name="Total 3 4 2 2 2 2" xfId="20707"/>
    <cellStyle name="Total 3 4 2 3" xfId="20708"/>
    <cellStyle name="Total 3 4 2 3 2" xfId="20709"/>
    <cellStyle name="Total 3 4 2 3 2 2" xfId="20710"/>
    <cellStyle name="Total 3 4 2 3 3" xfId="20711"/>
    <cellStyle name="Total 3 4 2 4" xfId="20712"/>
    <cellStyle name="Total 3 4 2 4 2" xfId="20713"/>
    <cellStyle name="Total 3 4 2 4 2 2" xfId="20714"/>
    <cellStyle name="Total 3 4 2 4 3" xfId="20715"/>
    <cellStyle name="Total 3 4 2 5" xfId="20716"/>
    <cellStyle name="Total 3 4 2 5 2" xfId="20717"/>
    <cellStyle name="Total 3 4 2 5 2 2" xfId="20718"/>
    <cellStyle name="Total 3 4 2 5 3" xfId="20719"/>
    <cellStyle name="Total 3 4 2 6" xfId="20720"/>
    <cellStyle name="Total 3 4 2 6 2" xfId="20721"/>
    <cellStyle name="Total 3 4 2 6 2 2" xfId="20722"/>
    <cellStyle name="Total 3 4 2 6 3" xfId="20723"/>
    <cellStyle name="Total 3 4 2 7" xfId="20724"/>
    <cellStyle name="Total 3 4 2 7 2" xfId="20725"/>
    <cellStyle name="Total 3 4 2 8" xfId="20726"/>
    <cellStyle name="Total 3 5" xfId="20727"/>
    <cellStyle name="Total 3 5 2" xfId="20728"/>
    <cellStyle name="Total 3 5 3" xfId="20729"/>
    <cellStyle name="Total 3 5 3 2" xfId="20730"/>
    <cellStyle name="Total 3 5 3 2 2" xfId="20731"/>
    <cellStyle name="Total 3 5 3 3" xfId="20732"/>
    <cellStyle name="Total 3 5 4" xfId="20733"/>
    <cellStyle name="Total 3 5 4 2" xfId="20734"/>
    <cellStyle name="Total 3 5 4 2 2" xfId="20735"/>
    <cellStyle name="Total 3 5 5" xfId="20736"/>
    <cellStyle name="Total 3 5 5 2" xfId="20737"/>
    <cellStyle name="Total 3 5 5 2 2" xfId="20738"/>
    <cellStyle name="Total 3 5 5 3" xfId="20739"/>
    <cellStyle name="Total 3 5 6" xfId="20740"/>
    <cellStyle name="Total 3 5 6 2" xfId="20741"/>
    <cellStyle name="Total 3 5 6 2 2" xfId="20742"/>
    <cellStyle name="Total 3 5 6 3" xfId="20743"/>
    <cellStyle name="Total 3 5 7" xfId="20744"/>
    <cellStyle name="Total 3 5 7 2" xfId="20745"/>
    <cellStyle name="Total 3 5 7 2 2" xfId="20746"/>
    <cellStyle name="Total 3 5 7 3" xfId="20747"/>
    <cellStyle name="Total 3 5 8" xfId="20748"/>
    <cellStyle name="Total 3 5 8 2" xfId="20749"/>
    <cellStyle name="Total 3 6" xfId="20750"/>
    <cellStyle name="Total 3 6 2" xfId="20751"/>
    <cellStyle name="Total 3 6 2 2" xfId="20752"/>
    <cellStyle name="Total 3 6 2 2 2" xfId="20753"/>
    <cellStyle name="Total 3 6 3" xfId="20754"/>
    <cellStyle name="Total 3 6 3 2" xfId="20755"/>
    <cellStyle name="Total 3 6 3 2 2" xfId="20756"/>
    <cellStyle name="Total 3 6 3 3" xfId="20757"/>
    <cellStyle name="Total 3 6 4" xfId="20758"/>
    <cellStyle name="Total 3 6 4 2" xfId="20759"/>
    <cellStyle name="Total 3 6 4 2 2" xfId="20760"/>
    <cellStyle name="Total 3 6 4 3" xfId="20761"/>
    <cellStyle name="Total 3 6 5" xfId="20762"/>
    <cellStyle name="Total 3 6 5 2" xfId="20763"/>
    <cellStyle name="Total 3 6 5 2 2" xfId="20764"/>
    <cellStyle name="Total 3 6 5 3" xfId="20765"/>
    <cellStyle name="Total 3 6 6" xfId="20766"/>
    <cellStyle name="Total 3 6 6 2" xfId="20767"/>
    <cellStyle name="Total 3 6 6 2 2" xfId="20768"/>
    <cellStyle name="Total 3 6 6 3" xfId="20769"/>
    <cellStyle name="Total 3 6 7" xfId="20770"/>
    <cellStyle name="Total 3 6 7 2" xfId="20771"/>
    <cellStyle name="Total 3 7" xfId="20772"/>
    <cellStyle name="Total 4" xfId="20773"/>
    <cellStyle name="Total 4 2" xfId="20774"/>
    <cellStyle name="Total 4 2 2" xfId="20775"/>
    <cellStyle name="Total 4 2 2 2" xfId="20776"/>
    <cellStyle name="Total 4 2 2 2 2" xfId="20777"/>
    <cellStyle name="Total 4 2 3" xfId="20778"/>
    <cellStyle name="Total 4 2 3 2" xfId="20779"/>
    <cellStyle name="Total 4 2 3 2 2" xfId="20780"/>
    <cellStyle name="Total 4 2 3 3" xfId="20781"/>
    <cellStyle name="Total 4 2 4" xfId="20782"/>
    <cellStyle name="Total 4 2 4 2" xfId="20783"/>
    <cellStyle name="Total 4 2 4 2 2" xfId="20784"/>
    <cellStyle name="Total 4 2 4 3" xfId="20785"/>
    <cellStyle name="Total 4 2 5" xfId="20786"/>
    <cellStyle name="Total 4 2 5 2" xfId="20787"/>
    <cellStyle name="Total 4 2 5 2 2" xfId="20788"/>
    <cellStyle name="Total 4 2 5 3" xfId="20789"/>
    <cellStyle name="Total 4 2 6" xfId="20790"/>
    <cellStyle name="Total 4 2 6 2" xfId="20791"/>
    <cellStyle name="Total 4 2 6 2 2" xfId="20792"/>
    <cellStyle name="Total 4 2 6 3" xfId="20793"/>
    <cellStyle name="Total 4 2 7" xfId="20794"/>
    <cellStyle name="Total 4 2 7 2" xfId="20795"/>
    <cellStyle name="Total 4 3" xfId="20796"/>
    <cellStyle name="Total 4 3 2" xfId="20797"/>
    <cellStyle name="Total 4 3 2 2" xfId="20798"/>
    <cellStyle name="Total 4 4" xfId="20799"/>
    <cellStyle name="Total 4 4 2" xfId="20800"/>
    <cellStyle name="Total 4 4 2 2" xfId="20801"/>
    <cellStyle name="Total 4 4 3" xfId="20802"/>
    <cellStyle name="Total 4 5" xfId="20803"/>
    <cellStyle name="Total 4 5 2" xfId="20804"/>
    <cellStyle name="Total 4 5 2 2" xfId="20805"/>
    <cellStyle name="Total 4 5 3" xfId="20806"/>
    <cellStyle name="Total 4 6" xfId="20807"/>
    <cellStyle name="Total 4 6 2" xfId="20808"/>
    <cellStyle name="Total 4 6 2 2" xfId="20809"/>
    <cellStyle name="Total 4 6 3" xfId="20810"/>
    <cellStyle name="Total 4 7" xfId="20811"/>
    <cellStyle name="Total 4 7 2" xfId="20812"/>
    <cellStyle name="Total 4 7 2 2" xfId="20813"/>
    <cellStyle name="Total 4 7 3" xfId="20814"/>
    <cellStyle name="Total 4 8" xfId="20815"/>
    <cellStyle name="Total 4 8 2" xfId="20816"/>
    <cellStyle name="Total 4 9" xfId="20817"/>
    <cellStyle name="Total 5" xfId="20818"/>
    <cellStyle name="Total 5 2" xfId="20819"/>
    <cellStyle name="Total 5 2 2" xfId="20820"/>
    <cellStyle name="Total 5 2 2 2" xfId="20821"/>
    <cellStyle name="Total 5 2 2 2 2" xfId="20822"/>
    <cellStyle name="Total 5 2 3" xfId="20823"/>
    <cellStyle name="Total 5 2 3 2" xfId="20824"/>
    <cellStyle name="Total 5 2 3 2 2" xfId="20825"/>
    <cellStyle name="Total 5 2 3 3" xfId="20826"/>
    <cellStyle name="Total 5 2 4" xfId="20827"/>
    <cellStyle name="Total 5 2 4 2" xfId="20828"/>
    <cellStyle name="Total 5 2 4 2 2" xfId="20829"/>
    <cellStyle name="Total 5 2 4 3" xfId="20830"/>
    <cellStyle name="Total 5 2 5" xfId="20831"/>
    <cellStyle name="Total 5 2 5 2" xfId="20832"/>
    <cellStyle name="Total 5 2 5 2 2" xfId="20833"/>
    <cellStyle name="Total 5 2 5 3" xfId="20834"/>
    <cellStyle name="Total 5 2 6" xfId="20835"/>
    <cellStyle name="Total 5 2 6 2" xfId="20836"/>
    <cellStyle name="Total 5 2 6 2 2" xfId="20837"/>
    <cellStyle name="Total 5 2 6 3" xfId="20838"/>
    <cellStyle name="Total 5 2 7" xfId="20839"/>
    <cellStyle name="Total 5 2 7 2" xfId="20840"/>
    <cellStyle name="Total 5 3" xfId="20841"/>
    <cellStyle name="Total 5 3 2" xfId="20842"/>
    <cellStyle name="Total 5 3 2 2" xfId="20843"/>
    <cellStyle name="Total 5 4" xfId="20844"/>
    <cellStyle name="Total 5 4 2" xfId="20845"/>
    <cellStyle name="Total 5 4 2 2" xfId="20846"/>
    <cellStyle name="Total 5 4 3" xfId="20847"/>
    <cellStyle name="Total 5 5" xfId="20848"/>
    <cellStyle name="Total 5 5 2" xfId="20849"/>
    <cellStyle name="Total 5 5 2 2" xfId="20850"/>
    <cellStyle name="Total 5 5 3" xfId="20851"/>
    <cellStyle name="Total 5 6" xfId="20852"/>
    <cellStyle name="Total 5 6 2" xfId="20853"/>
    <cellStyle name="Total 5 6 2 2" xfId="20854"/>
    <cellStyle name="Total 5 6 3" xfId="20855"/>
    <cellStyle name="Total 5 7" xfId="20856"/>
    <cellStyle name="Total 5 7 2" xfId="20857"/>
    <cellStyle name="Total 5 7 2 2" xfId="20858"/>
    <cellStyle name="Total 5 7 3" xfId="20859"/>
    <cellStyle name="Total 5 8" xfId="20860"/>
    <cellStyle name="Total 5 8 2" xfId="20861"/>
    <cellStyle name="Total 5 9" xfId="20862"/>
    <cellStyle name="Total 6" xfId="20863"/>
    <cellStyle name="Total 6 2" xfId="20864"/>
    <cellStyle name="Total 6 2 2" xfId="20865"/>
    <cellStyle name="Total 6 2 2 2" xfId="20866"/>
    <cellStyle name="Total 6 2 2 2 2" xfId="20867"/>
    <cellStyle name="Total 6 2 3" xfId="20868"/>
    <cellStyle name="Total 6 2 3 2" xfId="20869"/>
    <cellStyle name="Total 6 2 3 2 2" xfId="20870"/>
    <cellStyle name="Total 6 2 3 3" xfId="20871"/>
    <cellStyle name="Total 6 2 4" xfId="20872"/>
    <cellStyle name="Total 6 2 4 2" xfId="20873"/>
    <cellStyle name="Total 6 2 4 2 2" xfId="20874"/>
    <cellStyle name="Total 6 2 4 3" xfId="20875"/>
    <cellStyle name="Total 6 2 5" xfId="20876"/>
    <cellStyle name="Total 6 2 5 2" xfId="20877"/>
    <cellStyle name="Total 6 2 5 2 2" xfId="20878"/>
    <cellStyle name="Total 6 2 5 3" xfId="20879"/>
    <cellStyle name="Total 6 2 6" xfId="20880"/>
    <cellStyle name="Total 6 2 6 2" xfId="20881"/>
    <cellStyle name="Total 6 2 6 2 2" xfId="20882"/>
    <cellStyle name="Total 6 2 6 3" xfId="20883"/>
    <cellStyle name="Total 6 2 7" xfId="20884"/>
    <cellStyle name="Total 6 2 7 2" xfId="20885"/>
    <cellStyle name="Total 6 3" xfId="20886"/>
    <cellStyle name="Total 6 3 2" xfId="20887"/>
    <cellStyle name="Total 6 3 2 2" xfId="20888"/>
    <cellStyle name="Total 6 4" xfId="20889"/>
    <cellStyle name="Total 6 4 2" xfId="20890"/>
    <cellStyle name="Total 6 4 2 2" xfId="20891"/>
    <cellStyle name="Total 6 4 3" xfId="20892"/>
    <cellStyle name="Total 6 5" xfId="20893"/>
    <cellStyle name="Total 6 5 2" xfId="20894"/>
    <cellStyle name="Total 6 5 2 2" xfId="20895"/>
    <cellStyle name="Total 6 5 3" xfId="20896"/>
    <cellStyle name="Total 6 6" xfId="20897"/>
    <cellStyle name="Total 6 6 2" xfId="20898"/>
    <cellStyle name="Total 6 6 2 2" xfId="20899"/>
    <cellStyle name="Total 6 6 3" xfId="20900"/>
    <cellStyle name="Total 6 7" xfId="20901"/>
    <cellStyle name="Total 6 7 2" xfId="20902"/>
    <cellStyle name="Total 6 7 2 2" xfId="20903"/>
    <cellStyle name="Total 6 7 3" xfId="20904"/>
    <cellStyle name="Total 6 8" xfId="20905"/>
    <cellStyle name="Total 6 8 2" xfId="20906"/>
    <cellStyle name="Total 6 9" xfId="20907"/>
    <cellStyle name="Total 7" xfId="20908"/>
    <cellStyle name="Total 7 2" xfId="20909"/>
    <cellStyle name="Total 7 2 2" xfId="20910"/>
    <cellStyle name="Total 7 2 2 2" xfId="20911"/>
    <cellStyle name="Total 7 2 2 2 2" xfId="20912"/>
    <cellStyle name="Total 7 2 3" xfId="20913"/>
    <cellStyle name="Total 7 2 3 2" xfId="20914"/>
    <cellStyle name="Total 7 2 3 2 2" xfId="20915"/>
    <cellStyle name="Total 7 2 3 3" xfId="20916"/>
    <cellStyle name="Total 7 2 4" xfId="20917"/>
    <cellStyle name="Total 7 2 4 2" xfId="20918"/>
    <cellStyle name="Total 7 2 4 2 2" xfId="20919"/>
    <cellStyle name="Total 7 2 4 3" xfId="20920"/>
    <cellStyle name="Total 7 2 5" xfId="20921"/>
    <cellStyle name="Total 7 2 5 2" xfId="20922"/>
    <cellStyle name="Total 7 2 5 2 2" xfId="20923"/>
    <cellStyle name="Total 7 2 5 3" xfId="20924"/>
    <cellStyle name="Total 7 2 6" xfId="20925"/>
    <cellStyle name="Total 7 2 6 2" xfId="20926"/>
    <cellStyle name="Total 7 2 6 2 2" xfId="20927"/>
    <cellStyle name="Total 7 2 6 3" xfId="20928"/>
    <cellStyle name="Total 7 2 7" xfId="20929"/>
    <cellStyle name="Total 7 2 7 2" xfId="20930"/>
    <cellStyle name="Total 7 3" xfId="20931"/>
    <cellStyle name="Total 7 3 2" xfId="20932"/>
    <cellStyle name="Total 7 3 2 2" xfId="20933"/>
    <cellStyle name="Total 7 4" xfId="20934"/>
    <cellStyle name="Total 7 4 2" xfId="20935"/>
    <cellStyle name="Total 7 4 2 2" xfId="20936"/>
    <cellStyle name="Total 7 4 3" xfId="20937"/>
    <cellStyle name="Total 7 5" xfId="20938"/>
    <cellStyle name="Total 7 5 2" xfId="20939"/>
    <cellStyle name="Total 7 5 2 2" xfId="20940"/>
    <cellStyle name="Total 7 5 3" xfId="20941"/>
    <cellStyle name="Total 7 6" xfId="20942"/>
    <cellStyle name="Total 7 6 2" xfId="20943"/>
    <cellStyle name="Total 7 6 2 2" xfId="20944"/>
    <cellStyle name="Total 7 6 3" xfId="20945"/>
    <cellStyle name="Total 7 7" xfId="20946"/>
    <cellStyle name="Total 7 7 2" xfId="20947"/>
    <cellStyle name="Total 7 7 2 2" xfId="20948"/>
    <cellStyle name="Total 7 7 3" xfId="20949"/>
    <cellStyle name="Total 7 8" xfId="20950"/>
    <cellStyle name="Total 7 8 2" xfId="20951"/>
    <cellStyle name="Total 7 9" xfId="20952"/>
    <cellStyle name="Total 8" xfId="20953"/>
    <cellStyle name="Total 8 2" xfId="20954"/>
    <cellStyle name="Total 8 2 2" xfId="20955"/>
    <cellStyle name="Total 8 2 2 2" xfId="20956"/>
    <cellStyle name="Total 8 2 2 2 2" xfId="20957"/>
    <cellStyle name="Total 8 2 3" xfId="20958"/>
    <cellStyle name="Total 8 2 3 2" xfId="20959"/>
    <cellStyle name="Total 8 2 3 2 2" xfId="20960"/>
    <cellStyle name="Total 8 2 3 3" xfId="20961"/>
    <cellStyle name="Total 8 2 4" xfId="20962"/>
    <cellStyle name="Total 8 2 4 2" xfId="20963"/>
    <cellStyle name="Total 8 2 4 2 2" xfId="20964"/>
    <cellStyle name="Total 8 2 4 3" xfId="20965"/>
    <cellStyle name="Total 8 2 5" xfId="20966"/>
    <cellStyle name="Total 8 2 5 2" xfId="20967"/>
    <cellStyle name="Total 8 2 5 2 2" xfId="20968"/>
    <cellStyle name="Total 8 2 5 3" xfId="20969"/>
    <cellStyle name="Total 8 2 6" xfId="20970"/>
    <cellStyle name="Total 8 2 6 2" xfId="20971"/>
    <cellStyle name="Total 8 2 6 2 2" xfId="20972"/>
    <cellStyle name="Total 8 2 6 3" xfId="20973"/>
    <cellStyle name="Total 8 2 7" xfId="20974"/>
    <cellStyle name="Total 8 2 7 2" xfId="20975"/>
    <cellStyle name="Total 8 3" xfId="20976"/>
    <cellStyle name="Total 8 3 2" xfId="20977"/>
    <cellStyle name="Total 8 3 2 2" xfId="20978"/>
    <cellStyle name="Total 8 4" xfId="20979"/>
    <cellStyle name="Total 8 4 2" xfId="20980"/>
    <cellStyle name="Total 8 4 2 2" xfId="20981"/>
    <cellStyle name="Total 8 4 3" xfId="20982"/>
    <cellStyle name="Total 8 5" xfId="20983"/>
    <cellStyle name="Total 8 5 2" xfId="20984"/>
    <cellStyle name="Total 8 5 2 2" xfId="20985"/>
    <cellStyle name="Total 8 5 3" xfId="20986"/>
    <cellStyle name="Total 8 6" xfId="20987"/>
    <cellStyle name="Total 8 6 2" xfId="20988"/>
    <cellStyle name="Total 8 6 2 2" xfId="20989"/>
    <cellStyle name="Total 8 6 3" xfId="20990"/>
    <cellStyle name="Total 8 7" xfId="20991"/>
    <cellStyle name="Total 8 7 2" xfId="20992"/>
    <cellStyle name="Total 8 7 2 2" xfId="20993"/>
    <cellStyle name="Total 8 7 3" xfId="20994"/>
    <cellStyle name="Total 8 8" xfId="20995"/>
    <cellStyle name="Total 8 8 2" xfId="20996"/>
    <cellStyle name="Total 8 9" xfId="20997"/>
    <cellStyle name="Total 9" xfId="20998"/>
    <cellStyle name="Total 9 2" xfId="20999"/>
    <cellStyle name="Total 9 2 2" xfId="21000"/>
    <cellStyle name="Total 9 2 2 2" xfId="21001"/>
    <cellStyle name="Total 9 2 2 2 2" xfId="21002"/>
    <cellStyle name="Total 9 2 3" xfId="21003"/>
    <cellStyle name="Total 9 2 3 2" xfId="21004"/>
    <cellStyle name="Total 9 2 3 2 2" xfId="21005"/>
    <cellStyle name="Total 9 2 3 3" xfId="21006"/>
    <cellStyle name="Total 9 2 4" xfId="21007"/>
    <cellStyle name="Total 9 2 4 2" xfId="21008"/>
    <cellStyle name="Total 9 2 4 2 2" xfId="21009"/>
    <cellStyle name="Total 9 2 4 3" xfId="21010"/>
    <cellStyle name="Total 9 2 5" xfId="21011"/>
    <cellStyle name="Total 9 2 5 2" xfId="21012"/>
    <cellStyle name="Total 9 2 5 2 2" xfId="21013"/>
    <cellStyle name="Total 9 2 5 3" xfId="21014"/>
    <cellStyle name="Total 9 2 6" xfId="21015"/>
    <cellStyle name="Total 9 2 6 2" xfId="21016"/>
    <cellStyle name="Total 9 2 6 2 2" xfId="21017"/>
    <cellStyle name="Total 9 2 6 3" xfId="21018"/>
    <cellStyle name="Total 9 2 7" xfId="21019"/>
    <cellStyle name="Total 9 2 7 2" xfId="21020"/>
    <cellStyle name="Total 9 3" xfId="21021"/>
    <cellStyle name="Total 9 3 2" xfId="21022"/>
    <cellStyle name="Total 9 3 2 2" xfId="21023"/>
    <cellStyle name="Total 9 4" xfId="21024"/>
    <cellStyle name="Total 9 4 2" xfId="21025"/>
    <cellStyle name="Total 9 4 2 2" xfId="21026"/>
    <cellStyle name="Total 9 4 3" xfId="21027"/>
    <cellStyle name="Total 9 5" xfId="21028"/>
    <cellStyle name="Total 9 5 2" xfId="21029"/>
    <cellStyle name="Total 9 5 2 2" xfId="21030"/>
    <cellStyle name="Total 9 5 3" xfId="21031"/>
    <cellStyle name="Total 9 6" xfId="21032"/>
    <cellStyle name="Total 9 6 2" xfId="21033"/>
    <cellStyle name="Total 9 6 2 2" xfId="21034"/>
    <cellStyle name="Total 9 6 3" xfId="21035"/>
    <cellStyle name="Total 9 7" xfId="21036"/>
    <cellStyle name="Total 9 7 2" xfId="21037"/>
    <cellStyle name="Total 9 7 2 2" xfId="21038"/>
    <cellStyle name="Total 9 7 3" xfId="21039"/>
    <cellStyle name="Total 9 8" xfId="21040"/>
    <cellStyle name="Total 9 8 2" xfId="21041"/>
    <cellStyle name="Total 9 9" xfId="21042"/>
    <cellStyle name="Totale" xfId="21043"/>
    <cellStyle name="Valore non valido" xfId="21044"/>
    <cellStyle name="Valore valido" xfId="21045"/>
    <cellStyle name="Warning Text 10" xfId="21046"/>
    <cellStyle name="Warning Text 11" xfId="21047"/>
    <cellStyle name="Warning Text 12" xfId="21048"/>
    <cellStyle name="Warning Text 13" xfId="21049"/>
    <cellStyle name="Warning Text 14" xfId="21050"/>
    <cellStyle name="Warning Text 15" xfId="21051"/>
    <cellStyle name="Warning Text 16" xfId="21052"/>
    <cellStyle name="Warning Text 2" xfId="21053"/>
    <cellStyle name="Warning Text 2 2" xfId="21054"/>
    <cellStyle name="Warning Text 2 2 2" xfId="21055"/>
    <cellStyle name="Warning Text 2 2 3" xfId="21056"/>
    <cellStyle name="Warning Text 2 3" xfId="21057"/>
    <cellStyle name="Warning Text 2 3 2" xfId="21058"/>
    <cellStyle name="Warning Text 2 4" xfId="21059"/>
    <cellStyle name="Warning Text 2 5" xfId="21060"/>
    <cellStyle name="Warning Text 2 6" xfId="21061"/>
    <cellStyle name="Warning Text 3" xfId="21062"/>
    <cellStyle name="Warning Text 3 2" xfId="21063"/>
    <cellStyle name="Warning Text 3 2 2" xfId="21064"/>
    <cellStyle name="Warning Text 3 2 3" xfId="21065"/>
    <cellStyle name="Warning Text 3 3" xfId="21066"/>
    <cellStyle name="Warning Text 3 3 2" xfId="21067"/>
    <cellStyle name="Warning Text 3 4" xfId="21068"/>
    <cellStyle name="Warning Text 3 5" xfId="21069"/>
    <cellStyle name="Warning Text 4" xfId="21070"/>
    <cellStyle name="Warning Text 5" xfId="21071"/>
    <cellStyle name="Warning Text 6" xfId="21072"/>
    <cellStyle name="Warning Text 7" xfId="21073"/>
    <cellStyle name="Warning Text 8" xfId="21074"/>
    <cellStyle name="Warning Text 9" xfId="21075"/>
    <cellStyle name="常规_9pairs_mutation analysis_Tumor Name_0709最终版-单串" xfId="21076"/>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sharedStrings" Target="sharedStrings.xml"/><Relationship Id="rId5" Type="http://schemas.openxmlformats.org/officeDocument/2006/relationships/externalLink" Target="externalLinks/externalLink4.xml"/><Relationship Id="rId10" Type="http://schemas.openxmlformats.org/officeDocument/2006/relationships/styles" Target="styles.xml"/><Relationship Id="rId4" Type="http://schemas.openxmlformats.org/officeDocument/2006/relationships/externalLink" Target="externalLinks/externalLink3.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ancer%20Genome%20Sequencing/Sample%20Master%20File%20up-to-d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ancer%20Genome%20Sequencing/CRC-Xeno/Analysis%20by%20Velculescu%20Lab_Eniko/CRC%20Xeno%20Integrated%20Report%205-22-14_updated%20by%20EnikoPapp.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Eniko/Rob%20structural%20analysis/Biologically%20relevant%20genes/Biologically%20relevant%20genes_Master%20fil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J:\Cancer%20Genome%20Sequencing\CRC-Xeno\Analysis%20by%20Velculescu%20Lab_Eniko\CRC%20Xeno%20Integrated%20Report%2010-22-13_updated%20by%20EnikoPapp_OSanalysi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Endometrioid_Mucinous/JHU%20Samples/Ovarian_EC%20purified%20DNA%20_Victor-1%20-%20Qubit%20and%20Nanodrop%20added%20with%20new%20samples%20received%204-24-2014.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Endometrioid_Mucinous/JHU%20Samples/JHU%20ready%20to%20send%20Illumina.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Users\epapp2\Desktop\JHU%20ready%20to%20send%20Illumina_updat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arian"/>
      <sheetName val="Pancr"/>
      <sheetName val="CRC"/>
      <sheetName val="Stomach"/>
      <sheetName val="Lung"/>
      <sheetName val="Processed BC-PBMC Unidentified"/>
      <sheetName val="Neuroblastoma"/>
      <sheetName val="Pancreatic Plasma "/>
      <sheetName val="Bile"/>
      <sheetName val="Breast"/>
      <sheetName val="Breast Plasma"/>
      <sheetName val="Population Normal"/>
      <sheetName val="Plasma Normals"/>
      <sheetName val="Ovarian Plasma"/>
      <sheetName val="Lung Plasma"/>
      <sheetName val="BAL"/>
      <sheetName val="paraganglioma"/>
      <sheetName val="Thyroid-PHEO"/>
      <sheetName val="Sarcoma"/>
      <sheetName val="Cholangiocarcinoma"/>
      <sheetName val="HNSCC"/>
      <sheetName val="Baylin"/>
      <sheetName val="Codification"/>
      <sheetName val="Nomenclature PGDx"/>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mple Statistics"/>
      <sheetName val="All Mutations"/>
      <sheetName val="All Copy Number"/>
      <sheetName val="Mutated Genes by Sample"/>
      <sheetName val="Mutated Genes by Sample updated"/>
      <sheetName val="PredictorOfCetuximab"/>
      <sheetName val="DriverGene"/>
      <sheetName val="RecurrentCodon"/>
      <sheetName val="Top Genes"/>
      <sheetName val="# Muts"/>
      <sheetName val="ID"/>
      <sheetName val="EGFRresponse2set"/>
      <sheetName val="WaterFallAllKrasWT"/>
      <sheetName val="WaterFall 1stSet"/>
      <sheetName val="WaterFall 2ndSet"/>
      <sheetName val="Pivot"/>
      <sheetName val="DriverGeneVLook"/>
      <sheetName val="TypeMutation"/>
      <sheetName val="Notes"/>
      <sheetName val="Sheet1"/>
      <sheetName val="OS data"/>
      <sheetName val="OS data 2set"/>
      <sheetName val="MutatedGenesbySampleUp_redun"/>
      <sheetName val="# Mut updated"/>
      <sheetName val="TCF7L2 fusion"/>
      <sheetName val="Victor Figure"/>
      <sheetName val="APC"/>
      <sheetName val="TP53"/>
      <sheetName val="PIK3CA"/>
      <sheetName val="SMAD4"/>
      <sheetName val="SOX9"/>
      <sheetName val="FAM123B"/>
      <sheetName val="NRAS"/>
      <sheetName val="BRAF"/>
      <sheetName val="MET"/>
      <sheetName val="EGFR"/>
      <sheetName val="ERBB2"/>
      <sheetName val="FGFR1"/>
      <sheetName val="PDGFRA"/>
      <sheetName val="IRS2"/>
      <sheetName val="KRAS samples"/>
    </sheetNames>
    <sheetDataSet>
      <sheetData sheetId="0"/>
      <sheetData sheetId="1"/>
      <sheetData sheetId="2"/>
      <sheetData sheetId="3"/>
      <sheetData sheetId="4"/>
      <sheetData sheetId="5"/>
      <sheetData sheetId="6"/>
      <sheetData sheetId="7"/>
      <sheetData sheetId="8"/>
      <sheetData sheetId="9">
        <row r="3">
          <cell r="D3" t="str">
            <v>Torino ID</v>
          </cell>
          <cell r="E3" t="str">
            <v># mut</v>
          </cell>
          <cell r="F3" t="str">
            <v>KRAS status</v>
          </cell>
        </row>
        <row r="4">
          <cell r="D4">
            <v>14</v>
          </cell>
          <cell r="E4">
            <v>183</v>
          </cell>
          <cell r="F4" t="str">
            <v>WT</v>
          </cell>
        </row>
        <row r="5">
          <cell r="D5">
            <v>25</v>
          </cell>
          <cell r="E5">
            <v>267</v>
          </cell>
          <cell r="F5" t="str">
            <v>WT</v>
          </cell>
        </row>
        <row r="6">
          <cell r="D6">
            <v>29</v>
          </cell>
          <cell r="E6">
            <v>96</v>
          </cell>
          <cell r="F6" t="str">
            <v>WT</v>
          </cell>
        </row>
        <row r="7">
          <cell r="D7">
            <v>30</v>
          </cell>
          <cell r="E7">
            <v>157</v>
          </cell>
          <cell r="F7" t="str">
            <v>WT</v>
          </cell>
        </row>
        <row r="8">
          <cell r="D8">
            <v>32</v>
          </cell>
          <cell r="E8">
            <v>110</v>
          </cell>
          <cell r="F8" t="str">
            <v>WT</v>
          </cell>
        </row>
        <row r="9">
          <cell r="D9">
            <v>54</v>
          </cell>
          <cell r="E9">
            <v>75</v>
          </cell>
          <cell r="F9" t="str">
            <v>WT</v>
          </cell>
        </row>
        <row r="10">
          <cell r="D10">
            <v>57</v>
          </cell>
          <cell r="E10">
            <v>119</v>
          </cell>
          <cell r="F10" t="str">
            <v>WT</v>
          </cell>
        </row>
        <row r="11">
          <cell r="D11">
            <v>68</v>
          </cell>
          <cell r="E11">
            <v>109</v>
          </cell>
          <cell r="F11" t="str">
            <v>12G&gt;C</v>
          </cell>
        </row>
        <row r="12">
          <cell r="D12">
            <v>59</v>
          </cell>
          <cell r="E12">
            <v>120</v>
          </cell>
          <cell r="F12" t="str">
            <v>WT</v>
          </cell>
        </row>
        <row r="13">
          <cell r="D13">
            <v>61</v>
          </cell>
          <cell r="E13">
            <v>92</v>
          </cell>
          <cell r="F13" t="str">
            <v>WT</v>
          </cell>
        </row>
        <row r="14">
          <cell r="D14">
            <v>62</v>
          </cell>
          <cell r="E14">
            <v>159</v>
          </cell>
          <cell r="F14" t="str">
            <v>WT</v>
          </cell>
        </row>
        <row r="15">
          <cell r="D15">
            <v>65</v>
          </cell>
          <cell r="E15">
            <v>115</v>
          </cell>
          <cell r="F15" t="str">
            <v>WT</v>
          </cell>
        </row>
        <row r="16">
          <cell r="D16">
            <v>66</v>
          </cell>
          <cell r="E16">
            <v>94</v>
          </cell>
          <cell r="F16" t="str">
            <v>WT</v>
          </cell>
        </row>
        <row r="17">
          <cell r="D17">
            <v>67</v>
          </cell>
          <cell r="E17">
            <v>100</v>
          </cell>
          <cell r="F17" t="str">
            <v>WT</v>
          </cell>
        </row>
        <row r="18">
          <cell r="D18">
            <v>76</v>
          </cell>
          <cell r="E18">
            <v>171</v>
          </cell>
          <cell r="F18" t="str">
            <v>WT</v>
          </cell>
        </row>
        <row r="19">
          <cell r="D19">
            <v>78</v>
          </cell>
          <cell r="E19">
            <v>131</v>
          </cell>
          <cell r="F19" t="str">
            <v>WT</v>
          </cell>
        </row>
        <row r="20">
          <cell r="D20">
            <v>80</v>
          </cell>
          <cell r="E20">
            <v>76</v>
          </cell>
          <cell r="F20" t="str">
            <v>WT</v>
          </cell>
        </row>
        <row r="21">
          <cell r="D21">
            <v>81</v>
          </cell>
          <cell r="E21">
            <v>71</v>
          </cell>
          <cell r="F21" t="str">
            <v>WT</v>
          </cell>
        </row>
        <row r="22">
          <cell r="D22">
            <v>95</v>
          </cell>
          <cell r="E22">
            <v>115</v>
          </cell>
          <cell r="F22" t="str">
            <v>WT</v>
          </cell>
        </row>
        <row r="23">
          <cell r="D23">
            <v>96</v>
          </cell>
          <cell r="E23">
            <v>92</v>
          </cell>
          <cell r="F23" t="str">
            <v>WT</v>
          </cell>
        </row>
        <row r="24">
          <cell r="D24">
            <v>97</v>
          </cell>
          <cell r="E24">
            <v>164</v>
          </cell>
          <cell r="F24" t="str">
            <v>WT</v>
          </cell>
        </row>
        <row r="25">
          <cell r="D25">
            <v>98</v>
          </cell>
          <cell r="E25">
            <v>88</v>
          </cell>
          <cell r="F25" t="str">
            <v>WT</v>
          </cell>
        </row>
        <row r="26">
          <cell r="D26">
            <v>99</v>
          </cell>
          <cell r="E26">
            <v>132</v>
          </cell>
          <cell r="F26" t="str">
            <v>WT</v>
          </cell>
        </row>
        <row r="27">
          <cell r="D27">
            <v>101</v>
          </cell>
          <cell r="E27">
            <v>101</v>
          </cell>
          <cell r="F27" t="str">
            <v>WT</v>
          </cell>
        </row>
        <row r="28">
          <cell r="D28">
            <v>102</v>
          </cell>
          <cell r="E28">
            <v>108</v>
          </cell>
          <cell r="F28" t="str">
            <v>WT</v>
          </cell>
        </row>
        <row r="29">
          <cell r="D29">
            <v>103</v>
          </cell>
          <cell r="E29">
            <v>121</v>
          </cell>
          <cell r="F29" t="str">
            <v>WT</v>
          </cell>
        </row>
        <row r="30">
          <cell r="D30">
            <v>104</v>
          </cell>
          <cell r="E30">
            <v>83</v>
          </cell>
          <cell r="F30" t="str">
            <v>WT</v>
          </cell>
        </row>
        <row r="31">
          <cell r="D31">
            <v>105</v>
          </cell>
          <cell r="E31">
            <v>135</v>
          </cell>
          <cell r="F31" t="str">
            <v>WT</v>
          </cell>
        </row>
        <row r="32">
          <cell r="D32">
            <v>106</v>
          </cell>
          <cell r="E32">
            <v>2979</v>
          </cell>
          <cell r="F32" t="str">
            <v>WT</v>
          </cell>
        </row>
        <row r="33">
          <cell r="D33">
            <v>108</v>
          </cell>
          <cell r="E33">
            <v>196</v>
          </cell>
          <cell r="F33" t="str">
            <v>WT</v>
          </cell>
        </row>
        <row r="34">
          <cell r="D34">
            <v>109</v>
          </cell>
          <cell r="E34">
            <v>98</v>
          </cell>
          <cell r="F34" t="str">
            <v>WT</v>
          </cell>
        </row>
        <row r="35">
          <cell r="D35">
            <v>113</v>
          </cell>
          <cell r="E35">
            <v>77</v>
          </cell>
          <cell r="F35" t="str">
            <v>WT</v>
          </cell>
        </row>
        <row r="36">
          <cell r="D36">
            <v>115</v>
          </cell>
          <cell r="E36">
            <v>79</v>
          </cell>
          <cell r="F36" t="str">
            <v>WT</v>
          </cell>
        </row>
        <row r="37">
          <cell r="D37">
            <v>116</v>
          </cell>
          <cell r="E37">
            <v>105</v>
          </cell>
          <cell r="F37" t="str">
            <v>WT</v>
          </cell>
        </row>
        <row r="38">
          <cell r="D38">
            <v>117</v>
          </cell>
          <cell r="E38">
            <v>143</v>
          </cell>
          <cell r="F38" t="str">
            <v>WT</v>
          </cell>
        </row>
        <row r="39">
          <cell r="D39">
            <v>118</v>
          </cell>
          <cell r="E39">
            <v>2480</v>
          </cell>
          <cell r="F39" t="str">
            <v>WT</v>
          </cell>
        </row>
        <row r="40">
          <cell r="D40">
            <v>121</v>
          </cell>
          <cell r="E40">
            <v>164</v>
          </cell>
          <cell r="F40" t="str">
            <v>WT</v>
          </cell>
        </row>
        <row r="41">
          <cell r="D41">
            <v>124</v>
          </cell>
          <cell r="E41">
            <v>205</v>
          </cell>
          <cell r="F41" t="str">
            <v>WT</v>
          </cell>
        </row>
        <row r="42">
          <cell r="D42">
            <v>126</v>
          </cell>
          <cell r="E42">
            <v>166</v>
          </cell>
          <cell r="F42" t="str">
            <v>WT</v>
          </cell>
        </row>
        <row r="43">
          <cell r="D43">
            <v>129</v>
          </cell>
          <cell r="E43">
            <v>82</v>
          </cell>
          <cell r="F43" t="str">
            <v>WT</v>
          </cell>
        </row>
        <row r="44">
          <cell r="D44">
            <v>131</v>
          </cell>
          <cell r="E44">
            <v>121</v>
          </cell>
          <cell r="F44" t="str">
            <v>WT</v>
          </cell>
        </row>
        <row r="45">
          <cell r="D45">
            <v>133</v>
          </cell>
          <cell r="E45">
            <v>114</v>
          </cell>
          <cell r="F45" t="str">
            <v>WT</v>
          </cell>
        </row>
        <row r="46">
          <cell r="D46">
            <v>136</v>
          </cell>
          <cell r="E46">
            <v>174</v>
          </cell>
          <cell r="F46" t="str">
            <v>WT</v>
          </cell>
        </row>
        <row r="47">
          <cell r="D47">
            <v>137</v>
          </cell>
          <cell r="E47">
            <v>70</v>
          </cell>
          <cell r="F47" t="str">
            <v>WT</v>
          </cell>
        </row>
        <row r="48">
          <cell r="D48">
            <v>145</v>
          </cell>
          <cell r="E48">
            <v>165</v>
          </cell>
          <cell r="F48" t="str">
            <v>WT</v>
          </cell>
        </row>
        <row r="49">
          <cell r="D49">
            <v>146</v>
          </cell>
          <cell r="E49">
            <v>140</v>
          </cell>
          <cell r="F49" t="str">
            <v>WT</v>
          </cell>
        </row>
        <row r="50">
          <cell r="D50">
            <v>147</v>
          </cell>
          <cell r="E50">
            <v>70</v>
          </cell>
          <cell r="F50" t="str">
            <v>WT</v>
          </cell>
        </row>
        <row r="51">
          <cell r="D51">
            <v>150</v>
          </cell>
          <cell r="E51">
            <v>119</v>
          </cell>
          <cell r="F51" t="str">
            <v>WT</v>
          </cell>
        </row>
        <row r="52">
          <cell r="D52">
            <v>151</v>
          </cell>
          <cell r="E52">
            <v>89</v>
          </cell>
          <cell r="F52" t="str">
            <v>WT</v>
          </cell>
        </row>
        <row r="53">
          <cell r="D53">
            <v>152</v>
          </cell>
          <cell r="E53">
            <v>149</v>
          </cell>
          <cell r="F53" t="str">
            <v>WT</v>
          </cell>
        </row>
        <row r="54">
          <cell r="D54">
            <v>58</v>
          </cell>
          <cell r="E54">
            <v>102</v>
          </cell>
          <cell r="F54" t="str">
            <v>12G&gt;V</v>
          </cell>
        </row>
        <row r="55">
          <cell r="D55">
            <v>153</v>
          </cell>
          <cell r="E55">
            <v>135</v>
          </cell>
          <cell r="F55" t="str">
            <v>WT</v>
          </cell>
        </row>
        <row r="56">
          <cell r="D56">
            <v>159</v>
          </cell>
          <cell r="E56">
            <v>53</v>
          </cell>
          <cell r="F56" t="str">
            <v>WT</v>
          </cell>
        </row>
        <row r="57">
          <cell r="D57">
            <v>161</v>
          </cell>
          <cell r="E57">
            <v>112</v>
          </cell>
          <cell r="F57" t="str">
            <v>WT</v>
          </cell>
        </row>
        <row r="58">
          <cell r="D58">
            <v>166</v>
          </cell>
          <cell r="E58">
            <v>88</v>
          </cell>
          <cell r="F58" t="str">
            <v>WT</v>
          </cell>
        </row>
        <row r="59">
          <cell r="D59">
            <v>171</v>
          </cell>
          <cell r="E59">
            <v>140</v>
          </cell>
          <cell r="F59" t="str">
            <v>WT</v>
          </cell>
        </row>
        <row r="60">
          <cell r="D60">
            <v>176</v>
          </cell>
          <cell r="E60">
            <v>78</v>
          </cell>
          <cell r="F60" t="str">
            <v>WT</v>
          </cell>
        </row>
        <row r="61">
          <cell r="D61">
            <v>177</v>
          </cell>
          <cell r="E61">
            <v>114</v>
          </cell>
          <cell r="F61" t="str">
            <v>WT</v>
          </cell>
        </row>
        <row r="62">
          <cell r="D62">
            <v>178</v>
          </cell>
          <cell r="E62">
            <v>89</v>
          </cell>
          <cell r="F62" t="str">
            <v>WT</v>
          </cell>
        </row>
        <row r="63">
          <cell r="D63">
            <v>179</v>
          </cell>
          <cell r="E63">
            <v>122</v>
          </cell>
          <cell r="F63" t="str">
            <v>WT</v>
          </cell>
        </row>
        <row r="64">
          <cell r="D64">
            <v>237</v>
          </cell>
          <cell r="E64">
            <v>215</v>
          </cell>
          <cell r="F64" t="str">
            <v>13G&gt;D</v>
          </cell>
        </row>
        <row r="65">
          <cell r="D65">
            <v>185</v>
          </cell>
          <cell r="E65">
            <v>98</v>
          </cell>
          <cell r="F65" t="str">
            <v>WT</v>
          </cell>
        </row>
        <row r="66">
          <cell r="D66">
            <v>186</v>
          </cell>
          <cell r="E66">
            <v>133</v>
          </cell>
          <cell r="F66" t="str">
            <v>WT</v>
          </cell>
        </row>
        <row r="67">
          <cell r="D67">
            <v>188</v>
          </cell>
          <cell r="E67">
            <v>123</v>
          </cell>
          <cell r="F67" t="str">
            <v>WT</v>
          </cell>
        </row>
        <row r="68">
          <cell r="D68">
            <v>190</v>
          </cell>
          <cell r="E68">
            <v>128</v>
          </cell>
          <cell r="F68" t="str">
            <v>WT</v>
          </cell>
        </row>
        <row r="69">
          <cell r="D69">
            <v>196</v>
          </cell>
          <cell r="E69">
            <v>117</v>
          </cell>
          <cell r="F69" t="str">
            <v>WT</v>
          </cell>
        </row>
        <row r="70">
          <cell r="D70">
            <v>197</v>
          </cell>
          <cell r="E70">
            <v>277</v>
          </cell>
          <cell r="F70" t="str">
            <v>WT</v>
          </cell>
        </row>
        <row r="71">
          <cell r="D71">
            <v>199</v>
          </cell>
          <cell r="E71">
            <v>91</v>
          </cell>
          <cell r="F71" t="str">
            <v>WT</v>
          </cell>
        </row>
        <row r="72">
          <cell r="D72">
            <v>202</v>
          </cell>
          <cell r="E72">
            <v>100</v>
          </cell>
          <cell r="F72" t="str">
            <v>WT</v>
          </cell>
        </row>
        <row r="73">
          <cell r="D73">
            <v>204</v>
          </cell>
          <cell r="E73">
            <v>52</v>
          </cell>
          <cell r="F73" t="str">
            <v>WT</v>
          </cell>
        </row>
        <row r="74">
          <cell r="D74">
            <v>214</v>
          </cell>
          <cell r="E74">
            <v>105</v>
          </cell>
          <cell r="F74" t="str">
            <v>WT</v>
          </cell>
        </row>
        <row r="75">
          <cell r="D75">
            <v>219</v>
          </cell>
          <cell r="E75">
            <v>125</v>
          </cell>
          <cell r="F75" t="str">
            <v>WT</v>
          </cell>
        </row>
        <row r="76">
          <cell r="D76">
            <v>239</v>
          </cell>
          <cell r="E76">
            <v>138</v>
          </cell>
          <cell r="F76" t="str">
            <v>WT</v>
          </cell>
        </row>
        <row r="77">
          <cell r="D77">
            <v>243</v>
          </cell>
          <cell r="E77">
            <v>122</v>
          </cell>
          <cell r="F77" t="str">
            <v>WT</v>
          </cell>
        </row>
        <row r="78">
          <cell r="D78">
            <v>246</v>
          </cell>
          <cell r="E78">
            <v>93</v>
          </cell>
          <cell r="F78" t="str">
            <v>WT</v>
          </cell>
        </row>
        <row r="79">
          <cell r="D79">
            <v>252</v>
          </cell>
          <cell r="E79">
            <v>105</v>
          </cell>
          <cell r="F79" t="str">
            <v>WT</v>
          </cell>
        </row>
        <row r="80">
          <cell r="D80">
            <v>254</v>
          </cell>
          <cell r="E80">
            <v>280</v>
          </cell>
          <cell r="F80" t="str">
            <v>WT</v>
          </cell>
        </row>
        <row r="81">
          <cell r="D81">
            <v>257</v>
          </cell>
          <cell r="E81">
            <v>96</v>
          </cell>
          <cell r="F81" t="str">
            <v>WT</v>
          </cell>
        </row>
        <row r="82">
          <cell r="D82">
            <v>262</v>
          </cell>
          <cell r="E82">
            <v>107</v>
          </cell>
          <cell r="F82" t="str">
            <v>WT</v>
          </cell>
        </row>
        <row r="83">
          <cell r="D83">
            <v>264</v>
          </cell>
          <cell r="E83">
            <v>112</v>
          </cell>
          <cell r="F83" t="str">
            <v>WT</v>
          </cell>
        </row>
        <row r="84">
          <cell r="D84">
            <v>285</v>
          </cell>
          <cell r="E84">
            <v>115</v>
          </cell>
          <cell r="F84" t="str">
            <v>WT</v>
          </cell>
        </row>
        <row r="85">
          <cell r="D85">
            <v>297</v>
          </cell>
          <cell r="E85">
            <v>131</v>
          </cell>
          <cell r="F85" t="str">
            <v>WT</v>
          </cell>
        </row>
        <row r="86">
          <cell r="D86">
            <v>312</v>
          </cell>
          <cell r="E86">
            <v>152</v>
          </cell>
          <cell r="F86" t="str">
            <v>12G&gt;S</v>
          </cell>
        </row>
        <row r="87">
          <cell r="D87">
            <v>306</v>
          </cell>
          <cell r="E87">
            <v>111</v>
          </cell>
          <cell r="F87" t="str">
            <v>WT</v>
          </cell>
        </row>
        <row r="88">
          <cell r="D88">
            <v>307</v>
          </cell>
          <cell r="E88">
            <v>139</v>
          </cell>
          <cell r="F88" t="str">
            <v>WT</v>
          </cell>
        </row>
        <row r="89">
          <cell r="D89">
            <v>316</v>
          </cell>
          <cell r="E89">
            <v>116</v>
          </cell>
          <cell r="F89" t="str">
            <v>WT</v>
          </cell>
        </row>
        <row r="90">
          <cell r="D90">
            <v>321</v>
          </cell>
          <cell r="E90">
            <v>184</v>
          </cell>
          <cell r="F90" t="str">
            <v>WT</v>
          </cell>
        </row>
        <row r="91">
          <cell r="D91">
            <v>328</v>
          </cell>
          <cell r="E91">
            <v>77</v>
          </cell>
          <cell r="F91" t="str">
            <v>12G&gt;D</v>
          </cell>
        </row>
        <row r="92">
          <cell r="D92">
            <v>327</v>
          </cell>
          <cell r="E92">
            <v>92</v>
          </cell>
          <cell r="F92" t="str">
            <v>WT</v>
          </cell>
        </row>
        <row r="93">
          <cell r="D93">
            <v>334</v>
          </cell>
          <cell r="E93">
            <v>185</v>
          </cell>
          <cell r="F93" t="str">
            <v>WT</v>
          </cell>
        </row>
        <row r="94">
          <cell r="D94">
            <v>343</v>
          </cell>
          <cell r="E94">
            <v>111</v>
          </cell>
          <cell r="F94" t="str">
            <v>WT</v>
          </cell>
        </row>
        <row r="95">
          <cell r="D95">
            <v>356</v>
          </cell>
          <cell r="E95">
            <v>202</v>
          </cell>
          <cell r="F95" t="str">
            <v>WT</v>
          </cell>
        </row>
        <row r="96">
          <cell r="D96">
            <v>382</v>
          </cell>
          <cell r="E96">
            <v>97</v>
          </cell>
          <cell r="F96" t="str">
            <v>12G&gt;C</v>
          </cell>
        </row>
        <row r="97">
          <cell r="D97">
            <v>344</v>
          </cell>
          <cell r="E97">
            <v>130</v>
          </cell>
          <cell r="F97" t="str">
            <v>12G&gt;D</v>
          </cell>
        </row>
        <row r="98">
          <cell r="D98">
            <v>18</v>
          </cell>
          <cell r="E98">
            <v>87</v>
          </cell>
          <cell r="F98" t="str">
            <v>13G&gt;D</v>
          </cell>
        </row>
        <row r="99">
          <cell r="D99">
            <v>358</v>
          </cell>
          <cell r="E99">
            <v>85</v>
          </cell>
          <cell r="F99" t="str">
            <v>WT</v>
          </cell>
        </row>
        <row r="100">
          <cell r="D100">
            <v>362</v>
          </cell>
          <cell r="E100">
            <v>130</v>
          </cell>
          <cell r="F100" t="str">
            <v>WT</v>
          </cell>
        </row>
        <row r="101">
          <cell r="D101">
            <v>378</v>
          </cell>
          <cell r="E101">
            <v>134</v>
          </cell>
          <cell r="F101" t="str">
            <v>WT</v>
          </cell>
        </row>
        <row r="102">
          <cell r="D102">
            <v>379</v>
          </cell>
          <cell r="E102">
            <v>89</v>
          </cell>
          <cell r="F102" t="str">
            <v>WT</v>
          </cell>
        </row>
        <row r="103">
          <cell r="D103">
            <v>394</v>
          </cell>
          <cell r="E103">
            <v>144</v>
          </cell>
          <cell r="F103" t="str">
            <v>WT</v>
          </cell>
        </row>
        <row r="104">
          <cell r="D104">
            <v>396</v>
          </cell>
          <cell r="E104">
            <v>85</v>
          </cell>
          <cell r="F104" t="str">
            <v>WT</v>
          </cell>
        </row>
        <row r="105">
          <cell r="D105">
            <v>399</v>
          </cell>
          <cell r="E105">
            <v>113</v>
          </cell>
          <cell r="F105" t="str">
            <v>WT</v>
          </cell>
        </row>
        <row r="106">
          <cell r="D106">
            <v>400</v>
          </cell>
          <cell r="E106">
            <v>148</v>
          </cell>
          <cell r="F106" t="str">
            <v>WT</v>
          </cell>
        </row>
        <row r="107">
          <cell r="D107">
            <v>403</v>
          </cell>
          <cell r="E107">
            <v>110</v>
          </cell>
          <cell r="F107" t="str">
            <v>WT</v>
          </cell>
        </row>
        <row r="108">
          <cell r="D108">
            <v>404</v>
          </cell>
          <cell r="E108">
            <v>161</v>
          </cell>
          <cell r="F108" t="str">
            <v>WT</v>
          </cell>
        </row>
        <row r="109">
          <cell r="D109">
            <v>419</v>
          </cell>
          <cell r="E109">
            <v>155</v>
          </cell>
          <cell r="F109" t="str">
            <v>WT</v>
          </cell>
        </row>
        <row r="110">
          <cell r="D110">
            <v>420</v>
          </cell>
          <cell r="E110">
            <v>96</v>
          </cell>
          <cell r="F110" t="str">
            <v>WT</v>
          </cell>
        </row>
        <row r="111">
          <cell r="D111">
            <v>422</v>
          </cell>
          <cell r="E111">
            <v>107</v>
          </cell>
          <cell r="F111" t="str">
            <v>WT</v>
          </cell>
        </row>
        <row r="112">
          <cell r="D112">
            <v>427</v>
          </cell>
          <cell r="E112">
            <v>140</v>
          </cell>
          <cell r="F112" t="str">
            <v>WT</v>
          </cell>
        </row>
        <row r="113">
          <cell r="D113">
            <v>431</v>
          </cell>
          <cell r="E113">
            <v>148</v>
          </cell>
          <cell r="F113" t="str">
            <v>WT</v>
          </cell>
        </row>
        <row r="114">
          <cell r="D114">
            <v>440</v>
          </cell>
          <cell r="E114">
            <v>136</v>
          </cell>
          <cell r="F114" t="str">
            <v>WT</v>
          </cell>
        </row>
        <row r="115">
          <cell r="D115">
            <v>441</v>
          </cell>
          <cell r="E115">
            <v>136</v>
          </cell>
          <cell r="F115" t="str">
            <v>WT</v>
          </cell>
        </row>
        <row r="116">
          <cell r="D116">
            <v>456</v>
          </cell>
          <cell r="E116">
            <v>93</v>
          </cell>
          <cell r="F116" t="str">
            <v>WT</v>
          </cell>
        </row>
        <row r="117">
          <cell r="D117">
            <v>458</v>
          </cell>
          <cell r="E117">
            <v>140</v>
          </cell>
          <cell r="F117" t="str">
            <v>WT</v>
          </cell>
        </row>
        <row r="118">
          <cell r="D118">
            <v>465</v>
          </cell>
          <cell r="E118">
            <v>118</v>
          </cell>
          <cell r="F118" t="str">
            <v>WT</v>
          </cell>
        </row>
        <row r="119">
          <cell r="D119">
            <v>475</v>
          </cell>
          <cell r="E119">
            <v>71</v>
          </cell>
          <cell r="F119" t="str">
            <v>WT</v>
          </cell>
        </row>
        <row r="120">
          <cell r="D120">
            <v>477</v>
          </cell>
          <cell r="E120">
            <v>149</v>
          </cell>
          <cell r="F120" t="str">
            <v>WT</v>
          </cell>
        </row>
        <row r="121">
          <cell r="D121">
            <v>480</v>
          </cell>
          <cell r="E121">
            <v>117</v>
          </cell>
          <cell r="F121" t="str">
            <v>WT</v>
          </cell>
        </row>
        <row r="122">
          <cell r="D122">
            <v>482</v>
          </cell>
          <cell r="E122">
            <v>84</v>
          </cell>
          <cell r="F122" t="str">
            <v>WT</v>
          </cell>
        </row>
        <row r="123">
          <cell r="D123">
            <v>488</v>
          </cell>
          <cell r="E123">
            <v>154</v>
          </cell>
          <cell r="F123" t="str">
            <v>WT</v>
          </cell>
        </row>
        <row r="124">
          <cell r="D124">
            <v>490</v>
          </cell>
          <cell r="E124">
            <v>100</v>
          </cell>
          <cell r="F124" t="str">
            <v>WT</v>
          </cell>
        </row>
        <row r="125">
          <cell r="D125">
            <v>493</v>
          </cell>
          <cell r="E125">
            <v>57</v>
          </cell>
          <cell r="F125" t="str">
            <v>WT</v>
          </cell>
        </row>
        <row r="126">
          <cell r="D126">
            <v>494</v>
          </cell>
          <cell r="E126">
            <v>168</v>
          </cell>
          <cell r="F126" t="str">
            <v>WT</v>
          </cell>
        </row>
        <row r="127">
          <cell r="D127">
            <v>495</v>
          </cell>
          <cell r="E127">
            <v>139</v>
          </cell>
          <cell r="F127" t="str">
            <v>WT</v>
          </cell>
        </row>
        <row r="128">
          <cell r="D128">
            <v>505</v>
          </cell>
          <cell r="E128">
            <v>111</v>
          </cell>
          <cell r="F128" t="str">
            <v>WT</v>
          </cell>
        </row>
        <row r="129">
          <cell r="D129">
            <v>508</v>
          </cell>
          <cell r="E129">
            <v>319</v>
          </cell>
          <cell r="F129" t="str">
            <v>WT</v>
          </cell>
        </row>
        <row r="130">
          <cell r="D130">
            <v>512</v>
          </cell>
          <cell r="E130">
            <v>99</v>
          </cell>
          <cell r="F130" t="str">
            <v>WT</v>
          </cell>
        </row>
        <row r="131">
          <cell r="D131">
            <v>515</v>
          </cell>
          <cell r="E131">
            <v>226</v>
          </cell>
          <cell r="F131" t="str">
            <v>WT</v>
          </cell>
        </row>
        <row r="132">
          <cell r="D132">
            <v>516</v>
          </cell>
          <cell r="E132">
            <v>118</v>
          </cell>
          <cell r="F132" t="str">
            <v>WT</v>
          </cell>
        </row>
        <row r="133">
          <cell r="D133">
            <v>525</v>
          </cell>
          <cell r="E133">
            <v>153</v>
          </cell>
          <cell r="F133" t="str">
            <v>WT</v>
          </cell>
        </row>
        <row r="134">
          <cell r="D134">
            <v>527</v>
          </cell>
          <cell r="E134">
            <v>144</v>
          </cell>
          <cell r="F134" t="str">
            <v>WT</v>
          </cell>
        </row>
        <row r="135">
          <cell r="D135">
            <v>529</v>
          </cell>
          <cell r="E135">
            <v>77</v>
          </cell>
          <cell r="F135" t="str">
            <v>WT</v>
          </cell>
        </row>
        <row r="136">
          <cell r="D136">
            <v>535</v>
          </cell>
          <cell r="E136">
            <v>126</v>
          </cell>
          <cell r="F136" t="str">
            <v>WT</v>
          </cell>
        </row>
        <row r="137">
          <cell r="D137">
            <v>536</v>
          </cell>
          <cell r="E137">
            <v>33</v>
          </cell>
          <cell r="F137" t="str">
            <v>WT</v>
          </cell>
        </row>
        <row r="138">
          <cell r="D138">
            <v>537</v>
          </cell>
          <cell r="E138">
            <v>150</v>
          </cell>
          <cell r="F138" t="str">
            <v>WT</v>
          </cell>
        </row>
        <row r="139">
          <cell r="D139">
            <v>539</v>
          </cell>
          <cell r="E139">
            <v>149</v>
          </cell>
          <cell r="F139" t="str">
            <v>WT</v>
          </cell>
        </row>
        <row r="140">
          <cell r="D140">
            <v>542</v>
          </cell>
          <cell r="E140">
            <v>113</v>
          </cell>
          <cell r="F140" t="str">
            <v>WT</v>
          </cell>
        </row>
        <row r="141">
          <cell r="D141">
            <v>556</v>
          </cell>
          <cell r="E141">
            <v>144</v>
          </cell>
          <cell r="F141" t="str">
            <v>WT</v>
          </cell>
        </row>
        <row r="142">
          <cell r="D142">
            <v>559</v>
          </cell>
          <cell r="E142">
            <v>90</v>
          </cell>
          <cell r="F142" t="str">
            <v>WT</v>
          </cell>
        </row>
        <row r="143">
          <cell r="D143">
            <v>574</v>
          </cell>
          <cell r="E143">
            <v>151</v>
          </cell>
          <cell r="F143" t="str">
            <v>WT</v>
          </cell>
        </row>
        <row r="144">
          <cell r="D144">
            <v>576</v>
          </cell>
          <cell r="E144">
            <v>116</v>
          </cell>
          <cell r="F144" t="str">
            <v>WT</v>
          </cell>
        </row>
        <row r="145">
          <cell r="D145">
            <v>598</v>
          </cell>
          <cell r="E145">
            <v>102</v>
          </cell>
          <cell r="F145" t="str">
            <v>WT</v>
          </cell>
        </row>
      </sheetData>
      <sheetData sheetId="10">
        <row r="1">
          <cell r="A1" t="str">
            <v>PGDx ID</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1">
          <cell r="A1" t="str">
            <v>Torino ID</v>
          </cell>
        </row>
      </sheetData>
      <sheetData sheetId="27">
        <row r="1">
          <cell r="A1" t="str">
            <v>Torino ID</v>
          </cell>
          <cell r="B1" t="str">
            <v>Xenograft Set</v>
          </cell>
          <cell r="C1" t="str">
            <v>Gene Symbol</v>
          </cell>
          <cell r="D1" t="str">
            <v>Gene Description</v>
          </cell>
          <cell r="E1" t="str">
            <v>Transcript Accession</v>
          </cell>
          <cell r="F1" t="str">
            <v>Nucleotide (genomic)</v>
          </cell>
          <cell r="G1" t="str">
            <v>Amino Acid (protein)</v>
          </cell>
          <cell r="H1" t="str">
            <v>Mutation Type</v>
          </cell>
          <cell r="I1" t="str">
            <v>Consequence</v>
          </cell>
        </row>
        <row r="2">
          <cell r="A2">
            <v>59</v>
          </cell>
          <cell r="B2" t="str">
            <v>1st Set</v>
          </cell>
          <cell r="C2" t="str">
            <v>TP53</v>
          </cell>
          <cell r="D2" t="str">
            <v>tumor protein p53</v>
          </cell>
          <cell r="E2" t="str">
            <v>CCDS11118.1</v>
          </cell>
          <cell r="F2" t="str">
            <v>chr17_7517866-7517866_C_A</v>
          </cell>
          <cell r="G2" t="str">
            <v>266G&gt;V</v>
          </cell>
          <cell r="H2" t="str">
            <v>Substitution</v>
          </cell>
          <cell r="I2" t="str">
            <v>Nonsynonymous coding</v>
          </cell>
        </row>
        <row r="3">
          <cell r="A3">
            <v>61</v>
          </cell>
          <cell r="B3" t="str">
            <v>1st Set</v>
          </cell>
          <cell r="C3" t="str">
            <v>TP53</v>
          </cell>
          <cell r="D3" t="str">
            <v>tumor protein p53</v>
          </cell>
          <cell r="E3" t="str">
            <v>CCDS11118.1</v>
          </cell>
          <cell r="F3" t="str">
            <v>chr17_7519013-7519022__GAGGGGCCAG</v>
          </cell>
          <cell r="G3" t="str">
            <v>NA</v>
          </cell>
          <cell r="H3" t="str">
            <v>Insertion</v>
          </cell>
          <cell r="I3" t="str">
            <v>Frameshift</v>
          </cell>
        </row>
        <row r="4">
          <cell r="A4">
            <v>62</v>
          </cell>
          <cell r="B4" t="str">
            <v>1st Set</v>
          </cell>
          <cell r="C4" t="str">
            <v>TP53</v>
          </cell>
          <cell r="D4" t="str">
            <v>tumor protein p53</v>
          </cell>
          <cell r="E4" t="str">
            <v>CCDS11118.1</v>
          </cell>
          <cell r="F4" t="str">
            <v>chr17_7519131-7519131_C_T</v>
          </cell>
          <cell r="G4" t="str">
            <v>175R&gt;H</v>
          </cell>
          <cell r="H4" t="str">
            <v>Substitution</v>
          </cell>
          <cell r="I4" t="str">
            <v>Nonsynonymous coding</v>
          </cell>
        </row>
        <row r="5">
          <cell r="A5">
            <v>399</v>
          </cell>
          <cell r="B5" t="str">
            <v>1st Set</v>
          </cell>
          <cell r="C5" t="str">
            <v>TP53</v>
          </cell>
          <cell r="D5" t="str">
            <v>tumor protein p53</v>
          </cell>
          <cell r="E5" t="str">
            <v>CCDS11118.1</v>
          </cell>
          <cell r="F5" t="str">
            <v>chr17_7517819-7517819_G_A</v>
          </cell>
          <cell r="G5" t="str">
            <v>282R&gt;W</v>
          </cell>
          <cell r="H5" t="str">
            <v>Substitution</v>
          </cell>
          <cell r="I5" t="str">
            <v>Nonsynonymous coding</v>
          </cell>
        </row>
        <row r="6">
          <cell r="A6">
            <v>67</v>
          </cell>
          <cell r="B6" t="str">
            <v>1st Set</v>
          </cell>
          <cell r="C6" t="str">
            <v>TP53</v>
          </cell>
          <cell r="D6" t="str">
            <v>tumor protein p53</v>
          </cell>
          <cell r="E6" t="str">
            <v>CCDS11118.1</v>
          </cell>
          <cell r="F6" t="str">
            <v>chr17_7517747-7517747_G_A</v>
          </cell>
          <cell r="G6" t="str">
            <v>306R&gt;X</v>
          </cell>
          <cell r="H6" t="str">
            <v>Substitution</v>
          </cell>
          <cell r="I6" t="str">
            <v>Nonsense</v>
          </cell>
        </row>
        <row r="7">
          <cell r="A7">
            <v>102</v>
          </cell>
          <cell r="B7" t="str">
            <v>1st Set</v>
          </cell>
          <cell r="C7" t="str">
            <v>TP53</v>
          </cell>
          <cell r="D7" t="str">
            <v>tumor protein p53</v>
          </cell>
          <cell r="E7" t="str">
            <v>CCDS11118.1</v>
          </cell>
          <cell r="F7" t="str">
            <v>chr17_7517810-7517810_C_T</v>
          </cell>
          <cell r="G7" t="str">
            <v>285E&gt;K</v>
          </cell>
          <cell r="H7" t="str">
            <v>Substitution</v>
          </cell>
          <cell r="I7" t="str">
            <v>Nonsynonymous coding</v>
          </cell>
        </row>
        <row r="8">
          <cell r="A8">
            <v>103</v>
          </cell>
          <cell r="B8" t="str">
            <v>1st Set</v>
          </cell>
          <cell r="C8" t="str">
            <v>TP53</v>
          </cell>
          <cell r="D8" t="str">
            <v>tumor protein p53</v>
          </cell>
          <cell r="E8" t="str">
            <v>CCDS11118.1</v>
          </cell>
          <cell r="F8" t="str">
            <v>chr17_7517819-7517819_G_A</v>
          </cell>
          <cell r="G8" t="str">
            <v>282R&gt;W</v>
          </cell>
          <cell r="H8" t="str">
            <v>Substitution</v>
          </cell>
          <cell r="I8" t="str">
            <v>Nonsynonymous coding</v>
          </cell>
        </row>
        <row r="9">
          <cell r="A9">
            <v>136</v>
          </cell>
          <cell r="B9" t="str">
            <v>1st Set</v>
          </cell>
          <cell r="C9" t="str">
            <v>TP53</v>
          </cell>
          <cell r="D9" t="str">
            <v>tumor protein p53</v>
          </cell>
          <cell r="E9" t="str">
            <v>CCDS11118.1</v>
          </cell>
          <cell r="F9" t="str">
            <v>chr17_7519272-7519272_G_</v>
          </cell>
          <cell r="G9" t="str">
            <v>NA</v>
          </cell>
          <cell r="H9" t="str">
            <v>Deletion</v>
          </cell>
          <cell r="I9" t="str">
            <v>Frameshift</v>
          </cell>
        </row>
        <row r="10">
          <cell r="A10">
            <v>150</v>
          </cell>
          <cell r="B10" t="str">
            <v>1st Set</v>
          </cell>
          <cell r="C10" t="str">
            <v>TP53</v>
          </cell>
          <cell r="D10" t="str">
            <v>tumor protein p53</v>
          </cell>
          <cell r="E10" t="str">
            <v>CCDS11118.1</v>
          </cell>
          <cell r="F10" t="str">
            <v>chr17_7518293-7518293_C_A</v>
          </cell>
          <cell r="G10" t="str">
            <v>238C&gt;F</v>
          </cell>
          <cell r="H10" t="str">
            <v>Substitution</v>
          </cell>
          <cell r="I10" t="str">
            <v>Nonsynonymous coding</v>
          </cell>
        </row>
        <row r="11">
          <cell r="A11">
            <v>237</v>
          </cell>
          <cell r="B11" t="str">
            <v>1st Set</v>
          </cell>
          <cell r="C11" t="str">
            <v>TP53</v>
          </cell>
          <cell r="D11" t="str">
            <v>tumor protein p53</v>
          </cell>
          <cell r="E11" t="str">
            <v>CCDS11118.1</v>
          </cell>
          <cell r="F11" t="str">
            <v>chr17_7517819-7517819_G_A</v>
          </cell>
          <cell r="G11" t="str">
            <v>282R&gt;W</v>
          </cell>
          <cell r="H11" t="str">
            <v>Substitution</v>
          </cell>
          <cell r="I11" t="str">
            <v>Nonsynonymous coding</v>
          </cell>
        </row>
        <row r="12">
          <cell r="A12">
            <v>431</v>
          </cell>
          <cell r="B12" t="str">
            <v>1st Set</v>
          </cell>
          <cell r="C12" t="str">
            <v>TP53</v>
          </cell>
          <cell r="D12" t="str">
            <v>tumor protein p53</v>
          </cell>
          <cell r="E12" t="str">
            <v>CCDS11118.1</v>
          </cell>
          <cell r="F12" t="str">
            <v>chr17_7517806-7517806_T_A</v>
          </cell>
          <cell r="G12" t="str">
            <v>286E&gt;V</v>
          </cell>
          <cell r="H12" t="str">
            <v>Substitution</v>
          </cell>
          <cell r="I12" t="str">
            <v>Nonsynonymous coding</v>
          </cell>
        </row>
        <row r="13">
          <cell r="A13">
            <v>80</v>
          </cell>
          <cell r="B13" t="str">
            <v>1st Set</v>
          </cell>
          <cell r="C13" t="str">
            <v>TP53</v>
          </cell>
          <cell r="D13" t="str">
            <v>tumor protein p53</v>
          </cell>
          <cell r="E13" t="str">
            <v>CCDS11118.1</v>
          </cell>
          <cell r="F13" t="str">
            <v>chr17_7517849-7517849_C_T</v>
          </cell>
          <cell r="G13" t="str">
            <v>272V&gt;M</v>
          </cell>
          <cell r="H13" t="str">
            <v>Substitution</v>
          </cell>
          <cell r="I13" t="str">
            <v>Nonsynonymous coding</v>
          </cell>
        </row>
        <row r="14">
          <cell r="A14">
            <v>177</v>
          </cell>
          <cell r="B14" t="str">
            <v>1st Set</v>
          </cell>
          <cell r="C14" t="str">
            <v>TP53</v>
          </cell>
          <cell r="D14" t="str">
            <v>tumor protein p53</v>
          </cell>
          <cell r="E14" t="str">
            <v>CCDS11118.1</v>
          </cell>
          <cell r="F14" t="str">
            <v>chr17_7520133-7520133_C_</v>
          </cell>
          <cell r="G14" t="str">
            <v>NA</v>
          </cell>
          <cell r="H14" t="str">
            <v>Deletion</v>
          </cell>
          <cell r="I14" t="str">
            <v>Frameshift</v>
          </cell>
        </row>
        <row r="15">
          <cell r="A15">
            <v>179</v>
          </cell>
          <cell r="B15" t="str">
            <v>1st Set</v>
          </cell>
          <cell r="C15" t="str">
            <v>TP53</v>
          </cell>
          <cell r="D15" t="str">
            <v>tumor protein p53</v>
          </cell>
          <cell r="E15" t="str">
            <v>CCDS11118.1</v>
          </cell>
          <cell r="F15" t="str">
            <v>chr17_7519138-7519138_C_A</v>
          </cell>
          <cell r="G15" t="str">
            <v>173V&gt;L</v>
          </cell>
          <cell r="H15" t="str">
            <v>Substitution</v>
          </cell>
          <cell r="I15" t="str">
            <v>Nonsynonymous coding</v>
          </cell>
        </row>
        <row r="16">
          <cell r="A16">
            <v>185</v>
          </cell>
          <cell r="B16" t="str">
            <v>1st Set</v>
          </cell>
          <cell r="C16" t="str">
            <v>TP53</v>
          </cell>
          <cell r="D16" t="str">
            <v>tumor protein p53</v>
          </cell>
          <cell r="E16" t="str">
            <v>CCDS11118.1</v>
          </cell>
          <cell r="F16" t="str">
            <v>chr17_7517845-7517845_C_T</v>
          </cell>
          <cell r="G16" t="str">
            <v>273R&gt;H</v>
          </cell>
          <cell r="H16" t="str">
            <v>Substitution</v>
          </cell>
          <cell r="I16" t="str">
            <v>Nonsynonymous coding</v>
          </cell>
        </row>
        <row r="17">
          <cell r="A17">
            <v>186</v>
          </cell>
          <cell r="B17" t="str">
            <v>1st Set</v>
          </cell>
          <cell r="C17" t="str">
            <v>TP53</v>
          </cell>
          <cell r="D17" t="str">
            <v>tumor protein p53</v>
          </cell>
          <cell r="E17" t="str">
            <v>CCDS11118.1</v>
          </cell>
          <cell r="F17" t="str">
            <v>chr17_7519131-7519131_C_T</v>
          </cell>
          <cell r="G17" t="str">
            <v>175R&gt;H</v>
          </cell>
          <cell r="H17" t="str">
            <v>Substitution</v>
          </cell>
          <cell r="I17" t="str">
            <v>Nonsynonymous coding</v>
          </cell>
        </row>
        <row r="18">
          <cell r="A18">
            <v>188</v>
          </cell>
          <cell r="B18" t="str">
            <v>1st Set</v>
          </cell>
          <cell r="C18" t="str">
            <v>TP53</v>
          </cell>
          <cell r="D18" t="str">
            <v>tumor protein p53</v>
          </cell>
          <cell r="E18" t="str">
            <v>CCDS11118.1</v>
          </cell>
          <cell r="F18" t="str">
            <v>chr17_7520142-7520194_GGAGGGGGCTGGTGCAGGGGCCGCCGGTGTAGGAGCTGCTGGTGCAGGGGCCA_</v>
          </cell>
          <cell r="G18" t="str">
            <v>NA</v>
          </cell>
          <cell r="H18" t="str">
            <v>Deletion</v>
          </cell>
          <cell r="I18" t="str">
            <v>Frameshift</v>
          </cell>
        </row>
        <row r="19">
          <cell r="A19">
            <v>190</v>
          </cell>
          <cell r="B19" t="str">
            <v>1st Set</v>
          </cell>
          <cell r="C19" t="str">
            <v>TP53</v>
          </cell>
          <cell r="D19" t="str">
            <v>tumor protein p53</v>
          </cell>
          <cell r="E19" t="str">
            <v>CCDS11118.1</v>
          </cell>
          <cell r="F19" t="str">
            <v>chr17_7519185-7519185_A_T</v>
          </cell>
          <cell r="G19" t="str">
            <v>157V&gt;D</v>
          </cell>
          <cell r="H19" t="str">
            <v>Substitution</v>
          </cell>
          <cell r="I19" t="str">
            <v>Nonsynonymous coding</v>
          </cell>
        </row>
        <row r="20">
          <cell r="A20">
            <v>199</v>
          </cell>
          <cell r="B20" t="str">
            <v>1st Set</v>
          </cell>
          <cell r="C20" t="str">
            <v>TP53</v>
          </cell>
          <cell r="D20" t="str">
            <v>tumor protein p53</v>
          </cell>
          <cell r="E20" t="str">
            <v>CCDS11118.1</v>
          </cell>
          <cell r="F20" t="str">
            <v>chr17_7517843-7517843_C_G</v>
          </cell>
          <cell r="G20" t="str">
            <v>274V&gt;L</v>
          </cell>
          <cell r="H20" t="str">
            <v>Substitution</v>
          </cell>
          <cell r="I20" t="str">
            <v>Nonsynonymous coding</v>
          </cell>
        </row>
        <row r="21">
          <cell r="A21">
            <v>202</v>
          </cell>
          <cell r="B21" t="str">
            <v>1st Set</v>
          </cell>
          <cell r="C21" t="str">
            <v>TP53</v>
          </cell>
          <cell r="D21" t="str">
            <v>tumor protein p53</v>
          </cell>
          <cell r="E21" t="str">
            <v>CCDS11118.1</v>
          </cell>
          <cell r="F21" t="str">
            <v>chr17_7519204-7519204_G_T</v>
          </cell>
          <cell r="G21" t="str">
            <v>151P&gt;T</v>
          </cell>
          <cell r="H21" t="str">
            <v>Substitution</v>
          </cell>
          <cell r="I21" t="str">
            <v>Nonsynonymous coding</v>
          </cell>
        </row>
        <row r="22">
          <cell r="A22">
            <v>204</v>
          </cell>
          <cell r="B22" t="str">
            <v>1st Set</v>
          </cell>
          <cell r="C22" t="str">
            <v>TP53</v>
          </cell>
          <cell r="D22" t="str">
            <v>tumor protein p53</v>
          </cell>
          <cell r="E22" t="str">
            <v>CCDS11118.1</v>
          </cell>
          <cell r="F22" t="str">
            <v>chr17_7518284-7518284_G_T</v>
          </cell>
          <cell r="G22" t="str">
            <v>241S&gt;Y</v>
          </cell>
          <cell r="H22" t="str">
            <v>Substitution</v>
          </cell>
          <cell r="I22" t="str">
            <v>Nonsynonymous coding</v>
          </cell>
        </row>
        <row r="23">
          <cell r="A23">
            <v>219</v>
          </cell>
          <cell r="B23" t="str">
            <v>1st Set</v>
          </cell>
          <cell r="C23" t="str">
            <v>TP53</v>
          </cell>
          <cell r="D23" t="str">
            <v>tumor protein p53</v>
          </cell>
          <cell r="E23" t="str">
            <v>CCDS11118.1</v>
          </cell>
          <cell r="F23" t="str">
            <v>chr17_7519254-7519254_A_C</v>
          </cell>
          <cell r="G23" t="str">
            <v>134F&gt;C</v>
          </cell>
          <cell r="H23" t="str">
            <v>Substitution</v>
          </cell>
          <cell r="I23" t="str">
            <v>Nonsynonymous coding</v>
          </cell>
        </row>
        <row r="24">
          <cell r="A24">
            <v>239</v>
          </cell>
          <cell r="B24" t="str">
            <v>1st Set</v>
          </cell>
          <cell r="C24" t="str">
            <v>TP53</v>
          </cell>
          <cell r="D24" t="str">
            <v>tumor protein p53</v>
          </cell>
          <cell r="E24" t="str">
            <v>CCDS11118.1</v>
          </cell>
          <cell r="F24" t="str">
            <v>chr17_7514721-7514721_A_C</v>
          </cell>
          <cell r="G24" t="str">
            <v>344L&gt;R</v>
          </cell>
          <cell r="H24" t="str">
            <v>Substitution</v>
          </cell>
          <cell r="I24" t="str">
            <v>Nonsynonymous coding</v>
          </cell>
        </row>
        <row r="25">
          <cell r="A25">
            <v>243</v>
          </cell>
          <cell r="B25" t="str">
            <v>1st Set</v>
          </cell>
          <cell r="C25" t="str">
            <v>TP53</v>
          </cell>
          <cell r="D25" t="str">
            <v>tumor protein p53</v>
          </cell>
          <cell r="E25" t="str">
            <v>CCDS11118.1</v>
          </cell>
          <cell r="F25" t="str">
            <v>chr17_7518234-7518234_C_T</v>
          </cell>
          <cell r="G25" t="str">
            <v>258E&gt;K</v>
          </cell>
          <cell r="H25" t="str">
            <v>Substitution</v>
          </cell>
          <cell r="I25" t="str">
            <v>Nonsynonymous coding</v>
          </cell>
        </row>
        <row r="26">
          <cell r="A26">
            <v>246</v>
          </cell>
          <cell r="B26" t="str">
            <v>1st Set</v>
          </cell>
          <cell r="C26" t="str">
            <v>TP53</v>
          </cell>
          <cell r="D26" t="str">
            <v>tumor protein p53</v>
          </cell>
          <cell r="E26" t="str">
            <v>CCDS11118.1</v>
          </cell>
          <cell r="F26" t="str">
            <v>chr17_7517866-7517866_C_A</v>
          </cell>
          <cell r="G26" t="str">
            <v>266G&gt;V</v>
          </cell>
          <cell r="H26" t="str">
            <v>Substitution</v>
          </cell>
          <cell r="I26" t="str">
            <v>Nonsynonymous coding</v>
          </cell>
        </row>
        <row r="27">
          <cell r="A27">
            <v>252</v>
          </cell>
          <cell r="B27" t="str">
            <v>1st Set</v>
          </cell>
          <cell r="C27" t="str">
            <v>TP53</v>
          </cell>
          <cell r="D27" t="str">
            <v>tumor protein p53</v>
          </cell>
          <cell r="E27" t="str">
            <v>CCDS11118.1</v>
          </cell>
          <cell r="F27" t="str">
            <v>chr17_7518988-7518988_G_A</v>
          </cell>
          <cell r="G27" t="str">
            <v>196R&gt;X</v>
          </cell>
          <cell r="H27" t="str">
            <v>Substitution</v>
          </cell>
          <cell r="I27" t="str">
            <v>Nonsense</v>
          </cell>
        </row>
        <row r="28">
          <cell r="A28">
            <v>254</v>
          </cell>
          <cell r="B28" t="str">
            <v>1st Set</v>
          </cell>
          <cell r="C28" t="str">
            <v>TP53</v>
          </cell>
          <cell r="D28" t="str">
            <v>tumor protein p53</v>
          </cell>
          <cell r="E28" t="str">
            <v>CCDS11118.1</v>
          </cell>
          <cell r="F28" t="str">
            <v>chr17_7519138-7519138_C_A</v>
          </cell>
          <cell r="G28" t="str">
            <v>173V&gt;L</v>
          </cell>
          <cell r="H28" t="str">
            <v>Substitution</v>
          </cell>
          <cell r="I28" t="str">
            <v>Nonsynonymous coding</v>
          </cell>
        </row>
        <row r="29">
          <cell r="A29">
            <v>257</v>
          </cell>
          <cell r="B29" t="str">
            <v>1st Set</v>
          </cell>
          <cell r="C29" t="str">
            <v>TP53</v>
          </cell>
          <cell r="D29" t="str">
            <v>tumor protein p53</v>
          </cell>
          <cell r="E29" t="str">
            <v>CCDS11118.1</v>
          </cell>
          <cell r="F29" t="str">
            <v>chr17_7518915-7518915_T_C</v>
          </cell>
          <cell r="G29" t="str">
            <v>220Y&gt;C</v>
          </cell>
          <cell r="H29" t="str">
            <v>Substitution</v>
          </cell>
          <cell r="I29" t="str">
            <v>Nonsynonymous coding</v>
          </cell>
        </row>
        <row r="30">
          <cell r="A30">
            <v>262</v>
          </cell>
          <cell r="B30" t="str">
            <v>1st Set</v>
          </cell>
          <cell r="C30" t="str">
            <v>TP53</v>
          </cell>
          <cell r="D30" t="str">
            <v>tumor protein p53</v>
          </cell>
          <cell r="E30" t="str">
            <v>CCDS11118.1</v>
          </cell>
          <cell r="F30" t="str">
            <v>chr17_7519131-7519131_C_T</v>
          </cell>
          <cell r="G30" t="str">
            <v>175R&gt;H</v>
          </cell>
          <cell r="H30" t="str">
            <v>Substitution</v>
          </cell>
          <cell r="I30" t="str">
            <v>Nonsynonymous coding</v>
          </cell>
        </row>
        <row r="31">
          <cell r="A31">
            <v>264</v>
          </cell>
          <cell r="B31" t="str">
            <v>1st Set</v>
          </cell>
          <cell r="C31" t="str">
            <v>TP53</v>
          </cell>
          <cell r="D31" t="str">
            <v>tumor protein p53</v>
          </cell>
          <cell r="E31" t="str">
            <v>CCDS11118.1</v>
          </cell>
          <cell r="F31" t="str">
            <v>chr17_7518257-7518261_GGCCT_</v>
          </cell>
          <cell r="G31" t="str">
            <v>NA</v>
          </cell>
          <cell r="H31" t="str">
            <v>Deletion</v>
          </cell>
          <cell r="I31" t="str">
            <v>Frameshift</v>
          </cell>
        </row>
        <row r="32">
          <cell r="A32">
            <v>285</v>
          </cell>
          <cell r="B32" t="str">
            <v>1st Set</v>
          </cell>
          <cell r="C32" t="str">
            <v>TP53</v>
          </cell>
          <cell r="D32" t="str">
            <v>tumor protein p53</v>
          </cell>
          <cell r="E32" t="str">
            <v>CCDS11118.1</v>
          </cell>
          <cell r="F32" t="str">
            <v>chr17_7518264-7518264_G_A</v>
          </cell>
          <cell r="G32" t="str">
            <v>248R&gt;W</v>
          </cell>
          <cell r="H32" t="str">
            <v>Substitution</v>
          </cell>
          <cell r="I32" t="str">
            <v>Nonsynonymous coding</v>
          </cell>
        </row>
        <row r="33">
          <cell r="A33">
            <v>297</v>
          </cell>
          <cell r="B33" t="str">
            <v>1st Set</v>
          </cell>
          <cell r="C33" t="str">
            <v>TP53</v>
          </cell>
          <cell r="D33" t="str">
            <v>tumor protein p53</v>
          </cell>
          <cell r="E33" t="str">
            <v>CCDS11118.1</v>
          </cell>
          <cell r="F33" t="str">
            <v>chr17_7518263-7518263_C_T</v>
          </cell>
          <cell r="G33" t="str">
            <v>248R&gt;Q</v>
          </cell>
          <cell r="H33" t="str">
            <v>Substitution</v>
          </cell>
          <cell r="I33" t="str">
            <v>Nonsynonymous coding</v>
          </cell>
        </row>
        <row r="34">
          <cell r="A34">
            <v>356</v>
          </cell>
          <cell r="B34" t="str">
            <v>1st Set</v>
          </cell>
          <cell r="C34" t="str">
            <v>TP53</v>
          </cell>
          <cell r="D34" t="str">
            <v>tumor protein p53</v>
          </cell>
          <cell r="E34" t="str">
            <v>CCDS11118.1</v>
          </cell>
          <cell r="F34" t="str">
            <v>chr17_7518272-7518272_C_T</v>
          </cell>
          <cell r="G34" t="str">
            <v>245G&gt;D</v>
          </cell>
          <cell r="H34" t="str">
            <v>Substitution</v>
          </cell>
          <cell r="I34" t="str">
            <v>Nonsynonymous coding</v>
          </cell>
        </row>
        <row r="35">
          <cell r="A35">
            <v>362</v>
          </cell>
          <cell r="B35" t="str">
            <v>1st Set</v>
          </cell>
          <cell r="C35" t="str">
            <v>TP53</v>
          </cell>
          <cell r="D35" t="str">
            <v>tumor protein p53</v>
          </cell>
          <cell r="E35" t="str">
            <v>CCDS11118.1</v>
          </cell>
          <cell r="F35" t="str">
            <v>chr17_7518937-7518937_G_A</v>
          </cell>
          <cell r="G35" t="str">
            <v>213R&gt;X</v>
          </cell>
          <cell r="H35" t="str">
            <v>Substitution</v>
          </cell>
          <cell r="I35" t="str">
            <v>Nonsense</v>
          </cell>
        </row>
        <row r="36">
          <cell r="A36">
            <v>327</v>
          </cell>
          <cell r="B36" t="str">
            <v>1st Set</v>
          </cell>
          <cell r="C36" t="str">
            <v>TP53</v>
          </cell>
          <cell r="D36" t="str">
            <v>tumor protein p53</v>
          </cell>
          <cell r="E36" t="str">
            <v>CCDS11118.1</v>
          </cell>
          <cell r="F36" t="str">
            <v>chr17_7518276-7518276_C_T</v>
          </cell>
          <cell r="G36" t="str">
            <v>244G&gt;S</v>
          </cell>
          <cell r="H36" t="str">
            <v>Substitution</v>
          </cell>
          <cell r="I36" t="str">
            <v>Nonsynonymous coding</v>
          </cell>
        </row>
        <row r="37">
          <cell r="A37">
            <v>334</v>
          </cell>
          <cell r="B37" t="str">
            <v>1st Set</v>
          </cell>
          <cell r="C37" t="str">
            <v>TP53</v>
          </cell>
          <cell r="D37" t="str">
            <v>tumor protein p53</v>
          </cell>
          <cell r="E37" t="str">
            <v>CCDS11118.1</v>
          </cell>
          <cell r="F37" t="str">
            <v>chr17_7518263-7518263_C_T</v>
          </cell>
          <cell r="G37" t="str">
            <v>248R&gt;Q</v>
          </cell>
          <cell r="H37" t="str">
            <v>Substitution</v>
          </cell>
          <cell r="I37" t="str">
            <v>Nonsynonymous coding</v>
          </cell>
        </row>
        <row r="38">
          <cell r="A38">
            <v>419</v>
          </cell>
          <cell r="B38" t="str">
            <v>1st Set</v>
          </cell>
          <cell r="C38" t="str">
            <v>TP53</v>
          </cell>
          <cell r="D38" t="str">
            <v>tumor protein p53</v>
          </cell>
          <cell r="E38" t="str">
            <v>CCDS11118.1</v>
          </cell>
          <cell r="F38" t="str">
            <v>chr17_7519131-7519131_C_T</v>
          </cell>
          <cell r="G38" t="str">
            <v>175R&gt;H</v>
          </cell>
          <cell r="H38" t="str">
            <v>Substitution</v>
          </cell>
          <cell r="I38" t="str">
            <v>Nonsynonymous coding</v>
          </cell>
        </row>
        <row r="39">
          <cell r="A39">
            <v>197</v>
          </cell>
          <cell r="B39" t="str">
            <v>1st Set</v>
          </cell>
          <cell r="C39" t="str">
            <v>TP53</v>
          </cell>
          <cell r="D39" t="str">
            <v>tumor protein p53</v>
          </cell>
          <cell r="E39" t="str">
            <v>CCDS11118.1</v>
          </cell>
          <cell r="F39" t="str">
            <v>chr17_7517869-7517871_AGT_</v>
          </cell>
          <cell r="G39" t="str">
            <v>NA</v>
          </cell>
          <cell r="H39" t="str">
            <v>Deletion</v>
          </cell>
          <cell r="I39" t="str">
            <v>In-frame deletion</v>
          </cell>
        </row>
        <row r="40">
          <cell r="A40">
            <v>197</v>
          </cell>
          <cell r="B40" t="str">
            <v>1st Set</v>
          </cell>
          <cell r="C40" t="str">
            <v>TP53</v>
          </cell>
          <cell r="D40" t="str">
            <v>tumor protein p53</v>
          </cell>
          <cell r="E40" t="str">
            <v>CCDS11118.1</v>
          </cell>
          <cell r="F40" t="str">
            <v>chr17_7518273-7518273_C_T</v>
          </cell>
          <cell r="G40" t="str">
            <v>245G&gt;S</v>
          </cell>
          <cell r="H40" t="str">
            <v>Substitution</v>
          </cell>
          <cell r="I40" t="str">
            <v>Nonsynonymous coding</v>
          </cell>
        </row>
        <row r="41">
          <cell r="A41">
            <v>379</v>
          </cell>
          <cell r="B41" t="str">
            <v>1st Set</v>
          </cell>
          <cell r="C41" t="str">
            <v>TP53</v>
          </cell>
          <cell r="D41" t="str">
            <v>tumor protein p53</v>
          </cell>
          <cell r="E41" t="str">
            <v>CCDS11118.1</v>
          </cell>
          <cell r="F41" t="str">
            <v>chr17_7519131-7519131_C_T</v>
          </cell>
          <cell r="G41" t="str">
            <v>175R&gt;H</v>
          </cell>
          <cell r="H41" t="str">
            <v>Substitution</v>
          </cell>
          <cell r="I41" t="str">
            <v>Nonsynonymous coding</v>
          </cell>
        </row>
        <row r="42">
          <cell r="A42">
            <v>344</v>
          </cell>
          <cell r="B42" t="str">
            <v>1st Set</v>
          </cell>
          <cell r="C42" t="str">
            <v>TP53</v>
          </cell>
          <cell r="D42" t="str">
            <v>tumor protein p53</v>
          </cell>
          <cell r="E42" t="str">
            <v>CCDS11118.1</v>
          </cell>
          <cell r="F42" t="str">
            <v>chr17_7517845-7517845_C_T</v>
          </cell>
          <cell r="G42" t="str">
            <v>273R&gt;H</v>
          </cell>
          <cell r="H42" t="str">
            <v>Substitution</v>
          </cell>
          <cell r="I42" t="str">
            <v>Nonsynonymous coding</v>
          </cell>
        </row>
        <row r="43">
          <cell r="A43">
            <v>14</v>
          </cell>
          <cell r="B43" t="str">
            <v>1st Set</v>
          </cell>
          <cell r="C43" t="str">
            <v>TP53</v>
          </cell>
          <cell r="D43" t="str">
            <v>tumor protein p53</v>
          </cell>
          <cell r="E43" t="str">
            <v>CCDS11118.1</v>
          </cell>
          <cell r="F43" t="str">
            <v>chr17_7518990-7518990_A_G</v>
          </cell>
          <cell r="G43" t="str">
            <v>195I&gt;T</v>
          </cell>
          <cell r="H43" t="str">
            <v>Substitution</v>
          </cell>
          <cell r="I43" t="str">
            <v>Nonsynonymous coding</v>
          </cell>
        </row>
        <row r="44">
          <cell r="A44">
            <v>29</v>
          </cell>
          <cell r="B44" t="str">
            <v>1st Set</v>
          </cell>
          <cell r="C44" t="str">
            <v>TP53</v>
          </cell>
          <cell r="D44" t="str">
            <v>tumor protein p53</v>
          </cell>
          <cell r="E44" t="str">
            <v>CCDS11118.1</v>
          </cell>
          <cell r="F44" t="str">
            <v>chr17_7518988-7518988_G_A</v>
          </cell>
          <cell r="G44" t="str">
            <v>196R&gt;X</v>
          </cell>
          <cell r="H44" t="str">
            <v>Substitution</v>
          </cell>
          <cell r="I44" t="str">
            <v>Nonsense</v>
          </cell>
        </row>
        <row r="45">
          <cell r="A45">
            <v>30</v>
          </cell>
          <cell r="B45" t="str">
            <v>1st Set</v>
          </cell>
          <cell r="C45" t="str">
            <v>TP53</v>
          </cell>
          <cell r="D45" t="str">
            <v>tumor protein p53</v>
          </cell>
          <cell r="E45" t="str">
            <v>CCDS11118.1</v>
          </cell>
          <cell r="F45" t="str">
            <v>chr17_7514712-7514720_GCCTCATTC_</v>
          </cell>
          <cell r="G45" t="str">
            <v>347ASP&gt;</v>
          </cell>
          <cell r="H45" t="str">
            <v>Deletion</v>
          </cell>
          <cell r="I45" t="str">
            <v>In-frame deletion</v>
          </cell>
        </row>
        <row r="46">
          <cell r="A46">
            <v>32</v>
          </cell>
          <cell r="B46" t="str">
            <v>1st Set</v>
          </cell>
          <cell r="C46" t="str">
            <v>TP53</v>
          </cell>
          <cell r="D46" t="str">
            <v>tumor protein p53</v>
          </cell>
          <cell r="E46" t="str">
            <v>CCDS11118.1</v>
          </cell>
          <cell r="F46" t="str">
            <v>chr17_7519138-7519138_C_T</v>
          </cell>
          <cell r="G46" t="str">
            <v>173V&gt;M</v>
          </cell>
          <cell r="H46" t="str">
            <v>Substitution</v>
          </cell>
          <cell r="I46" t="str">
            <v>Nonsynonymous coding</v>
          </cell>
        </row>
        <row r="47">
          <cell r="A47">
            <v>54</v>
          </cell>
          <cell r="B47" t="str">
            <v>1st Set</v>
          </cell>
          <cell r="C47" t="str">
            <v>TP53</v>
          </cell>
          <cell r="D47" t="str">
            <v>tumor protein p53</v>
          </cell>
          <cell r="E47" t="str">
            <v>CCDS11118.1</v>
          </cell>
          <cell r="F47" t="str">
            <v>chr17_7514728-7514728_G_A</v>
          </cell>
          <cell r="G47" t="str">
            <v>342R&gt;X</v>
          </cell>
          <cell r="H47" t="str">
            <v>Substitution</v>
          </cell>
          <cell r="I47" t="str">
            <v>Nonsense</v>
          </cell>
        </row>
        <row r="48">
          <cell r="A48">
            <v>57</v>
          </cell>
          <cell r="B48" t="str">
            <v>1st Set</v>
          </cell>
          <cell r="C48" t="str">
            <v>TP53</v>
          </cell>
          <cell r="D48" t="str">
            <v>tumor protein p53</v>
          </cell>
          <cell r="E48" t="str">
            <v>CCDS11118.1</v>
          </cell>
          <cell r="F48" t="str">
            <v>chr17:7519194-7519207_CCGGGCGGGGGTG_</v>
          </cell>
          <cell r="G48" t="str">
            <v>NA</v>
          </cell>
          <cell r="H48" t="str">
            <v>Deletion</v>
          </cell>
          <cell r="I48" t="str">
            <v>Frameshift</v>
          </cell>
        </row>
        <row r="49">
          <cell r="A49">
            <v>76</v>
          </cell>
          <cell r="B49" t="str">
            <v>1st Set</v>
          </cell>
          <cell r="C49" t="str">
            <v>TP53</v>
          </cell>
          <cell r="D49" t="str">
            <v>tumor protein p53</v>
          </cell>
          <cell r="E49" t="str">
            <v>CCDS11118.1</v>
          </cell>
          <cell r="F49" t="str">
            <v>chr17_7518299-7518299__CCATGCAGGAACTGTTACACATG</v>
          </cell>
          <cell r="G49" t="str">
            <v>NA</v>
          </cell>
          <cell r="H49" t="str">
            <v>Insertion</v>
          </cell>
          <cell r="I49" t="str">
            <v>Frameshift</v>
          </cell>
        </row>
        <row r="50">
          <cell r="A50">
            <v>480</v>
          </cell>
          <cell r="B50" t="str">
            <v>1st Set</v>
          </cell>
          <cell r="C50" t="str">
            <v>TP53</v>
          </cell>
          <cell r="D50" t="str">
            <v>tumor protein p53</v>
          </cell>
          <cell r="E50" t="str">
            <v>CCDS11118.1</v>
          </cell>
          <cell r="F50" t="str">
            <v>chr17_7519128-7519128_C_A</v>
          </cell>
          <cell r="G50" t="str">
            <v>176C&gt;F</v>
          </cell>
          <cell r="H50" t="str">
            <v>Substitution</v>
          </cell>
          <cell r="I50" t="str">
            <v>Nonsynonymous coding</v>
          </cell>
        </row>
        <row r="51">
          <cell r="A51">
            <v>81</v>
          </cell>
          <cell r="B51" t="str">
            <v>1st Set</v>
          </cell>
          <cell r="C51" t="str">
            <v>TP53</v>
          </cell>
          <cell r="D51" t="str">
            <v>tumor protein p53</v>
          </cell>
          <cell r="E51" t="str">
            <v>CCDS11118.1</v>
          </cell>
          <cell r="F51" t="str">
            <v>chr17_7519131-7519131_C_T</v>
          </cell>
          <cell r="G51" t="str">
            <v>175R&gt;H</v>
          </cell>
          <cell r="H51" t="str">
            <v>Substitution</v>
          </cell>
          <cell r="I51" t="str">
            <v>Nonsynonymous coding</v>
          </cell>
        </row>
        <row r="52">
          <cell r="A52">
            <v>95</v>
          </cell>
          <cell r="B52" t="str">
            <v>1st Set</v>
          </cell>
          <cell r="C52" t="str">
            <v>TP53</v>
          </cell>
          <cell r="D52" t="str">
            <v>tumor protein p53</v>
          </cell>
          <cell r="E52" t="str">
            <v>CCDS11118.1</v>
          </cell>
          <cell r="F52" t="str">
            <v>chr17_7518264-7518264_G_A</v>
          </cell>
          <cell r="G52" t="str">
            <v>248R&gt;W</v>
          </cell>
          <cell r="H52" t="str">
            <v>Substitution</v>
          </cell>
          <cell r="I52" t="str">
            <v>Nonsynonymous coding</v>
          </cell>
        </row>
        <row r="53">
          <cell r="A53">
            <v>96</v>
          </cell>
          <cell r="B53" t="str">
            <v>1st Set</v>
          </cell>
          <cell r="C53" t="str">
            <v>TP53</v>
          </cell>
          <cell r="D53" t="str">
            <v>tumor protein p53</v>
          </cell>
          <cell r="E53" t="str">
            <v>CCDS11118.1</v>
          </cell>
          <cell r="F53" t="str">
            <v>chr17_7518985-7518985_C_T</v>
          </cell>
          <cell r="G53" t="str">
            <v>197V&gt;M</v>
          </cell>
          <cell r="H53" t="str">
            <v>Substitution</v>
          </cell>
          <cell r="I53" t="str">
            <v>Nonsynonymous coding</v>
          </cell>
        </row>
        <row r="54">
          <cell r="A54">
            <v>97</v>
          </cell>
          <cell r="B54" t="str">
            <v>1st Set</v>
          </cell>
          <cell r="C54" t="str">
            <v>TP53</v>
          </cell>
          <cell r="D54" t="str">
            <v>tumor protein p53</v>
          </cell>
          <cell r="E54" t="str">
            <v>CCDS11118.1</v>
          </cell>
          <cell r="F54" t="str">
            <v>chr17_7517846-7517846_G_A</v>
          </cell>
          <cell r="G54" t="str">
            <v>273R&gt;C</v>
          </cell>
          <cell r="H54" t="str">
            <v>Substitution</v>
          </cell>
          <cell r="I54" t="str">
            <v>Nonsynonymous coding</v>
          </cell>
        </row>
        <row r="55">
          <cell r="A55">
            <v>98</v>
          </cell>
          <cell r="B55" t="str">
            <v>1st Set</v>
          </cell>
          <cell r="C55" t="str">
            <v>TP53</v>
          </cell>
          <cell r="D55" t="str">
            <v>tumor protein p53</v>
          </cell>
          <cell r="E55" t="str">
            <v>CCDS11118.1</v>
          </cell>
          <cell r="F55" t="str">
            <v>chr17_7519241-7519283_GGCCAGTTGGCAAAACATCTTGTTGAGGGCAGGGGAGTACTGT_</v>
          </cell>
          <cell r="G55" t="str">
            <v>NA</v>
          </cell>
          <cell r="H55" t="str">
            <v>Insertion</v>
          </cell>
          <cell r="I55" t="str">
            <v>Frameshift</v>
          </cell>
        </row>
        <row r="56">
          <cell r="A56">
            <v>99</v>
          </cell>
          <cell r="B56" t="str">
            <v>1st Set</v>
          </cell>
          <cell r="C56" t="str">
            <v>TP53</v>
          </cell>
          <cell r="D56" t="str">
            <v>tumor protein p53</v>
          </cell>
          <cell r="E56" t="str">
            <v>CCDS11118.1</v>
          </cell>
          <cell r="F56" t="str">
            <v>chr17_7517747-7517747_G_A</v>
          </cell>
          <cell r="G56" t="str">
            <v>306R&gt;X</v>
          </cell>
          <cell r="H56" t="str">
            <v>Substitution</v>
          </cell>
          <cell r="I56" t="str">
            <v>Nonsense</v>
          </cell>
        </row>
        <row r="57">
          <cell r="A57">
            <v>101</v>
          </cell>
          <cell r="B57" t="str">
            <v>1st Set</v>
          </cell>
          <cell r="C57" t="str">
            <v>TP53</v>
          </cell>
          <cell r="D57" t="str">
            <v>tumor protein p53</v>
          </cell>
          <cell r="E57" t="str">
            <v>CCDS11118.1</v>
          </cell>
          <cell r="F57" t="str">
            <v>chr17_7518937-7518949_GAAAAGTGTTTC_</v>
          </cell>
          <cell r="G57" t="str">
            <v>212EKCF&gt;</v>
          </cell>
          <cell r="H57" t="str">
            <v>Deletion</v>
          </cell>
          <cell r="I57" t="str">
            <v>In-frame deletion</v>
          </cell>
        </row>
        <row r="58">
          <cell r="A58">
            <v>104</v>
          </cell>
          <cell r="B58" t="str">
            <v>1st Set</v>
          </cell>
          <cell r="C58" t="str">
            <v>TP53</v>
          </cell>
          <cell r="D58" t="str">
            <v>tumor protein p53</v>
          </cell>
          <cell r="E58" t="str">
            <v>CCDS11118.1</v>
          </cell>
          <cell r="F58" t="str">
            <v>chr17_7519186-7519186_C_A</v>
          </cell>
          <cell r="G58" t="str">
            <v>157V&gt;F</v>
          </cell>
          <cell r="H58" t="str">
            <v>Substitution</v>
          </cell>
          <cell r="I58" t="str">
            <v>Nonsynonymous coding</v>
          </cell>
        </row>
        <row r="59">
          <cell r="A59">
            <v>105</v>
          </cell>
          <cell r="B59" t="str">
            <v>1st Set</v>
          </cell>
          <cell r="C59" t="str">
            <v>TP53</v>
          </cell>
          <cell r="D59" t="str">
            <v>tumor protein p53</v>
          </cell>
          <cell r="E59" t="str">
            <v>CCDS11118.1</v>
          </cell>
          <cell r="F59" t="str">
            <v>chr17_7520254-7520254_C_T</v>
          </cell>
          <cell r="G59" t="str">
            <v>53W&gt;X</v>
          </cell>
          <cell r="H59" t="str">
            <v>Substitution</v>
          </cell>
          <cell r="I59" t="str">
            <v>Nonsense</v>
          </cell>
        </row>
        <row r="60">
          <cell r="A60">
            <v>109</v>
          </cell>
          <cell r="B60" t="str">
            <v>1st Set</v>
          </cell>
          <cell r="C60" t="str">
            <v>TP53</v>
          </cell>
          <cell r="D60" t="str">
            <v>tumor protein p53</v>
          </cell>
          <cell r="E60" t="str">
            <v>CCDS11118.1</v>
          </cell>
          <cell r="F60" t="str">
            <v>chr17_7517846-7517846_G_A</v>
          </cell>
          <cell r="G60" t="str">
            <v>273R&gt;C</v>
          </cell>
          <cell r="H60" t="str">
            <v>Substitution</v>
          </cell>
          <cell r="I60" t="str">
            <v>Nonsynonymous coding</v>
          </cell>
        </row>
        <row r="61">
          <cell r="A61">
            <v>113</v>
          </cell>
          <cell r="B61" t="str">
            <v>1st Set</v>
          </cell>
          <cell r="C61" t="str">
            <v>TP53</v>
          </cell>
          <cell r="D61" t="str">
            <v>tumor protein p53</v>
          </cell>
          <cell r="E61" t="str">
            <v>CCDS11118.1</v>
          </cell>
          <cell r="F61" t="str">
            <v>chr17_7518936-7518936_C_T</v>
          </cell>
          <cell r="G61" t="str">
            <v>213R&gt;Q</v>
          </cell>
          <cell r="H61" t="str">
            <v>Substitution</v>
          </cell>
          <cell r="I61" t="str">
            <v>Nonsynonymous coding</v>
          </cell>
        </row>
        <row r="62">
          <cell r="A62">
            <v>115</v>
          </cell>
          <cell r="B62" t="str">
            <v>1st Set</v>
          </cell>
          <cell r="C62" t="str">
            <v>TP53</v>
          </cell>
          <cell r="D62" t="str">
            <v>tumor protein p53</v>
          </cell>
          <cell r="E62" t="str">
            <v>CCDS11118.1</v>
          </cell>
          <cell r="F62" t="str">
            <v>chr17_7514728-7514728_G_A</v>
          </cell>
          <cell r="G62" t="str">
            <v>342R&gt;X</v>
          </cell>
          <cell r="H62" t="str">
            <v>Substitution</v>
          </cell>
          <cell r="I62" t="str">
            <v>Nonsense</v>
          </cell>
        </row>
        <row r="63">
          <cell r="A63">
            <v>116</v>
          </cell>
          <cell r="B63" t="str">
            <v>1st Set</v>
          </cell>
          <cell r="C63" t="str">
            <v>TP53</v>
          </cell>
          <cell r="D63" t="str">
            <v>tumor protein p53</v>
          </cell>
          <cell r="E63" t="str">
            <v>CCDS11118.1</v>
          </cell>
          <cell r="F63" t="str">
            <v>chr17_7517819-7517819_G_A</v>
          </cell>
          <cell r="G63" t="str">
            <v>282R&gt;W</v>
          </cell>
          <cell r="H63" t="str">
            <v>Substitution</v>
          </cell>
          <cell r="I63" t="str">
            <v>Nonsynonymous coding</v>
          </cell>
        </row>
        <row r="64">
          <cell r="A64">
            <v>117</v>
          </cell>
          <cell r="B64" t="str">
            <v>1st Set</v>
          </cell>
          <cell r="C64" t="str">
            <v>TP53</v>
          </cell>
          <cell r="D64" t="str">
            <v>tumor protein p53</v>
          </cell>
          <cell r="E64" t="str">
            <v>CCDS11118.1</v>
          </cell>
          <cell r="F64" t="str">
            <v>chr17_7518916-7518916_A_C</v>
          </cell>
          <cell r="G64" t="str">
            <v>220Y&gt;D</v>
          </cell>
          <cell r="H64" t="str">
            <v>Substitution</v>
          </cell>
          <cell r="I64" t="str">
            <v>Nonsynonymous coding</v>
          </cell>
        </row>
        <row r="65">
          <cell r="A65">
            <v>121</v>
          </cell>
          <cell r="B65" t="str">
            <v>1st Set</v>
          </cell>
          <cell r="C65" t="str">
            <v>TP53</v>
          </cell>
          <cell r="D65" t="str">
            <v>tumor protein p53</v>
          </cell>
          <cell r="E65" t="str">
            <v>CCDS11118.1</v>
          </cell>
          <cell r="F65" t="str">
            <v>chr17_7517747-7517747_G_A</v>
          </cell>
          <cell r="G65" t="str">
            <v>306R&gt;X</v>
          </cell>
          <cell r="H65" t="str">
            <v>Substitution</v>
          </cell>
          <cell r="I65" t="str">
            <v>Nonsense</v>
          </cell>
        </row>
        <row r="66">
          <cell r="A66">
            <v>124</v>
          </cell>
          <cell r="B66" t="str">
            <v>1st Set</v>
          </cell>
          <cell r="C66" t="str">
            <v>TP53</v>
          </cell>
          <cell r="D66" t="str">
            <v>tumor protein p53</v>
          </cell>
          <cell r="E66" t="str">
            <v>CCDS11118.1</v>
          </cell>
          <cell r="F66" t="str">
            <v>chr17_7517846-7517846_G_A</v>
          </cell>
          <cell r="G66" t="str">
            <v>273R&gt;C</v>
          </cell>
          <cell r="H66" t="str">
            <v>Substitution</v>
          </cell>
          <cell r="I66" t="str">
            <v>Nonsynonymous coding</v>
          </cell>
        </row>
        <row r="67">
          <cell r="A67">
            <v>126</v>
          </cell>
          <cell r="B67" t="str">
            <v>1st Set</v>
          </cell>
          <cell r="C67" t="str">
            <v>TP53</v>
          </cell>
          <cell r="D67" t="str">
            <v>tumor protein p53</v>
          </cell>
          <cell r="E67" t="str">
            <v>CCDS11118.1</v>
          </cell>
          <cell r="F67" t="str">
            <v>chr17_7518263-7518263_C_T</v>
          </cell>
          <cell r="G67" t="str">
            <v>248R&gt;Q</v>
          </cell>
          <cell r="H67" t="str">
            <v>Substitution</v>
          </cell>
          <cell r="I67" t="str">
            <v>Nonsynonymous coding</v>
          </cell>
        </row>
        <row r="68">
          <cell r="A68">
            <v>129</v>
          </cell>
          <cell r="B68" t="str">
            <v>1st Set</v>
          </cell>
          <cell r="C68" t="str">
            <v>TP53</v>
          </cell>
          <cell r="D68" t="str">
            <v>tumor protein p53</v>
          </cell>
          <cell r="E68" t="str">
            <v>CCDS11118.1</v>
          </cell>
          <cell r="F68" t="str">
            <v>chr17_7519232-7519232_G_C</v>
          </cell>
          <cell r="G68" t="str">
            <v>141C&gt;W</v>
          </cell>
          <cell r="H68" t="str">
            <v>Substitution</v>
          </cell>
          <cell r="I68" t="str">
            <v>Nonsynonymous coding</v>
          </cell>
        </row>
        <row r="69">
          <cell r="A69">
            <v>131</v>
          </cell>
          <cell r="B69" t="str">
            <v>1st Set</v>
          </cell>
          <cell r="C69" t="str">
            <v>TP53</v>
          </cell>
          <cell r="D69" t="str">
            <v>tumor protein p53</v>
          </cell>
          <cell r="E69" t="str">
            <v>CCDS11118.1</v>
          </cell>
          <cell r="F69" t="str">
            <v>chr17_7518293-7518293_C_T</v>
          </cell>
          <cell r="G69" t="str">
            <v>238C&gt;Y</v>
          </cell>
          <cell r="H69" t="str">
            <v>Substitution</v>
          </cell>
          <cell r="I69" t="str">
            <v>Nonsynonymous coding</v>
          </cell>
        </row>
        <row r="70">
          <cell r="A70">
            <v>137</v>
          </cell>
          <cell r="B70" t="str">
            <v>1st Set</v>
          </cell>
          <cell r="C70" t="str">
            <v>TP53</v>
          </cell>
          <cell r="D70" t="str">
            <v>tumor protein p53</v>
          </cell>
          <cell r="E70" t="str">
            <v>CCDS11118.1</v>
          </cell>
          <cell r="F70" t="str">
            <v>chr17_7518263-7518263_C_T</v>
          </cell>
          <cell r="G70" t="str">
            <v>248R&gt;Q</v>
          </cell>
          <cell r="H70" t="str">
            <v>Substitution</v>
          </cell>
          <cell r="I70" t="str">
            <v>Nonsynonymous coding</v>
          </cell>
        </row>
        <row r="71">
          <cell r="A71">
            <v>137</v>
          </cell>
          <cell r="B71" t="str">
            <v>1st Set</v>
          </cell>
          <cell r="C71" t="str">
            <v>TP53</v>
          </cell>
          <cell r="D71" t="str">
            <v>tumor protein p53</v>
          </cell>
          <cell r="E71" t="str">
            <v>CCDS11118.1</v>
          </cell>
          <cell r="F71" t="str">
            <v>chr17_7518915-7518915_T_C</v>
          </cell>
          <cell r="G71" t="str">
            <v>220Y&gt;C</v>
          </cell>
          <cell r="H71" t="str">
            <v>Substitution</v>
          </cell>
          <cell r="I71" t="str">
            <v>Nonsynonymous coding</v>
          </cell>
        </row>
        <row r="72">
          <cell r="A72">
            <v>145</v>
          </cell>
          <cell r="B72" t="str">
            <v>1st Set</v>
          </cell>
          <cell r="C72" t="str">
            <v>TP53</v>
          </cell>
          <cell r="D72" t="str">
            <v>tumor protein p53</v>
          </cell>
          <cell r="E72" t="str">
            <v>CCDS11118.1</v>
          </cell>
          <cell r="F72" t="str">
            <v>chr17_7517846-7517846_G_A</v>
          </cell>
          <cell r="G72" t="str">
            <v>273R&gt;C</v>
          </cell>
          <cell r="H72" t="str">
            <v>Substitution</v>
          </cell>
          <cell r="I72" t="str">
            <v>Nonsynonymous coding</v>
          </cell>
        </row>
        <row r="73">
          <cell r="A73">
            <v>146</v>
          </cell>
          <cell r="B73" t="str">
            <v>1st Set</v>
          </cell>
          <cell r="C73" t="str">
            <v>TP53</v>
          </cell>
          <cell r="D73" t="str">
            <v>tumor protein p53</v>
          </cell>
          <cell r="E73" t="str">
            <v>CCDS11118.1</v>
          </cell>
          <cell r="F73" t="str">
            <v>chr17_7518273-7518273_C_T</v>
          </cell>
          <cell r="G73" t="str">
            <v>245G&gt;S</v>
          </cell>
          <cell r="H73" t="str">
            <v>Substitution</v>
          </cell>
          <cell r="I73" t="str">
            <v>Nonsynonymous coding</v>
          </cell>
        </row>
        <row r="74">
          <cell r="A74">
            <v>147</v>
          </cell>
          <cell r="B74" t="str">
            <v>1st Set</v>
          </cell>
          <cell r="C74" t="str">
            <v>TP53</v>
          </cell>
          <cell r="D74" t="str">
            <v>tumor protein p53</v>
          </cell>
          <cell r="E74" t="str">
            <v>CCDS11118.1</v>
          </cell>
          <cell r="F74" t="str">
            <v>chr17_7517819-7517819_G_A</v>
          </cell>
          <cell r="G74" t="str">
            <v>282R&gt;W</v>
          </cell>
          <cell r="H74" t="str">
            <v>Substitution</v>
          </cell>
          <cell r="I74" t="str">
            <v>Nonsynonymous coding</v>
          </cell>
        </row>
        <row r="75">
          <cell r="A75">
            <v>151</v>
          </cell>
          <cell r="B75" t="str">
            <v>1st Set</v>
          </cell>
          <cell r="C75" t="str">
            <v>TP53</v>
          </cell>
          <cell r="D75" t="str">
            <v>tumor protein p53</v>
          </cell>
          <cell r="E75" t="str">
            <v>CCDS11118.1</v>
          </cell>
          <cell r="F75" t="str">
            <v>chr17_7519095-7519095_C_A</v>
          </cell>
          <cell r="G75" t="str">
            <v>NA</v>
          </cell>
          <cell r="H75" t="str">
            <v>Substitution</v>
          </cell>
          <cell r="I75" t="str">
            <v>Splice site donor</v>
          </cell>
        </row>
        <row r="76">
          <cell r="A76">
            <v>152</v>
          </cell>
          <cell r="B76" t="str">
            <v>1st Set</v>
          </cell>
          <cell r="C76" t="str">
            <v>TP53</v>
          </cell>
          <cell r="D76" t="str">
            <v>tumor protein p53</v>
          </cell>
          <cell r="E76" t="str">
            <v>CCDS11118.1</v>
          </cell>
          <cell r="F76" t="str">
            <v>chr17_7518264-7518264_G_A</v>
          </cell>
          <cell r="G76" t="str">
            <v>248R&gt;W</v>
          </cell>
          <cell r="H76" t="str">
            <v>Substitution</v>
          </cell>
          <cell r="I76" t="str">
            <v>Nonsynonymous coding</v>
          </cell>
        </row>
        <row r="77">
          <cell r="A77">
            <v>153</v>
          </cell>
          <cell r="B77" t="str">
            <v>1st Set</v>
          </cell>
          <cell r="C77" t="str">
            <v>TP53</v>
          </cell>
          <cell r="D77" t="str">
            <v>tumor protein p53</v>
          </cell>
          <cell r="E77" t="str">
            <v>CCDS11118.1</v>
          </cell>
          <cell r="F77" t="str">
            <v>chr17_7517845-7517845_C_T</v>
          </cell>
          <cell r="G77" t="str">
            <v>273R&gt;H</v>
          </cell>
          <cell r="H77" t="str">
            <v>Substitution</v>
          </cell>
          <cell r="I77" t="str">
            <v>Nonsynonymous coding</v>
          </cell>
        </row>
        <row r="78">
          <cell r="A78">
            <v>159</v>
          </cell>
          <cell r="B78" t="str">
            <v>1st Set</v>
          </cell>
          <cell r="C78" t="str">
            <v>TP53</v>
          </cell>
          <cell r="D78" t="str">
            <v>tumor protein p53</v>
          </cell>
          <cell r="E78" t="str">
            <v>CCDS11118.1</v>
          </cell>
          <cell r="F78" t="str">
            <v>chr17_7518231-7518231_C_A</v>
          </cell>
          <cell r="G78" t="str">
            <v>259D&gt;Y</v>
          </cell>
          <cell r="H78" t="str">
            <v>Substitution</v>
          </cell>
          <cell r="I78" t="str">
            <v>Nonsynonymous coding</v>
          </cell>
        </row>
        <row r="79">
          <cell r="A79">
            <v>161</v>
          </cell>
          <cell r="B79" t="str">
            <v>1st Set</v>
          </cell>
          <cell r="C79" t="str">
            <v>TP53</v>
          </cell>
          <cell r="D79" t="str">
            <v>tumor protein p53</v>
          </cell>
          <cell r="E79" t="str">
            <v>CCDS11118.1</v>
          </cell>
          <cell r="F79" t="str">
            <v>chr17_7518263-7518263_C_T</v>
          </cell>
          <cell r="G79" t="str">
            <v>248R&gt;Q</v>
          </cell>
          <cell r="H79" t="str">
            <v>Substitution</v>
          </cell>
          <cell r="I79" t="str">
            <v>Nonsynonymous coding</v>
          </cell>
        </row>
        <row r="80">
          <cell r="A80">
            <v>166</v>
          </cell>
          <cell r="B80" t="str">
            <v>1st Set</v>
          </cell>
          <cell r="C80" t="str">
            <v>TP53</v>
          </cell>
          <cell r="D80" t="str">
            <v>tumor protein p53</v>
          </cell>
          <cell r="E80" t="str">
            <v>CCDS11118.1</v>
          </cell>
          <cell r="F80" t="str">
            <v>chr17_7518291-7518291_T_C</v>
          </cell>
          <cell r="G80" t="str">
            <v>239N&gt;D</v>
          </cell>
          <cell r="H80" t="str">
            <v>Substitution</v>
          </cell>
          <cell r="I80" t="str">
            <v>Nonsynonymous coding</v>
          </cell>
        </row>
        <row r="81">
          <cell r="A81">
            <v>171</v>
          </cell>
          <cell r="B81" t="str">
            <v>1st Set</v>
          </cell>
          <cell r="C81" t="str">
            <v>TP53</v>
          </cell>
          <cell r="D81" t="str">
            <v>tumor protein p53</v>
          </cell>
          <cell r="E81" t="str">
            <v>CCDS11118.1</v>
          </cell>
          <cell r="F81" t="str">
            <v>chr17_7519251-7519251_C_A</v>
          </cell>
          <cell r="G81" t="str">
            <v>135C&gt;F</v>
          </cell>
          <cell r="H81" t="str">
            <v>Substitution</v>
          </cell>
          <cell r="I81" t="str">
            <v>Nonsynonymous coding</v>
          </cell>
        </row>
        <row r="82">
          <cell r="A82">
            <v>176</v>
          </cell>
          <cell r="B82" t="str">
            <v>1st Set</v>
          </cell>
          <cell r="C82" t="str">
            <v>TP53</v>
          </cell>
          <cell r="D82" t="str">
            <v>tumor protein p53</v>
          </cell>
          <cell r="E82" t="str">
            <v>CCDS11118.1</v>
          </cell>
          <cell r="F82" t="str">
            <v>chr17_7519131-7519131_C_T</v>
          </cell>
          <cell r="G82" t="str">
            <v>175R&gt;H</v>
          </cell>
          <cell r="H82" t="str">
            <v>Substitution</v>
          </cell>
          <cell r="I82" t="str">
            <v>Nonsynonymous coding</v>
          </cell>
        </row>
        <row r="83">
          <cell r="A83">
            <v>456</v>
          </cell>
          <cell r="B83" t="str">
            <v>1st Set</v>
          </cell>
          <cell r="C83" t="str">
            <v>TP53</v>
          </cell>
          <cell r="D83" t="str">
            <v>tumor protein p53</v>
          </cell>
          <cell r="E83" t="str">
            <v>CCDS11118.1</v>
          </cell>
          <cell r="F83" t="str">
            <v>chr17_7518281-7518281_C_G</v>
          </cell>
          <cell r="G83" t="str">
            <v>242C&gt;S</v>
          </cell>
          <cell r="H83" t="str">
            <v>Substitution</v>
          </cell>
          <cell r="I83" t="str">
            <v>Nonsynonymous coding</v>
          </cell>
        </row>
        <row r="84">
          <cell r="A84">
            <v>458</v>
          </cell>
          <cell r="B84" t="str">
            <v>1st Set</v>
          </cell>
          <cell r="C84" t="str">
            <v>TP53</v>
          </cell>
          <cell r="D84" t="str">
            <v>tumor protein p53</v>
          </cell>
          <cell r="E84" t="str">
            <v>CCDS11118.1</v>
          </cell>
          <cell r="F84" t="str">
            <v>chr17_7514728-7514728_G_A</v>
          </cell>
          <cell r="G84" t="str">
            <v>342R&gt;X</v>
          </cell>
          <cell r="H84" t="str">
            <v>Substitution</v>
          </cell>
          <cell r="I84" t="str">
            <v>Nonsense</v>
          </cell>
        </row>
        <row r="85">
          <cell r="A85">
            <v>477</v>
          </cell>
          <cell r="B85" t="str">
            <v>1st Set</v>
          </cell>
          <cell r="C85" t="str">
            <v>TP53</v>
          </cell>
          <cell r="D85" t="str">
            <v>tumor protein p53</v>
          </cell>
          <cell r="E85" t="str">
            <v>CCDS11118.1</v>
          </cell>
          <cell r="F85" t="str">
            <v>chr17_7518915-7518915_T_C</v>
          </cell>
          <cell r="G85" t="str">
            <v>220Y&gt;C</v>
          </cell>
          <cell r="H85" t="str">
            <v>Substitution</v>
          </cell>
          <cell r="I85" t="str">
            <v>Nonsynonymous coding</v>
          </cell>
        </row>
        <row r="86">
          <cell r="A86">
            <v>490</v>
          </cell>
          <cell r="B86" t="str">
            <v>1st Set</v>
          </cell>
          <cell r="C86" t="str">
            <v>TP53</v>
          </cell>
          <cell r="D86" t="str">
            <v>tumor protein p53</v>
          </cell>
          <cell r="E86" t="str">
            <v>CCDS11118.1</v>
          </cell>
          <cell r="F86" t="str">
            <v>chr17_7517807-7517807_C_A</v>
          </cell>
          <cell r="G86" t="str">
            <v>286E&gt;X</v>
          </cell>
          <cell r="H86" t="str">
            <v>Substitution</v>
          </cell>
          <cell r="I86" t="str">
            <v>Nonsense</v>
          </cell>
        </row>
        <row r="87">
          <cell r="A87">
            <v>358</v>
          </cell>
          <cell r="B87" t="str">
            <v>1st Set</v>
          </cell>
          <cell r="C87" t="str">
            <v>TP53</v>
          </cell>
          <cell r="D87" t="str">
            <v>tumor protein p53</v>
          </cell>
          <cell r="E87" t="str">
            <v>CCDS11118.1</v>
          </cell>
          <cell r="F87" t="str">
            <v>chr17_7518273-7518273_C_T</v>
          </cell>
          <cell r="G87" t="str">
            <v>245G&gt;S</v>
          </cell>
          <cell r="H87" t="str">
            <v>Substitution</v>
          </cell>
          <cell r="I87" t="str">
            <v>Nonsynonymous coding</v>
          </cell>
        </row>
        <row r="88">
          <cell r="A88">
            <v>394</v>
          </cell>
          <cell r="B88" t="str">
            <v>1st Set</v>
          </cell>
          <cell r="C88" t="str">
            <v>TP53</v>
          </cell>
          <cell r="D88" t="str">
            <v>tumor protein p53</v>
          </cell>
          <cell r="E88" t="str">
            <v>CCDS11118.1</v>
          </cell>
          <cell r="F88" t="str">
            <v>chr17_7519131-7519131_C_T</v>
          </cell>
          <cell r="G88" t="str">
            <v>175R&gt;H</v>
          </cell>
          <cell r="H88" t="str">
            <v>Substitution</v>
          </cell>
          <cell r="I88" t="str">
            <v>Nonsynonymous coding</v>
          </cell>
        </row>
        <row r="89">
          <cell r="A89">
            <v>400</v>
          </cell>
          <cell r="B89" t="str">
            <v>1st Set</v>
          </cell>
          <cell r="C89" t="str">
            <v>TP53</v>
          </cell>
          <cell r="D89" t="str">
            <v>tumor protein p53</v>
          </cell>
          <cell r="E89" t="str">
            <v>CCDS11118.1</v>
          </cell>
          <cell r="F89" t="str">
            <v>chr17_7518982-7518982_C_A</v>
          </cell>
          <cell r="G89" t="str">
            <v>198E&gt;X</v>
          </cell>
          <cell r="H89" t="str">
            <v>Substitution</v>
          </cell>
          <cell r="I89" t="str">
            <v>Nonsense</v>
          </cell>
        </row>
        <row r="90">
          <cell r="A90">
            <v>18</v>
          </cell>
          <cell r="B90" t="str">
            <v>2nd Set</v>
          </cell>
          <cell r="C90" t="str">
            <v>TP53</v>
          </cell>
          <cell r="D90" t="str">
            <v>tumor protein p53</v>
          </cell>
          <cell r="E90" t="str">
            <v>CCDS11118.1</v>
          </cell>
          <cell r="F90" t="str">
            <v>chr17_7518943-7518943_T_</v>
          </cell>
          <cell r="G90" t="str">
            <v>NA</v>
          </cell>
          <cell r="H90" t="str">
            <v>Deletion</v>
          </cell>
          <cell r="I90" t="str">
            <v>Frameshift</v>
          </cell>
        </row>
        <row r="91">
          <cell r="A91">
            <v>65</v>
          </cell>
          <cell r="B91" t="str">
            <v>2nd Set</v>
          </cell>
          <cell r="C91" t="str">
            <v>TP53</v>
          </cell>
          <cell r="D91" t="str">
            <v>tumor protein p53</v>
          </cell>
          <cell r="E91" t="str">
            <v>CCDS11118.1</v>
          </cell>
          <cell r="F91" t="str">
            <v>chr17_7519217-7519217_C_T</v>
          </cell>
          <cell r="G91" t="str">
            <v>146W&gt;X</v>
          </cell>
          <cell r="H91" t="str">
            <v>Substitution</v>
          </cell>
          <cell r="I91" t="str">
            <v>Nonsense</v>
          </cell>
        </row>
        <row r="92">
          <cell r="A92">
            <v>66</v>
          </cell>
          <cell r="B92" t="str">
            <v>2nd Set</v>
          </cell>
          <cell r="C92" t="str">
            <v>TP53</v>
          </cell>
          <cell r="D92" t="str">
            <v>tumor protein p53</v>
          </cell>
          <cell r="E92" t="str">
            <v>CCDS11118.1</v>
          </cell>
          <cell r="F92" t="str">
            <v>chr17_7519116-7519133_TCATGGTGGGGGCAGCGC_</v>
          </cell>
          <cell r="G92" t="str">
            <v>NA</v>
          </cell>
          <cell r="H92" t="str">
            <v>Deletion</v>
          </cell>
          <cell r="I92" t="str">
            <v>In-frame deletion</v>
          </cell>
        </row>
        <row r="93">
          <cell r="A93">
            <v>78</v>
          </cell>
          <cell r="B93" t="str">
            <v>2nd Set</v>
          </cell>
          <cell r="C93" t="str">
            <v>TP53</v>
          </cell>
          <cell r="D93" t="str">
            <v>tumor protein p53</v>
          </cell>
          <cell r="E93" t="str">
            <v>CCDS11118.1</v>
          </cell>
          <cell r="F93" t="str">
            <v>chr17_7518990-7518990_A_G</v>
          </cell>
          <cell r="G93" t="str">
            <v>195I&gt;T</v>
          </cell>
          <cell r="H93" t="str">
            <v>Substitution</v>
          </cell>
          <cell r="I93" t="str">
            <v>Nonsynonymous coding</v>
          </cell>
        </row>
        <row r="94">
          <cell r="A94">
            <v>108</v>
          </cell>
          <cell r="B94" t="str">
            <v>2nd Set</v>
          </cell>
          <cell r="C94" t="str">
            <v>TP53</v>
          </cell>
          <cell r="D94" t="str">
            <v>tumor protein p53</v>
          </cell>
          <cell r="E94" t="str">
            <v>CCDS11118.1</v>
          </cell>
          <cell r="F94" t="str">
            <v>chr17_7519131-7519131_C_T</v>
          </cell>
          <cell r="G94" t="str">
            <v>175R&gt;H</v>
          </cell>
          <cell r="H94" t="str">
            <v>Substitution</v>
          </cell>
          <cell r="I94" t="str">
            <v>Nonsynonymous coding</v>
          </cell>
        </row>
        <row r="95">
          <cell r="A95">
            <v>133</v>
          </cell>
          <cell r="B95" t="str">
            <v>2nd Set</v>
          </cell>
          <cell r="C95" t="str">
            <v>TP53</v>
          </cell>
          <cell r="D95" t="str">
            <v>tumor protein p53</v>
          </cell>
          <cell r="E95" t="str">
            <v>CCDS11118.1</v>
          </cell>
          <cell r="F95" t="str">
            <v>chr17_7519131-7519131_C_T</v>
          </cell>
          <cell r="G95" t="str">
            <v>175R&gt;H</v>
          </cell>
          <cell r="H95" t="str">
            <v>Substitution</v>
          </cell>
          <cell r="I95" t="str">
            <v>Nonsynonymous coding</v>
          </cell>
        </row>
        <row r="96">
          <cell r="A96">
            <v>178</v>
          </cell>
          <cell r="B96" t="str">
            <v>2nd Set</v>
          </cell>
          <cell r="C96" t="str">
            <v>TP53</v>
          </cell>
          <cell r="D96" t="str">
            <v>tumor protein p53</v>
          </cell>
          <cell r="E96" t="str">
            <v>CCDS11118.1</v>
          </cell>
          <cell r="F96" t="str">
            <v>chr17_7520141-7520163_AGGAGGGGGCTGGTGCAGGGGCC_</v>
          </cell>
          <cell r="G96" t="str">
            <v>NA</v>
          </cell>
          <cell r="H96" t="str">
            <v>Deletion</v>
          </cell>
          <cell r="I96" t="str">
            <v>Frameshift</v>
          </cell>
        </row>
        <row r="97">
          <cell r="A97">
            <v>196</v>
          </cell>
          <cell r="B97" t="str">
            <v>2nd Set</v>
          </cell>
          <cell r="C97" t="str">
            <v>TP53</v>
          </cell>
          <cell r="D97" t="str">
            <v>tumor protein p53</v>
          </cell>
          <cell r="E97" t="str">
            <v>CCDS11118.1</v>
          </cell>
          <cell r="F97" t="str">
            <v>chr17_7518920-7518922_CAC_</v>
          </cell>
          <cell r="G97" t="str">
            <v>NA</v>
          </cell>
          <cell r="H97" t="str">
            <v>Deletion</v>
          </cell>
          <cell r="I97" t="str">
            <v>In-frame deletion</v>
          </cell>
        </row>
        <row r="98">
          <cell r="A98">
            <v>214</v>
          </cell>
          <cell r="B98" t="str">
            <v>2nd Set</v>
          </cell>
          <cell r="C98" t="str">
            <v>TP53</v>
          </cell>
          <cell r="D98" t="str">
            <v>tumor protein p53</v>
          </cell>
          <cell r="E98" t="str">
            <v>CCDS11118.1</v>
          </cell>
          <cell r="F98" t="str">
            <v>chr17_7519233-7519233_C_T</v>
          </cell>
          <cell r="G98" t="str">
            <v>141C&gt;Y</v>
          </cell>
          <cell r="H98" t="str">
            <v>Substitution</v>
          </cell>
          <cell r="I98" t="str">
            <v>Nonsynonymous coding</v>
          </cell>
        </row>
        <row r="99">
          <cell r="A99">
            <v>306</v>
          </cell>
          <cell r="B99" t="str">
            <v>2nd Set</v>
          </cell>
          <cell r="C99" t="str">
            <v>TP53</v>
          </cell>
          <cell r="D99" t="str">
            <v>tumor protein p53</v>
          </cell>
          <cell r="E99" t="str">
            <v>CCDS11118.1</v>
          </cell>
          <cell r="F99" t="str">
            <v>chr17_7518291-7518291_T_C</v>
          </cell>
          <cell r="G99" t="str">
            <v>239N&gt;D</v>
          </cell>
          <cell r="H99" t="str">
            <v>Substitution</v>
          </cell>
          <cell r="I99" t="str">
            <v>Nonsynonymous coding</v>
          </cell>
        </row>
        <row r="100">
          <cell r="A100">
            <v>307</v>
          </cell>
          <cell r="B100" t="str">
            <v>2nd Set</v>
          </cell>
          <cell r="C100" t="str">
            <v>TP53</v>
          </cell>
          <cell r="D100" t="str">
            <v>tumor protein p53</v>
          </cell>
          <cell r="E100" t="str">
            <v>CCDS11118.1</v>
          </cell>
          <cell r="F100" t="str">
            <v>chr17_7518291-7518291_T_C</v>
          </cell>
          <cell r="G100" t="str">
            <v>239N&gt;D</v>
          </cell>
          <cell r="H100" t="str">
            <v>Substitution</v>
          </cell>
          <cell r="I100" t="str">
            <v>Nonsynonymous coding</v>
          </cell>
        </row>
        <row r="101">
          <cell r="A101">
            <v>316</v>
          </cell>
          <cell r="B101" t="str">
            <v>2nd Set</v>
          </cell>
          <cell r="C101" t="str">
            <v>TP53</v>
          </cell>
          <cell r="D101" t="str">
            <v>tumor protein p53</v>
          </cell>
          <cell r="E101" t="str">
            <v>CCDS11118.1</v>
          </cell>
          <cell r="F101" t="str">
            <v>chr17_7518305-7518305_T_C</v>
          </cell>
          <cell r="G101" t="str">
            <v>234Y&gt;C</v>
          </cell>
          <cell r="H101" t="str">
            <v>Substitution</v>
          </cell>
          <cell r="I101" t="str">
            <v>Nonsynonymous coding</v>
          </cell>
        </row>
        <row r="102">
          <cell r="A102">
            <v>321</v>
          </cell>
          <cell r="B102" t="str">
            <v>2nd Set</v>
          </cell>
          <cell r="C102" t="str">
            <v>TP53</v>
          </cell>
          <cell r="D102" t="str">
            <v>tumor protein p53</v>
          </cell>
          <cell r="E102" t="str">
            <v>CCDS11118.1</v>
          </cell>
          <cell r="F102" t="str">
            <v>chr17_7518982-7518982_C_A</v>
          </cell>
          <cell r="G102" t="str">
            <v>198E&gt;X</v>
          </cell>
          <cell r="H102" t="str">
            <v>Substitution</v>
          </cell>
          <cell r="I102" t="str">
            <v>Nonsense</v>
          </cell>
        </row>
        <row r="103">
          <cell r="A103">
            <v>378</v>
          </cell>
          <cell r="B103" t="str">
            <v>2nd Set</v>
          </cell>
          <cell r="C103" t="str">
            <v>TP53</v>
          </cell>
          <cell r="D103" t="str">
            <v>tumor protein p53</v>
          </cell>
          <cell r="E103" t="str">
            <v>CCDS11118.1</v>
          </cell>
          <cell r="F103" t="str">
            <v>chr17_7518305-7518305_T_C</v>
          </cell>
          <cell r="G103" t="str">
            <v>234Y&gt;C</v>
          </cell>
          <cell r="H103" t="str">
            <v>Substitution</v>
          </cell>
          <cell r="I103" t="str">
            <v>Nonsynonymous coding</v>
          </cell>
        </row>
        <row r="104">
          <cell r="A104">
            <v>404</v>
          </cell>
          <cell r="B104" t="str">
            <v>2nd Set</v>
          </cell>
          <cell r="C104" t="str">
            <v>TP53</v>
          </cell>
          <cell r="D104" t="str">
            <v>tumor protein p53</v>
          </cell>
          <cell r="E104" t="str">
            <v>CCDS11118.1</v>
          </cell>
          <cell r="F104" t="str">
            <v>chr17_7519233-7519233_C_T</v>
          </cell>
          <cell r="G104" t="str">
            <v>141C&gt;Y</v>
          </cell>
          <cell r="H104" t="str">
            <v>Substitution</v>
          </cell>
          <cell r="I104" t="str">
            <v>Nonsynonymous coding</v>
          </cell>
        </row>
        <row r="105">
          <cell r="A105">
            <v>505</v>
          </cell>
          <cell r="B105" t="str">
            <v>2nd Set</v>
          </cell>
          <cell r="C105" t="str">
            <v>TP53</v>
          </cell>
          <cell r="D105" t="str">
            <v>tumor protein p53</v>
          </cell>
          <cell r="E105" t="str">
            <v>CCDS11118.1</v>
          </cell>
          <cell r="F105" t="str">
            <v>chr17_7518273-7518273_C_T</v>
          </cell>
          <cell r="G105" t="str">
            <v>245G&gt;S</v>
          </cell>
          <cell r="H105" t="str">
            <v>Substitution</v>
          </cell>
          <cell r="I105" t="str">
            <v>Nonsynonymous coding</v>
          </cell>
        </row>
        <row r="106">
          <cell r="A106">
            <v>508</v>
          </cell>
          <cell r="B106" t="str">
            <v>2nd Set</v>
          </cell>
          <cell r="C106" t="str">
            <v>TP53</v>
          </cell>
          <cell r="D106" t="str">
            <v>tumor protein p53</v>
          </cell>
          <cell r="E106" t="str">
            <v>CCDS11118.1</v>
          </cell>
          <cell r="F106" t="str">
            <v>chr17_7518988-7518988_G_A</v>
          </cell>
          <cell r="G106" t="str">
            <v>196R&gt;X</v>
          </cell>
          <cell r="H106" t="str">
            <v>Substitution</v>
          </cell>
          <cell r="I106" t="str">
            <v>Nonsense</v>
          </cell>
        </row>
        <row r="107">
          <cell r="A107">
            <v>512</v>
          </cell>
          <cell r="B107" t="str">
            <v>2nd Set</v>
          </cell>
          <cell r="C107" t="str">
            <v>TP53</v>
          </cell>
          <cell r="D107" t="str">
            <v>tumor protein p53</v>
          </cell>
          <cell r="E107" t="str">
            <v>CCDS11118.1</v>
          </cell>
          <cell r="F107" t="str">
            <v>chr17_7518936-7518936_C_T</v>
          </cell>
          <cell r="G107" t="str">
            <v>213R&gt;Q</v>
          </cell>
          <cell r="H107" t="str">
            <v>Substitution</v>
          </cell>
          <cell r="I107" t="str">
            <v>Nonsynonymous coding</v>
          </cell>
        </row>
        <row r="108">
          <cell r="A108">
            <v>515</v>
          </cell>
          <cell r="B108" t="str">
            <v>2nd Set</v>
          </cell>
          <cell r="C108" t="str">
            <v>TP53</v>
          </cell>
          <cell r="D108" t="str">
            <v>tumor protein p53</v>
          </cell>
          <cell r="E108" t="str">
            <v>CCDS11118.1</v>
          </cell>
          <cell r="F108" t="str">
            <v>chr17_7519131-7519131_C_T</v>
          </cell>
          <cell r="G108" t="str">
            <v>175R&gt;H</v>
          </cell>
          <cell r="H108" t="str">
            <v>Substitution</v>
          </cell>
          <cell r="I108" t="str">
            <v>Nonsynonymous coding</v>
          </cell>
        </row>
        <row r="109">
          <cell r="A109">
            <v>516</v>
          </cell>
          <cell r="B109" t="str">
            <v>2nd Set</v>
          </cell>
          <cell r="C109" t="str">
            <v>TP53</v>
          </cell>
          <cell r="D109" t="str">
            <v>tumor protein p53</v>
          </cell>
          <cell r="E109" t="str">
            <v>CCDS11118.1</v>
          </cell>
          <cell r="F109" t="str">
            <v>chr17_7517806-7517806_T_A</v>
          </cell>
          <cell r="G109" t="str">
            <v>286E&gt;V</v>
          </cell>
          <cell r="H109" t="str">
            <v>Substitution</v>
          </cell>
          <cell r="I109" t="str">
            <v>Nonsynonymous coding</v>
          </cell>
        </row>
        <row r="110">
          <cell r="A110">
            <v>403</v>
          </cell>
          <cell r="B110" t="str">
            <v>2nd Set</v>
          </cell>
          <cell r="C110" t="str">
            <v>TP53</v>
          </cell>
          <cell r="D110" t="str">
            <v>tumor protein p53</v>
          </cell>
          <cell r="E110" t="str">
            <v>CCDS11118.1</v>
          </cell>
          <cell r="F110" t="str">
            <v>chr17_7519131-7519131_C_T</v>
          </cell>
          <cell r="G110" t="str">
            <v>175R&gt;H</v>
          </cell>
          <cell r="H110" t="str">
            <v>Substitution</v>
          </cell>
          <cell r="I110" t="str">
            <v>Nonsynonymous coding</v>
          </cell>
        </row>
        <row r="111">
          <cell r="A111">
            <v>420</v>
          </cell>
          <cell r="B111" t="str">
            <v>2nd Set</v>
          </cell>
          <cell r="C111" t="str">
            <v>TP53</v>
          </cell>
          <cell r="D111" t="str">
            <v>tumor protein p53</v>
          </cell>
          <cell r="E111" t="str">
            <v>CCDS11118.1</v>
          </cell>
          <cell r="F111" t="str">
            <v>chr17_7517845-7517845_C_T</v>
          </cell>
          <cell r="G111" t="str">
            <v>273R&gt;H</v>
          </cell>
          <cell r="H111" t="str">
            <v>Substitution</v>
          </cell>
          <cell r="I111" t="str">
            <v>Nonsynonymous coding</v>
          </cell>
        </row>
        <row r="112">
          <cell r="A112">
            <v>422</v>
          </cell>
          <cell r="B112" t="str">
            <v>2nd Set</v>
          </cell>
          <cell r="C112" t="str">
            <v>TP53</v>
          </cell>
          <cell r="D112" t="str">
            <v>tumor protein p53</v>
          </cell>
          <cell r="E112" t="str">
            <v>CCDS11118.1</v>
          </cell>
          <cell r="F112" t="str">
            <v>chr17_7517839-7517839_C_A</v>
          </cell>
          <cell r="G112" t="str">
            <v>275C&gt;F</v>
          </cell>
          <cell r="H112" t="str">
            <v>Substitution</v>
          </cell>
          <cell r="I112" t="str">
            <v>Nonsynonymous coding</v>
          </cell>
        </row>
        <row r="113">
          <cell r="A113">
            <v>427</v>
          </cell>
          <cell r="B113" t="str">
            <v>2nd Set</v>
          </cell>
          <cell r="C113" t="str">
            <v>TP53</v>
          </cell>
          <cell r="D113" t="str">
            <v>tumor protein p53</v>
          </cell>
          <cell r="E113" t="str">
            <v>CCDS11118.1</v>
          </cell>
          <cell r="F113" t="str">
            <v>chr17_7517846-7517846_G_A</v>
          </cell>
          <cell r="G113" t="str">
            <v>273R&gt;C</v>
          </cell>
          <cell r="H113" t="str">
            <v>Substitution</v>
          </cell>
          <cell r="I113" t="str">
            <v>Nonsynonymous coding</v>
          </cell>
        </row>
        <row r="114">
          <cell r="A114">
            <v>440</v>
          </cell>
          <cell r="B114" t="str">
            <v>2nd Set</v>
          </cell>
          <cell r="C114" t="str">
            <v>TP53</v>
          </cell>
          <cell r="D114" t="str">
            <v>tumor protein p53</v>
          </cell>
          <cell r="E114" t="str">
            <v>CCDS11118.1</v>
          </cell>
          <cell r="F114" t="str">
            <v>chr17_7518273-7518273_C_T</v>
          </cell>
          <cell r="G114" t="str">
            <v>245G&gt;S</v>
          </cell>
          <cell r="H114" t="str">
            <v>Substitution</v>
          </cell>
          <cell r="I114" t="str">
            <v>Nonsynonymous coding</v>
          </cell>
        </row>
        <row r="115">
          <cell r="A115">
            <v>465</v>
          </cell>
          <cell r="B115" t="str">
            <v>2nd Set</v>
          </cell>
          <cell r="C115" t="str">
            <v>TP53</v>
          </cell>
          <cell r="D115" t="str">
            <v>tumor protein p53</v>
          </cell>
          <cell r="E115" t="str">
            <v>CCDS11118.1</v>
          </cell>
          <cell r="F115" t="str">
            <v>chr17_7518974-7518974_INDEL</v>
          </cell>
          <cell r="G115" t="str">
            <v>NA</v>
          </cell>
          <cell r="H115" t="str">
            <v>INDEL</v>
          </cell>
          <cell r="I115" t="str">
            <v>INDEL</v>
          </cell>
        </row>
        <row r="116">
          <cell r="A116">
            <v>475</v>
          </cell>
          <cell r="B116" t="str">
            <v>2nd Set</v>
          </cell>
          <cell r="C116" t="str">
            <v>TP53</v>
          </cell>
          <cell r="D116" t="str">
            <v>tumor protein p53</v>
          </cell>
          <cell r="E116" t="str">
            <v>CCDS11118.1</v>
          </cell>
          <cell r="F116" t="str">
            <v>chr17_7517819-7517819_G_A</v>
          </cell>
          <cell r="G116" t="str">
            <v>282R&gt;W</v>
          </cell>
          <cell r="H116" t="str">
            <v>Substitution</v>
          </cell>
          <cell r="I116" t="str">
            <v>Nonsynonymous coding</v>
          </cell>
        </row>
        <row r="117">
          <cell r="A117">
            <v>482</v>
          </cell>
          <cell r="B117" t="str">
            <v>2nd Set</v>
          </cell>
          <cell r="C117" t="str">
            <v>TP53</v>
          </cell>
          <cell r="D117" t="str">
            <v>tumor protein p53</v>
          </cell>
          <cell r="E117" t="str">
            <v>CCDS11118.1</v>
          </cell>
          <cell r="F117" t="str">
            <v>chr17_7517845-7517845_C_T</v>
          </cell>
          <cell r="G117" t="str">
            <v>273R&gt;H</v>
          </cell>
          <cell r="H117" t="str">
            <v>Substitution</v>
          </cell>
          <cell r="I117" t="str">
            <v>Nonsynonymous coding</v>
          </cell>
        </row>
        <row r="118">
          <cell r="A118">
            <v>488</v>
          </cell>
          <cell r="B118" t="str">
            <v>2nd Set</v>
          </cell>
          <cell r="C118" t="str">
            <v>TP53</v>
          </cell>
          <cell r="D118" t="str">
            <v>tumor protein p53</v>
          </cell>
          <cell r="E118" t="str">
            <v>CCDS11118.1</v>
          </cell>
          <cell r="F118" t="str">
            <v>chr17_7518942-7518942_G_A</v>
          </cell>
          <cell r="G118" t="str">
            <v>211T&gt;I</v>
          </cell>
          <cell r="H118" t="str">
            <v>Substitution</v>
          </cell>
          <cell r="I118" t="str">
            <v>Nonsynonymous coding</v>
          </cell>
        </row>
        <row r="119">
          <cell r="A119">
            <v>493</v>
          </cell>
          <cell r="B119" t="str">
            <v>2nd Set</v>
          </cell>
          <cell r="C119" t="str">
            <v>TP53</v>
          </cell>
          <cell r="D119" t="str">
            <v>tumor protein p53</v>
          </cell>
          <cell r="E119" t="str">
            <v>CCDS11118.1</v>
          </cell>
          <cell r="F119" t="str">
            <v>chr17_7519125-7519125_G_C</v>
          </cell>
          <cell r="G119" t="str">
            <v>177P&gt;R</v>
          </cell>
          <cell r="H119" t="str">
            <v>Substitution</v>
          </cell>
          <cell r="I119" t="str">
            <v>Nonsynonymous coding</v>
          </cell>
        </row>
        <row r="120">
          <cell r="A120">
            <v>494</v>
          </cell>
          <cell r="B120" t="str">
            <v>2nd Set</v>
          </cell>
          <cell r="C120" t="str">
            <v>TP53</v>
          </cell>
          <cell r="D120" t="str">
            <v>tumor protein p53</v>
          </cell>
          <cell r="E120" t="str">
            <v>CCDS11118.1</v>
          </cell>
          <cell r="F120" t="str">
            <v>chr17_7518990-7518990_A_G</v>
          </cell>
          <cell r="G120" t="str">
            <v>195I&gt;T</v>
          </cell>
          <cell r="H120" t="str">
            <v>Substitution</v>
          </cell>
          <cell r="I120" t="str">
            <v>Nonsynonymous coding</v>
          </cell>
        </row>
        <row r="121">
          <cell r="A121">
            <v>495</v>
          </cell>
          <cell r="B121" t="str">
            <v>2nd Set</v>
          </cell>
          <cell r="C121" t="str">
            <v>TP53</v>
          </cell>
          <cell r="D121" t="str">
            <v>tumor protein p53</v>
          </cell>
          <cell r="E121" t="str">
            <v>CCDS11118.1</v>
          </cell>
          <cell r="F121" t="str">
            <v>chr17_7519131-7519131_C_T</v>
          </cell>
          <cell r="G121" t="str">
            <v>175R&gt;H</v>
          </cell>
          <cell r="H121" t="str">
            <v>Substitution</v>
          </cell>
          <cell r="I121" t="str">
            <v>Nonsynonymous coding</v>
          </cell>
        </row>
        <row r="122">
          <cell r="A122">
            <v>525</v>
          </cell>
          <cell r="B122" t="str">
            <v>2nd Set</v>
          </cell>
          <cell r="C122" t="str">
            <v>TP53</v>
          </cell>
          <cell r="D122" t="str">
            <v>tumor protein p53</v>
          </cell>
          <cell r="E122" t="str">
            <v>CCDS11118.1</v>
          </cell>
          <cell r="F122" t="str">
            <v>chr17_7519129-7519129_A_G</v>
          </cell>
          <cell r="G122" t="str">
            <v>176C&gt;R</v>
          </cell>
          <cell r="H122" t="str">
            <v>Substitution</v>
          </cell>
          <cell r="I122" t="str">
            <v>Nonsynonymous coding</v>
          </cell>
        </row>
        <row r="123">
          <cell r="A123">
            <v>527</v>
          </cell>
          <cell r="B123" t="str">
            <v>2nd Set</v>
          </cell>
          <cell r="C123" t="str">
            <v>TP53</v>
          </cell>
          <cell r="D123" t="str">
            <v>tumor protein p53</v>
          </cell>
          <cell r="E123" t="str">
            <v>CCDS11118.1</v>
          </cell>
          <cell r="F123" t="str">
            <v>chr17_7518264-7518264_G_A</v>
          </cell>
          <cell r="G123" t="str">
            <v>248R&gt;W</v>
          </cell>
          <cell r="H123" t="str">
            <v>Substitution</v>
          </cell>
          <cell r="I123" t="str">
            <v>Nonsynonymous coding</v>
          </cell>
        </row>
        <row r="124">
          <cell r="A124">
            <v>529</v>
          </cell>
          <cell r="B124" t="str">
            <v>2nd Set</v>
          </cell>
          <cell r="C124" t="str">
            <v>TP53</v>
          </cell>
          <cell r="D124" t="str">
            <v>tumor protein p53</v>
          </cell>
          <cell r="E124" t="str">
            <v>CCDS11118.1</v>
          </cell>
          <cell r="F124" t="str">
            <v>chr17_7518263-7518263_C_T</v>
          </cell>
          <cell r="G124" t="str">
            <v>248R&gt;Q</v>
          </cell>
          <cell r="H124" t="str">
            <v>Substitution</v>
          </cell>
          <cell r="I124" t="str">
            <v>Nonsynonymous coding</v>
          </cell>
        </row>
        <row r="125">
          <cell r="A125">
            <v>535</v>
          </cell>
          <cell r="B125" t="str">
            <v>2nd Set</v>
          </cell>
          <cell r="C125" t="str">
            <v>TP53</v>
          </cell>
          <cell r="D125" t="str">
            <v>tumor protein p53</v>
          </cell>
          <cell r="E125" t="str">
            <v>CCDS11118.1</v>
          </cell>
          <cell r="F125" t="str">
            <v>chr17_7519182-7519182_C_T</v>
          </cell>
          <cell r="G125" t="str">
            <v>158R&gt;H</v>
          </cell>
          <cell r="H125" t="str">
            <v>Substitution</v>
          </cell>
          <cell r="I125" t="str">
            <v>Nonsynonymous coding</v>
          </cell>
        </row>
        <row r="126">
          <cell r="A126">
            <v>536</v>
          </cell>
          <cell r="B126" t="str">
            <v>2nd Set</v>
          </cell>
          <cell r="C126" t="str">
            <v>TP53</v>
          </cell>
          <cell r="D126" t="str">
            <v>tumor protein p53</v>
          </cell>
          <cell r="E126" t="str">
            <v>CCDS11118.1</v>
          </cell>
          <cell r="F126" t="str">
            <v>chr17_7519131-7519131_C_T</v>
          </cell>
          <cell r="G126" t="str">
            <v>175R&gt;H</v>
          </cell>
          <cell r="H126" t="str">
            <v>Substitution</v>
          </cell>
          <cell r="I126" t="str">
            <v>Nonsynonymous coding</v>
          </cell>
        </row>
        <row r="127">
          <cell r="A127">
            <v>537</v>
          </cell>
          <cell r="B127" t="str">
            <v>2nd Set</v>
          </cell>
          <cell r="C127" t="str">
            <v>TP53</v>
          </cell>
          <cell r="D127" t="str">
            <v>tumor protein p53</v>
          </cell>
          <cell r="E127" t="str">
            <v>CCDS11118.1</v>
          </cell>
          <cell r="F127" t="str">
            <v>chr17_7517819-7517819_G_A</v>
          </cell>
          <cell r="G127" t="str">
            <v>282R&gt;W</v>
          </cell>
          <cell r="H127" t="str">
            <v>Substitution</v>
          </cell>
          <cell r="I127" t="str">
            <v>Nonsynonymous coding</v>
          </cell>
        </row>
        <row r="128">
          <cell r="A128">
            <v>539</v>
          </cell>
          <cell r="B128" t="str">
            <v>2nd Set</v>
          </cell>
          <cell r="C128" t="str">
            <v>TP53</v>
          </cell>
          <cell r="D128" t="str">
            <v>tumor protein p53</v>
          </cell>
          <cell r="E128" t="str">
            <v>CCDS11118.1</v>
          </cell>
          <cell r="F128" t="str">
            <v>chr17_7519129-7519129_A_G</v>
          </cell>
          <cell r="G128" t="str">
            <v>176C&gt;R</v>
          </cell>
          <cell r="H128" t="str">
            <v>Substitution</v>
          </cell>
          <cell r="I128" t="str">
            <v>Nonsynonymous coding</v>
          </cell>
        </row>
        <row r="129">
          <cell r="A129">
            <v>542</v>
          </cell>
          <cell r="B129" t="str">
            <v>2nd Set</v>
          </cell>
          <cell r="C129" t="str">
            <v>TP53</v>
          </cell>
          <cell r="D129" t="str">
            <v>tumor protein p53</v>
          </cell>
          <cell r="E129" t="str">
            <v>CCDS11118.1</v>
          </cell>
          <cell r="F129" t="str">
            <v>chr17_7519131-7519131_C_T</v>
          </cell>
          <cell r="G129" t="str">
            <v>175R&gt;H</v>
          </cell>
          <cell r="H129" t="str">
            <v>Substitution</v>
          </cell>
          <cell r="I129" t="str">
            <v>Nonsynonymous coding</v>
          </cell>
        </row>
        <row r="130">
          <cell r="A130">
            <v>556</v>
          </cell>
          <cell r="B130" t="str">
            <v>2nd Set</v>
          </cell>
          <cell r="C130" t="str">
            <v>TP53</v>
          </cell>
          <cell r="D130" t="str">
            <v>tumor protein p53</v>
          </cell>
          <cell r="E130" t="str">
            <v>CCDS11118.1</v>
          </cell>
          <cell r="F130" t="str">
            <v>chr17_7519280-7519280_C_T</v>
          </cell>
          <cell r="G130" t="str">
            <v>NA</v>
          </cell>
          <cell r="H130" t="str">
            <v>Substitution</v>
          </cell>
          <cell r="I130" t="str">
            <v>Splice site acceptor</v>
          </cell>
        </row>
        <row r="131">
          <cell r="A131">
            <v>559</v>
          </cell>
          <cell r="B131" t="str">
            <v>2nd Set</v>
          </cell>
          <cell r="C131" t="str">
            <v>TP53</v>
          </cell>
          <cell r="D131" t="str">
            <v>tumor protein p53</v>
          </cell>
          <cell r="E131" t="str">
            <v>CCDS11118.1</v>
          </cell>
          <cell r="F131" t="str">
            <v>chr17_7517819-7517819_G_A</v>
          </cell>
          <cell r="G131" t="str">
            <v>282R&gt;W</v>
          </cell>
          <cell r="H131" t="str">
            <v>Substitution</v>
          </cell>
          <cell r="I131" t="str">
            <v>Nonsynonymous coding</v>
          </cell>
        </row>
        <row r="132">
          <cell r="A132">
            <v>574</v>
          </cell>
          <cell r="B132" t="str">
            <v>2nd Set</v>
          </cell>
          <cell r="C132" t="str">
            <v>TP53</v>
          </cell>
          <cell r="D132" t="str">
            <v>tumor protein p53</v>
          </cell>
          <cell r="E132" t="str">
            <v>CCDS11118.1</v>
          </cell>
          <cell r="F132" t="str">
            <v>chr17_7518272-7518272_C_T</v>
          </cell>
          <cell r="G132" t="str">
            <v>245G&gt;D</v>
          </cell>
          <cell r="H132" t="str">
            <v>Substitution</v>
          </cell>
          <cell r="I132" t="str">
            <v>Nonsynonymous coding</v>
          </cell>
        </row>
        <row r="133">
          <cell r="A133">
            <v>598</v>
          </cell>
          <cell r="B133" t="str">
            <v>2nd Set</v>
          </cell>
          <cell r="C133" t="str">
            <v>TP53</v>
          </cell>
          <cell r="D133" t="str">
            <v>tumor protein p53</v>
          </cell>
          <cell r="E133" t="str">
            <v>CCDS11118.1</v>
          </cell>
          <cell r="F133" t="str">
            <v>chr17_7518273-7518273_C_T</v>
          </cell>
          <cell r="G133" t="str">
            <v>245G&gt;S</v>
          </cell>
          <cell r="H133" t="str">
            <v>Substitution</v>
          </cell>
          <cell r="I133" t="str">
            <v>Nonsynonymous coding</v>
          </cell>
        </row>
      </sheetData>
      <sheetData sheetId="28">
        <row r="1">
          <cell r="A1" t="str">
            <v>Torino ID</v>
          </cell>
          <cell r="B1" t="str">
            <v>Xenograft Set</v>
          </cell>
          <cell r="C1" t="str">
            <v>Gene Symbol</v>
          </cell>
          <cell r="D1" t="str">
            <v>Gene Description</v>
          </cell>
          <cell r="E1" t="str">
            <v>Transcript Accession</v>
          </cell>
          <cell r="F1" t="str">
            <v>Nucleotide (genomic)</v>
          </cell>
          <cell r="G1" t="str">
            <v>Amino Acid (protein)</v>
          </cell>
          <cell r="H1" t="str">
            <v>Mutation Type</v>
          </cell>
          <cell r="I1" t="str">
            <v>Consequence</v>
          </cell>
        </row>
        <row r="2">
          <cell r="A2">
            <v>58</v>
          </cell>
          <cell r="B2" t="str">
            <v>1st Set</v>
          </cell>
          <cell r="C2" t="str">
            <v>PIK3CA</v>
          </cell>
          <cell r="D2" t="str">
            <v>phosphoinositide-3-kinase; catalytic; alpha polypeptide</v>
          </cell>
          <cell r="E2" t="str">
            <v>CCDS43171.1</v>
          </cell>
          <cell r="F2" t="str">
            <v>chr3_180399634_180399648_AGAAAAGATCCTCAA_</v>
          </cell>
          <cell r="G2" t="str">
            <v>109E&gt;D</v>
          </cell>
          <cell r="H2" t="str">
            <v>Deletion</v>
          </cell>
          <cell r="I2" t="str">
            <v>In-frame deletion</v>
          </cell>
        </row>
        <row r="3">
          <cell r="A3">
            <v>535</v>
          </cell>
          <cell r="B3" t="str">
            <v>2nd Set</v>
          </cell>
          <cell r="C3" t="str">
            <v>PIK3CA</v>
          </cell>
          <cell r="D3" t="str">
            <v>phosphoinositide-3-kinase; catalytic; alpha polypeptide</v>
          </cell>
          <cell r="E3" t="str">
            <v>CCDS43171.1</v>
          </cell>
          <cell r="F3" t="str">
            <v>chr3_180434701-180434701_A_G</v>
          </cell>
          <cell r="G3" t="str">
            <v>1021Y&gt;C</v>
          </cell>
          <cell r="H3" t="str">
            <v>Substitution</v>
          </cell>
          <cell r="I3" t="str">
            <v>Nonsynonymous coding</v>
          </cell>
        </row>
        <row r="4">
          <cell r="A4">
            <v>68</v>
          </cell>
          <cell r="B4" t="str">
            <v>1st Set</v>
          </cell>
          <cell r="C4" t="str">
            <v>PIK3CA</v>
          </cell>
          <cell r="D4" t="str">
            <v>phosphoinositide-3-kinase; catalytic; alpha polypeptide</v>
          </cell>
          <cell r="E4" t="str">
            <v>CCDS43171.1</v>
          </cell>
          <cell r="F4" t="str">
            <v>chr3_180418776-180418776_G_A</v>
          </cell>
          <cell r="G4" t="str">
            <v>542E&gt;K</v>
          </cell>
          <cell r="H4" t="str">
            <v>Substitution</v>
          </cell>
          <cell r="I4" t="str">
            <v>Nonsynonymous coding</v>
          </cell>
        </row>
        <row r="5">
          <cell r="A5">
            <v>59</v>
          </cell>
          <cell r="B5" t="str">
            <v>1st Set</v>
          </cell>
          <cell r="C5" t="str">
            <v>PIK3CA</v>
          </cell>
          <cell r="D5" t="str">
            <v>phosphoinositide-3-kinase; catalytic; alpha polypeptide</v>
          </cell>
          <cell r="E5" t="str">
            <v>CCDS43171.1</v>
          </cell>
          <cell r="F5" t="str">
            <v>chr3_180434779-180434779_A_G</v>
          </cell>
          <cell r="G5" t="str">
            <v>1047H&gt;R</v>
          </cell>
          <cell r="H5" t="str">
            <v>Substitution</v>
          </cell>
          <cell r="I5" t="str">
            <v>Nonsynonymous coding</v>
          </cell>
        </row>
        <row r="6">
          <cell r="A6">
            <v>104</v>
          </cell>
          <cell r="B6" t="str">
            <v>1st Set</v>
          </cell>
          <cell r="C6" t="str">
            <v>PIK3CA</v>
          </cell>
          <cell r="D6" t="str">
            <v>phosphoinositide-3-kinase; catalytic; alpha polypeptide</v>
          </cell>
          <cell r="E6" t="str">
            <v>CCDS43171.1</v>
          </cell>
          <cell r="F6" t="str">
            <v>chr3_180434779-180434779_A_G</v>
          </cell>
          <cell r="G6" t="str">
            <v>1047H&gt;R</v>
          </cell>
          <cell r="H6" t="str">
            <v>Substitution</v>
          </cell>
          <cell r="I6" t="str">
            <v>Nonsynonymous coding</v>
          </cell>
        </row>
        <row r="7">
          <cell r="A7">
            <v>145</v>
          </cell>
          <cell r="B7" t="str">
            <v>1st Set</v>
          </cell>
          <cell r="C7" t="str">
            <v>PIK3CA</v>
          </cell>
          <cell r="D7" t="str">
            <v>phosphoinositide-3-kinase; catalytic; alpha polypeptide</v>
          </cell>
          <cell r="E7" t="str">
            <v>CCDS43171.1</v>
          </cell>
          <cell r="F7" t="str">
            <v>chr3_180434779-180434779_A_G</v>
          </cell>
          <cell r="G7" t="str">
            <v>1047H&gt;R</v>
          </cell>
          <cell r="H7" t="str">
            <v>Substitution</v>
          </cell>
          <cell r="I7" t="str">
            <v>Nonsynonymous coding</v>
          </cell>
        </row>
        <row r="8">
          <cell r="A8">
            <v>379</v>
          </cell>
          <cell r="B8" t="str">
            <v>1st Set</v>
          </cell>
          <cell r="C8" t="str">
            <v>PIK3CA</v>
          </cell>
          <cell r="D8" t="str">
            <v>phosphoinositide-3-kinase; catalytic; alpha polypeptide</v>
          </cell>
          <cell r="E8" t="str">
            <v>CCDS43171.1</v>
          </cell>
          <cell r="F8" t="str">
            <v>chr3_180434779-180434779_A_G</v>
          </cell>
          <cell r="G8" t="str">
            <v>1047H&gt;R</v>
          </cell>
          <cell r="H8" t="str">
            <v>Substitution</v>
          </cell>
          <cell r="I8" t="str">
            <v>Nonsynonymous coding</v>
          </cell>
        </row>
        <row r="9">
          <cell r="A9">
            <v>243</v>
          </cell>
          <cell r="B9" t="str">
            <v>1st Set</v>
          </cell>
          <cell r="C9" t="str">
            <v>PIK3CA</v>
          </cell>
          <cell r="D9" t="str">
            <v>phosphoinositide-3-kinase; catalytic; alpha polypeptide</v>
          </cell>
          <cell r="E9" t="str">
            <v>CCDS43171.1</v>
          </cell>
          <cell r="F9" t="str">
            <v>chr3_180399624-180399624_G_T</v>
          </cell>
          <cell r="G9" t="str">
            <v>106G&gt;V</v>
          </cell>
          <cell r="H9" t="str">
            <v>Substitution</v>
          </cell>
          <cell r="I9" t="str">
            <v>Nonsynonymous coding</v>
          </cell>
        </row>
        <row r="10">
          <cell r="A10">
            <v>559</v>
          </cell>
          <cell r="B10" t="str">
            <v>2nd Set</v>
          </cell>
          <cell r="C10" t="str">
            <v>PIK3CA</v>
          </cell>
          <cell r="D10" t="str">
            <v>phosphoinositide-3-kinase; catalytic; alpha polypeptide</v>
          </cell>
          <cell r="E10" t="str">
            <v>CCDS43171.1</v>
          </cell>
          <cell r="F10" t="str">
            <v>chr3_180399638-180399638_A_G</v>
          </cell>
          <cell r="G10" t="str">
            <v>111K&gt;E</v>
          </cell>
          <cell r="H10" t="str">
            <v>Substitution</v>
          </cell>
          <cell r="I10" t="str">
            <v>Nonsynonymous coding</v>
          </cell>
        </row>
        <row r="11">
          <cell r="A11">
            <v>124</v>
          </cell>
          <cell r="B11" t="str">
            <v>1st Set</v>
          </cell>
          <cell r="C11" t="str">
            <v>PIK3CA</v>
          </cell>
          <cell r="D11" t="str">
            <v>phosphoinositide-3-kinase; catalytic; alpha polypeptide</v>
          </cell>
          <cell r="E11" t="str">
            <v>CCDS43171.1</v>
          </cell>
          <cell r="F11" t="str">
            <v>chr3_180404243-180404243_T_G</v>
          </cell>
          <cell r="G11" t="str">
            <v>344V&gt;G</v>
          </cell>
          <cell r="H11" t="str">
            <v>Substitution</v>
          </cell>
          <cell r="I11" t="str">
            <v>Nonsynonymous coding</v>
          </cell>
        </row>
        <row r="12">
          <cell r="A12">
            <v>117</v>
          </cell>
          <cell r="B12" t="str">
            <v>1st Set</v>
          </cell>
          <cell r="C12" t="str">
            <v>PIK3CA</v>
          </cell>
          <cell r="D12" t="str">
            <v>phosphoinositide-3-kinase; catalytic; alpha polypeptide</v>
          </cell>
          <cell r="E12" t="str">
            <v>CCDS43171.1</v>
          </cell>
          <cell r="F12" t="str">
            <v>chr3_180410674-180410674_T_C</v>
          </cell>
          <cell r="G12" t="str">
            <v>420C&gt;R</v>
          </cell>
          <cell r="H12" t="str">
            <v>Substitution</v>
          </cell>
          <cell r="I12" t="str">
            <v>Nonsynonymous coding</v>
          </cell>
        </row>
        <row r="13">
          <cell r="A13">
            <v>103</v>
          </cell>
          <cell r="B13" t="str">
            <v>1st Set</v>
          </cell>
          <cell r="C13" t="str">
            <v>PIK3CA</v>
          </cell>
          <cell r="D13" t="str">
            <v>phosphoinositide-3-kinase; catalytic; alpha polypeptide</v>
          </cell>
          <cell r="E13" t="str">
            <v>CCDS43171.1</v>
          </cell>
          <cell r="F13" t="str">
            <v>chr3_180418776-180418776_G_A</v>
          </cell>
          <cell r="G13" t="str">
            <v>542E&gt;K</v>
          </cell>
          <cell r="H13" t="str">
            <v>Substitution</v>
          </cell>
          <cell r="I13" t="str">
            <v>Nonsynonymous coding</v>
          </cell>
        </row>
        <row r="14">
          <cell r="A14">
            <v>334</v>
          </cell>
          <cell r="B14" t="str">
            <v>1st Set</v>
          </cell>
          <cell r="C14" t="str">
            <v>PIK3CA</v>
          </cell>
          <cell r="D14" t="str">
            <v>phosphoinositide-3-kinase; catalytic; alpha polypeptide</v>
          </cell>
          <cell r="E14" t="str">
            <v>CCDS43171.1</v>
          </cell>
          <cell r="F14" t="str">
            <v>chr3_180418785-180418785_G_A</v>
          </cell>
          <cell r="G14" t="str">
            <v>545E&gt;K</v>
          </cell>
          <cell r="H14" t="str">
            <v>Substitution</v>
          </cell>
          <cell r="I14" t="str">
            <v>Nonsynonymous coding</v>
          </cell>
        </row>
        <row r="15">
          <cell r="A15">
            <v>105</v>
          </cell>
          <cell r="B15" t="str">
            <v>1st Set</v>
          </cell>
          <cell r="C15" t="str">
            <v>PIK3CA</v>
          </cell>
          <cell r="D15" t="str">
            <v>phosphoinositide-3-kinase; catalytic; alpha polypeptide</v>
          </cell>
          <cell r="E15" t="str">
            <v>CCDS43171.1</v>
          </cell>
          <cell r="F15" t="str">
            <v>chr3_180418789-180418789_A_G</v>
          </cell>
          <cell r="G15" t="str">
            <v>546Q&gt;R</v>
          </cell>
          <cell r="H15" t="str">
            <v>Substitution</v>
          </cell>
          <cell r="I15" t="str">
            <v>Nonsynonymous coding</v>
          </cell>
        </row>
        <row r="16">
          <cell r="A16">
            <v>185</v>
          </cell>
          <cell r="B16" t="str">
            <v>1st Set</v>
          </cell>
          <cell r="C16" t="str">
            <v>PIK3CA</v>
          </cell>
          <cell r="D16" t="str">
            <v>phosphoinositide-3-kinase; catalytic; alpha polypeptide</v>
          </cell>
          <cell r="E16" t="str">
            <v>CCDS43171.1</v>
          </cell>
          <cell r="F16" t="str">
            <v>chr3_180399584-180399584_C_T</v>
          </cell>
          <cell r="G16" t="str">
            <v>93R&gt;W</v>
          </cell>
          <cell r="H16" t="str">
            <v>Substitution</v>
          </cell>
          <cell r="I16" t="str">
            <v>Nonsynonymous coding</v>
          </cell>
        </row>
        <row r="17">
          <cell r="A17">
            <v>106</v>
          </cell>
          <cell r="B17" t="str">
            <v>1st Set</v>
          </cell>
          <cell r="C17" t="str">
            <v>PIK3CA</v>
          </cell>
          <cell r="D17" t="str">
            <v>phosphoinositide-3-kinase; catalytic; alpha polypeptide</v>
          </cell>
          <cell r="E17" t="str">
            <v>CCDS43171.1</v>
          </cell>
          <cell r="F17" t="str">
            <v>chr3_180418776-180418776_G_A</v>
          </cell>
          <cell r="G17" t="str">
            <v>542E&gt;K</v>
          </cell>
          <cell r="H17" t="str">
            <v>Substitution</v>
          </cell>
          <cell r="I17" t="str">
            <v>Nonsynonymous coding</v>
          </cell>
        </row>
      </sheetData>
      <sheetData sheetId="29">
        <row r="1">
          <cell r="A1" t="str">
            <v>Torino ID</v>
          </cell>
          <cell r="B1" t="str">
            <v>Xenograft Set</v>
          </cell>
          <cell r="C1" t="str">
            <v>Gene Symbol</v>
          </cell>
          <cell r="D1" t="str">
            <v>Gene Description</v>
          </cell>
          <cell r="E1" t="str">
            <v>Transcript Accession</v>
          </cell>
          <cell r="F1" t="str">
            <v>Nucleotide (genomic)</v>
          </cell>
          <cell r="G1" t="str">
            <v>Amino Acid (protein)</v>
          </cell>
          <cell r="H1" t="str">
            <v>Mutation Type</v>
          </cell>
          <cell r="I1" t="str">
            <v>Consequence</v>
          </cell>
        </row>
        <row r="2">
          <cell r="A2">
            <v>399</v>
          </cell>
          <cell r="B2" t="str">
            <v>1st Set</v>
          </cell>
          <cell r="C2" t="str">
            <v>SMAD4</v>
          </cell>
          <cell r="D2" t="str">
            <v>SMAD family member 4</v>
          </cell>
          <cell r="E2" t="str">
            <v>CCDS11950.1</v>
          </cell>
          <cell r="F2" t="str">
            <v>chr18_46845917-46845917_G_A</v>
          </cell>
          <cell r="G2" t="str">
            <v>361R&gt;H</v>
          </cell>
          <cell r="H2" t="str">
            <v>Substitution</v>
          </cell>
          <cell r="I2" t="str">
            <v>Nonsynonymous coding</v>
          </cell>
        </row>
        <row r="3">
          <cell r="A3">
            <v>188</v>
          </cell>
          <cell r="B3" t="str">
            <v>1st Set</v>
          </cell>
          <cell r="C3" t="str">
            <v>SMAD4</v>
          </cell>
          <cell r="D3" t="str">
            <v>SMAD family member 4</v>
          </cell>
          <cell r="E3" t="str">
            <v>CCDS11950.1</v>
          </cell>
          <cell r="F3" t="str">
            <v>chr18_46845850-46845850_T_</v>
          </cell>
          <cell r="G3" t="str">
            <v>NA</v>
          </cell>
          <cell r="H3" t="str">
            <v>Deletion</v>
          </cell>
          <cell r="I3" t="str">
            <v>Frameshift</v>
          </cell>
        </row>
        <row r="4">
          <cell r="A4">
            <v>243</v>
          </cell>
          <cell r="B4" t="str">
            <v>1st Set</v>
          </cell>
          <cell r="C4" t="str">
            <v>SMAD4</v>
          </cell>
          <cell r="D4" t="str">
            <v>SMAD family member 4</v>
          </cell>
          <cell r="E4" t="str">
            <v>CCDS11950.1</v>
          </cell>
          <cell r="F4" t="str">
            <v>chr18_46858741-46858741_C_G</v>
          </cell>
          <cell r="G4" t="str">
            <v>522P&gt;R</v>
          </cell>
          <cell r="H4" t="str">
            <v>Substitution</v>
          </cell>
          <cell r="I4" t="str">
            <v>Nonsynonymous coding</v>
          </cell>
        </row>
        <row r="5">
          <cell r="A5">
            <v>297</v>
          </cell>
          <cell r="B5" t="str">
            <v>1st Set</v>
          </cell>
          <cell r="C5" t="str">
            <v>SMAD4</v>
          </cell>
          <cell r="D5" t="str">
            <v>SMAD family member 4</v>
          </cell>
          <cell r="E5" t="str">
            <v>CCDS11950.1</v>
          </cell>
          <cell r="F5" t="str">
            <v>chr18_46845896-46845896_T_C</v>
          </cell>
          <cell r="G5" t="str">
            <v>354V&gt;A</v>
          </cell>
          <cell r="H5" t="str">
            <v>Substitution</v>
          </cell>
          <cell r="I5" t="str">
            <v>Nonsynonymous coding</v>
          </cell>
        </row>
        <row r="6">
          <cell r="A6">
            <v>327</v>
          </cell>
          <cell r="B6" t="str">
            <v>1st Set</v>
          </cell>
          <cell r="C6" t="str">
            <v>SMAD4</v>
          </cell>
          <cell r="D6" t="str">
            <v>SMAD family member 4</v>
          </cell>
          <cell r="E6" t="str">
            <v>CCDS11950.1</v>
          </cell>
          <cell r="F6" t="str">
            <v>chr18_46847482-46847482_Indel_</v>
          </cell>
          <cell r="G6" t="str">
            <v>NA</v>
          </cell>
          <cell r="H6" t="str">
            <v>Deletion</v>
          </cell>
          <cell r="I6" t="str">
            <v>Frameshift</v>
          </cell>
        </row>
        <row r="7">
          <cell r="A7">
            <v>328</v>
          </cell>
          <cell r="B7" t="str">
            <v>1st Set</v>
          </cell>
          <cell r="C7" t="str">
            <v>SMAD4</v>
          </cell>
          <cell r="D7" t="str">
            <v>SMAD family member 4</v>
          </cell>
          <cell r="E7" t="str">
            <v>CCDS11950.1</v>
          </cell>
          <cell r="F7" t="str">
            <v>chr18_46838567-46838567_C_T</v>
          </cell>
          <cell r="G7" t="str">
            <v>248Q&gt;X</v>
          </cell>
          <cell r="H7" t="str">
            <v>Substitution</v>
          </cell>
          <cell r="I7" t="str">
            <v>Nonsense</v>
          </cell>
        </row>
        <row r="8">
          <cell r="A8">
            <v>197</v>
          </cell>
          <cell r="B8" t="str">
            <v>1st Set</v>
          </cell>
          <cell r="C8" t="str">
            <v>SMAD4</v>
          </cell>
          <cell r="D8" t="str">
            <v>SMAD family member 4</v>
          </cell>
          <cell r="E8" t="str">
            <v>CCDS11950.1</v>
          </cell>
          <cell r="F8" t="str">
            <v>chr18_46847502-46847502_G_C</v>
          </cell>
          <cell r="G8" t="str">
            <v>419G&gt;R</v>
          </cell>
          <cell r="H8" t="str">
            <v>Substitution</v>
          </cell>
          <cell r="I8" t="str">
            <v>Nonsynonymous coding</v>
          </cell>
        </row>
        <row r="9">
          <cell r="A9">
            <v>480</v>
          </cell>
          <cell r="B9" t="str">
            <v>1st Set</v>
          </cell>
          <cell r="C9" t="str">
            <v>SMAD4</v>
          </cell>
          <cell r="D9" t="str">
            <v>SMAD family member 4</v>
          </cell>
          <cell r="E9" t="str">
            <v>CCDS11950.1</v>
          </cell>
          <cell r="F9" t="str">
            <v>chr18_46858655-46858655_T_A</v>
          </cell>
          <cell r="G9" t="str">
            <v>493D&gt;E</v>
          </cell>
          <cell r="H9" t="str">
            <v>Substitution</v>
          </cell>
          <cell r="I9" t="str">
            <v>Nonsynonymous coding</v>
          </cell>
        </row>
        <row r="10">
          <cell r="A10">
            <v>115</v>
          </cell>
          <cell r="B10" t="str">
            <v>1st Set</v>
          </cell>
          <cell r="C10" t="str">
            <v>SMAD4</v>
          </cell>
          <cell r="D10" t="str">
            <v>SMAD family member 4</v>
          </cell>
          <cell r="E10" t="str">
            <v>CCDS11950.1</v>
          </cell>
          <cell r="F10" t="str">
            <v>chr18_46845917-46845917_G_A</v>
          </cell>
          <cell r="G10" t="str">
            <v>361R&gt;H</v>
          </cell>
          <cell r="H10" t="str">
            <v>Substitution</v>
          </cell>
          <cell r="I10" t="str">
            <v>Nonsynonymous coding</v>
          </cell>
        </row>
        <row r="11">
          <cell r="A11">
            <v>161</v>
          </cell>
          <cell r="B11" t="str">
            <v>1st Set</v>
          </cell>
          <cell r="C11" t="str">
            <v>SMAD4</v>
          </cell>
          <cell r="D11" t="str">
            <v>SMAD family member 4</v>
          </cell>
          <cell r="E11" t="str">
            <v>CCDS11950.1</v>
          </cell>
          <cell r="F11" t="str">
            <v>chr18_46845896-46845896_T_C</v>
          </cell>
          <cell r="G11" t="str">
            <v>354V&gt;A</v>
          </cell>
          <cell r="H11" t="str">
            <v>Substitution</v>
          </cell>
          <cell r="I11" t="str">
            <v>Nonsynonymous coding</v>
          </cell>
        </row>
        <row r="12">
          <cell r="A12">
            <v>358</v>
          </cell>
          <cell r="B12" t="str">
            <v>1st Set</v>
          </cell>
          <cell r="C12" t="str">
            <v>SMAD4</v>
          </cell>
          <cell r="D12" t="str">
            <v>SMAD family member 4</v>
          </cell>
          <cell r="E12" t="str">
            <v>CCDS11950.1</v>
          </cell>
          <cell r="F12" t="str">
            <v>chr18_46858671-46858671_T_C</v>
          </cell>
          <cell r="G12" t="str">
            <v>499C&gt;R</v>
          </cell>
          <cell r="H12" t="str">
            <v>Substitution</v>
          </cell>
          <cell r="I12" t="str">
            <v>Nonsynonymous coding</v>
          </cell>
        </row>
        <row r="13">
          <cell r="A13">
            <v>505</v>
          </cell>
          <cell r="B13" t="str">
            <v>2nd Set</v>
          </cell>
          <cell r="C13" t="str">
            <v>SMAD4</v>
          </cell>
          <cell r="D13" t="str">
            <v>SMAD family member 4</v>
          </cell>
          <cell r="E13" t="str">
            <v>CCDS11950.1</v>
          </cell>
          <cell r="F13" t="str">
            <v>chr18_46829053-46829053_G_T</v>
          </cell>
          <cell r="G13" t="str">
            <v>NA</v>
          </cell>
          <cell r="H13" t="str">
            <v>Substitution</v>
          </cell>
          <cell r="I13" t="str">
            <v>Splice site acceptor</v>
          </cell>
        </row>
        <row r="14">
          <cell r="A14">
            <v>512</v>
          </cell>
          <cell r="B14" t="str">
            <v>2nd Set</v>
          </cell>
          <cell r="C14" t="str">
            <v>SMAD4</v>
          </cell>
          <cell r="D14" t="str">
            <v>SMAD family member 4</v>
          </cell>
          <cell r="E14" t="str">
            <v>CCDS11950.1</v>
          </cell>
          <cell r="F14" t="str">
            <v>chr18_46845917-46845917_G_A</v>
          </cell>
          <cell r="G14" t="str">
            <v>361R&gt;H</v>
          </cell>
          <cell r="H14" t="str">
            <v>Substitution</v>
          </cell>
          <cell r="I14" t="str">
            <v>Nonsynonymous coding</v>
          </cell>
        </row>
        <row r="15">
          <cell r="A15">
            <v>465</v>
          </cell>
          <cell r="B15" t="str">
            <v>2nd Set</v>
          </cell>
          <cell r="C15" t="str">
            <v>SMAD4</v>
          </cell>
          <cell r="D15" t="str">
            <v>SMAD family member 4</v>
          </cell>
          <cell r="E15" t="str">
            <v>CCDS11950.1</v>
          </cell>
          <cell r="F15" t="str">
            <v>chr18_46827648-46827648_G_T</v>
          </cell>
          <cell r="G15" t="str">
            <v>78L&gt;F</v>
          </cell>
          <cell r="H15" t="str">
            <v>Substitution</v>
          </cell>
          <cell r="I15" t="str">
            <v>Nonsynonymous coding</v>
          </cell>
        </row>
        <row r="16">
          <cell r="A16">
            <v>465</v>
          </cell>
          <cell r="B16" t="str">
            <v>2nd Set</v>
          </cell>
          <cell r="C16" t="str">
            <v>SMAD4</v>
          </cell>
          <cell r="D16" t="str">
            <v>SMAD family member 4</v>
          </cell>
          <cell r="E16" t="str">
            <v>CCDS11950.1</v>
          </cell>
          <cell r="F16" t="str">
            <v>chr18_46827649-46827649_G_A</v>
          </cell>
          <cell r="G16" t="str">
            <v>79D&gt;N</v>
          </cell>
          <cell r="H16" t="str">
            <v>Substitution</v>
          </cell>
          <cell r="I16" t="str">
            <v>Nonsynonymous coding</v>
          </cell>
        </row>
        <row r="17">
          <cell r="A17">
            <v>493</v>
          </cell>
          <cell r="B17" t="str">
            <v>2nd Set</v>
          </cell>
          <cell r="C17" t="str">
            <v>SMAD4</v>
          </cell>
          <cell r="D17" t="str">
            <v>SMAD family member 4</v>
          </cell>
          <cell r="E17" t="str">
            <v>CCDS11950.1</v>
          </cell>
          <cell r="F17" t="str">
            <v>chr18_46845917-46845917_G_A</v>
          </cell>
          <cell r="G17" t="str">
            <v>361R&gt;H</v>
          </cell>
          <cell r="H17" t="str">
            <v>Substitution</v>
          </cell>
          <cell r="I17" t="str">
            <v>Nonsynonymous coding</v>
          </cell>
        </row>
        <row r="18">
          <cell r="A18">
            <v>529</v>
          </cell>
          <cell r="B18" t="str">
            <v>2nd Set</v>
          </cell>
          <cell r="C18" t="str">
            <v>SMAD4</v>
          </cell>
          <cell r="D18" t="str">
            <v>SMAD family member 4</v>
          </cell>
          <cell r="E18" t="str">
            <v>CCDS11950.1</v>
          </cell>
          <cell r="F18" t="str">
            <v>chr18_46829115-46829130_TTCACAAAAATGAACT_</v>
          </cell>
          <cell r="G18" t="str">
            <v>NA</v>
          </cell>
          <cell r="H18" t="str">
            <v>Deletion</v>
          </cell>
          <cell r="I18" t="str">
            <v>Frameshift</v>
          </cell>
        </row>
        <row r="19">
          <cell r="A19">
            <v>598</v>
          </cell>
          <cell r="B19" t="str">
            <v>2nd Set</v>
          </cell>
          <cell r="C19" t="str">
            <v>SMAD4</v>
          </cell>
          <cell r="D19" t="str">
            <v>SMAD family member 4</v>
          </cell>
          <cell r="E19" t="str">
            <v>CCDS11950.1</v>
          </cell>
          <cell r="F19" t="str">
            <v>chr18_46858671-46858671_T_C</v>
          </cell>
          <cell r="G19" t="str">
            <v>499C&gt;R</v>
          </cell>
          <cell r="H19" t="str">
            <v>Substitution</v>
          </cell>
          <cell r="I19" t="str">
            <v>Nonsynonymous coding</v>
          </cell>
        </row>
        <row r="20">
          <cell r="A20">
            <v>30</v>
          </cell>
          <cell r="B20" t="str">
            <v>1st Set</v>
          </cell>
          <cell r="C20" t="str">
            <v>SMAD4</v>
          </cell>
          <cell r="D20" t="str">
            <v>SMAD family member 4</v>
          </cell>
          <cell r="E20" t="str">
            <v>ENSG00000141646</v>
          </cell>
          <cell r="F20" t="str">
            <v>chr18:46810580-46865413</v>
          </cell>
          <cell r="G20" t="str">
            <v>NA</v>
          </cell>
          <cell r="H20" t="str">
            <v>Deletion</v>
          </cell>
          <cell r="I20" t="str">
            <v>Deletion</v>
          </cell>
        </row>
        <row r="21">
          <cell r="A21">
            <v>58</v>
          </cell>
          <cell r="B21" t="str">
            <v>1st Set</v>
          </cell>
          <cell r="C21" t="str">
            <v>SMAD4</v>
          </cell>
          <cell r="D21" t="str">
            <v>SMAD family member 4</v>
          </cell>
          <cell r="E21" t="str">
            <v>ENSG00000141646</v>
          </cell>
          <cell r="F21" t="str">
            <v>chr18:46810580-46865413</v>
          </cell>
          <cell r="G21" t="str">
            <v>NA</v>
          </cell>
          <cell r="H21" t="str">
            <v>Deletion</v>
          </cell>
          <cell r="I21" t="str">
            <v>Deletion</v>
          </cell>
        </row>
        <row r="22">
          <cell r="A22">
            <v>199</v>
          </cell>
          <cell r="B22" t="str">
            <v>1st Set</v>
          </cell>
          <cell r="C22" t="str">
            <v>SMAD4</v>
          </cell>
          <cell r="D22" t="str">
            <v>SMAD family member 4</v>
          </cell>
          <cell r="E22" t="str">
            <v>ENSG00000141646</v>
          </cell>
          <cell r="F22" t="str">
            <v>chr18:46810580-46865413</v>
          </cell>
          <cell r="G22" t="str">
            <v>NA</v>
          </cell>
          <cell r="H22" t="str">
            <v>Deletion</v>
          </cell>
          <cell r="I22" t="str">
            <v>Deletion</v>
          </cell>
        </row>
      </sheetData>
      <sheetData sheetId="30">
        <row r="1">
          <cell r="A1" t="str">
            <v>Torino ID</v>
          </cell>
          <cell r="B1" t="str">
            <v>Xenograft Set</v>
          </cell>
          <cell r="C1" t="str">
            <v>Gene Symbol</v>
          </cell>
          <cell r="D1" t="str">
            <v>Gene Description</v>
          </cell>
          <cell r="E1" t="str">
            <v>Transcript Accession</v>
          </cell>
          <cell r="F1" t="str">
            <v>Nucleotide (genomic)</v>
          </cell>
          <cell r="G1" t="str">
            <v>Amino Acid (protein)</v>
          </cell>
          <cell r="H1" t="str">
            <v>Mutation Type</v>
          </cell>
          <cell r="I1" t="str">
            <v>Consequence</v>
          </cell>
        </row>
        <row r="2">
          <cell r="A2">
            <v>61</v>
          </cell>
          <cell r="B2" t="str">
            <v>1st Set</v>
          </cell>
          <cell r="C2" t="str">
            <v>SOX9</v>
          </cell>
          <cell r="D2" t="str">
            <v>SRY (sex determining region Y)-box 9</v>
          </cell>
          <cell r="E2" t="str">
            <v>CCDS11689.1</v>
          </cell>
          <cell r="F2" t="str">
            <v>chr17_67630702-67630702__C</v>
          </cell>
          <cell r="G2" t="str">
            <v>NA</v>
          </cell>
          <cell r="H2" t="str">
            <v>Insertion</v>
          </cell>
          <cell r="I2" t="str">
            <v>Frameshift</v>
          </cell>
        </row>
        <row r="3">
          <cell r="A3">
            <v>150</v>
          </cell>
          <cell r="B3" t="str">
            <v>1st Set</v>
          </cell>
          <cell r="C3" t="str">
            <v>SOX9</v>
          </cell>
          <cell r="D3" t="str">
            <v>SRY (sex determining region Y)-box 9</v>
          </cell>
          <cell r="E3" t="str">
            <v>CCDS11689.1</v>
          </cell>
          <cell r="F3" t="str">
            <v>chr17_67631710-67631710_C_</v>
          </cell>
          <cell r="G3" t="str">
            <v>NA</v>
          </cell>
          <cell r="H3" t="str">
            <v>Deletion</v>
          </cell>
          <cell r="I3" t="str">
            <v>Frameshift</v>
          </cell>
        </row>
        <row r="4">
          <cell r="A4">
            <v>202</v>
          </cell>
          <cell r="B4" t="str">
            <v>1st Set</v>
          </cell>
          <cell r="C4" t="str">
            <v>SOX9</v>
          </cell>
          <cell r="D4" t="str">
            <v>SRY (sex determining region Y)-box 9</v>
          </cell>
          <cell r="E4" t="str">
            <v>CCDS11689.1</v>
          </cell>
          <cell r="F4" t="str">
            <v>chr17_67629454-67629454_G_A</v>
          </cell>
          <cell r="G4" t="str">
            <v>109M&gt;I</v>
          </cell>
          <cell r="H4" t="str">
            <v>Substitution</v>
          </cell>
          <cell r="I4" t="str">
            <v>Nonsynonymous coding</v>
          </cell>
        </row>
        <row r="5">
          <cell r="A5">
            <v>262</v>
          </cell>
          <cell r="B5" t="str">
            <v>1st Set</v>
          </cell>
          <cell r="C5" t="str">
            <v>SOX9</v>
          </cell>
          <cell r="D5" t="str">
            <v>SRY (sex determining region Y)-box 9</v>
          </cell>
          <cell r="E5" t="str">
            <v>CCDS11689.1</v>
          </cell>
          <cell r="F5" t="str">
            <v>chr17_67631789-67631789__CG</v>
          </cell>
          <cell r="G5" t="str">
            <v>NA</v>
          </cell>
          <cell r="H5" t="str">
            <v>Insertion</v>
          </cell>
          <cell r="I5" t="str">
            <v>Frameshift</v>
          </cell>
        </row>
        <row r="6">
          <cell r="A6">
            <v>76</v>
          </cell>
          <cell r="B6" t="str">
            <v>1st Set</v>
          </cell>
          <cell r="C6" t="str">
            <v>SOX9</v>
          </cell>
          <cell r="D6" t="str">
            <v>SRY (sex determining region Y)-box 9</v>
          </cell>
          <cell r="E6" t="str">
            <v>CCDS11689.1</v>
          </cell>
          <cell r="F6" t="str">
            <v>chr17_67631728-67631728__GC</v>
          </cell>
          <cell r="G6" t="str">
            <v>NA</v>
          </cell>
          <cell r="H6" t="str">
            <v>Insertion</v>
          </cell>
          <cell r="I6" t="str">
            <v>Frameshift</v>
          </cell>
        </row>
        <row r="7">
          <cell r="A7">
            <v>422</v>
          </cell>
          <cell r="B7" t="str">
            <v>2nd Set</v>
          </cell>
          <cell r="C7" t="str">
            <v>SOX9</v>
          </cell>
          <cell r="D7" t="str">
            <v>SRY (sex determining region Y)-box 9</v>
          </cell>
          <cell r="E7" t="str">
            <v>CCDS11689.1</v>
          </cell>
          <cell r="F7" t="str">
            <v>chr17_67631403-67631403_C_A</v>
          </cell>
          <cell r="G7" t="str">
            <v>270F&gt;L</v>
          </cell>
          <cell r="H7" t="str">
            <v>Substitution</v>
          </cell>
          <cell r="I7" t="str">
            <v>Nonsynonymous coding</v>
          </cell>
        </row>
        <row r="8">
          <cell r="A8">
            <v>465</v>
          </cell>
          <cell r="B8" t="str">
            <v>2nd Set</v>
          </cell>
          <cell r="C8" t="str">
            <v>SOX9</v>
          </cell>
          <cell r="D8" t="str">
            <v>SRY (sex determining region Y)-box 9</v>
          </cell>
          <cell r="E8" t="str">
            <v>CCDS11689.1</v>
          </cell>
          <cell r="F8" t="str">
            <v>chr17_67631772-67631772__GC</v>
          </cell>
          <cell r="G8" t="str">
            <v>NA</v>
          </cell>
          <cell r="H8" t="str">
            <v>Insertion</v>
          </cell>
          <cell r="I8" t="str">
            <v>Frameshift</v>
          </cell>
        </row>
        <row r="9">
          <cell r="A9">
            <v>535</v>
          </cell>
          <cell r="B9" t="str">
            <v>2nd Set</v>
          </cell>
          <cell r="C9" t="str">
            <v>SOX9</v>
          </cell>
          <cell r="D9" t="str">
            <v>SRY (sex determining region Y)-box 9</v>
          </cell>
          <cell r="E9" t="str">
            <v>CCDS11689.1</v>
          </cell>
          <cell r="F9" t="str">
            <v>chr17_67631470-67631470_G_T</v>
          </cell>
          <cell r="G9" t="str">
            <v>293E&gt;X</v>
          </cell>
          <cell r="H9" t="str">
            <v>Substitution</v>
          </cell>
          <cell r="I9" t="str">
            <v>Nonsense</v>
          </cell>
        </row>
        <row r="10">
          <cell r="A10">
            <v>542</v>
          </cell>
          <cell r="B10" t="str">
            <v>2nd Set</v>
          </cell>
          <cell r="C10" t="str">
            <v>SOX9</v>
          </cell>
          <cell r="D10" t="str">
            <v>SRY (sex determining region Y)-box 9</v>
          </cell>
          <cell r="E10" t="str">
            <v>CCDS11689.1</v>
          </cell>
          <cell r="F10" t="str">
            <v>chr17_67631789-67631789__CG</v>
          </cell>
          <cell r="G10" t="str">
            <v>NA</v>
          </cell>
          <cell r="H10" t="str">
            <v>Insertion</v>
          </cell>
          <cell r="I10" t="str">
            <v>Frameshift</v>
          </cell>
        </row>
        <row r="11">
          <cell r="A11">
            <v>118</v>
          </cell>
          <cell r="B11" t="str">
            <v>1st Set</v>
          </cell>
          <cell r="C11" t="str">
            <v>SOX9</v>
          </cell>
          <cell r="D11" t="str">
            <v>SRY (sex determining region Y)-box 9</v>
          </cell>
          <cell r="E11" t="str">
            <v>CCDS11689.1</v>
          </cell>
          <cell r="F11" t="str">
            <v>chr17_67630513-67630513_C_T</v>
          </cell>
          <cell r="G11" t="str">
            <v>164Q&gt;X</v>
          </cell>
          <cell r="H11" t="str">
            <v>Substitution</v>
          </cell>
          <cell r="I11" t="str">
            <v>Nonsense</v>
          </cell>
        </row>
      </sheetData>
      <sheetData sheetId="31">
        <row r="1">
          <cell r="A1" t="str">
            <v>Torino ID</v>
          </cell>
          <cell r="B1" t="str">
            <v>Xenograft Set</v>
          </cell>
          <cell r="C1" t="str">
            <v>Gene Symbol</v>
          </cell>
          <cell r="D1" t="str">
            <v>Gene Description</v>
          </cell>
          <cell r="E1" t="str">
            <v>Transcript Accession</v>
          </cell>
          <cell r="F1" t="str">
            <v>Nucleotide (genomic)</v>
          </cell>
          <cell r="G1" t="str">
            <v>Amino Acid (protein)</v>
          </cell>
          <cell r="H1" t="str">
            <v>Mutation Type</v>
          </cell>
          <cell r="I1" t="str">
            <v>Consequence</v>
          </cell>
        </row>
        <row r="2">
          <cell r="A2">
            <v>67</v>
          </cell>
          <cell r="B2" t="str">
            <v>1st Set</v>
          </cell>
          <cell r="C2" t="str">
            <v>FAM123B</v>
          </cell>
          <cell r="D2" t="str">
            <v>family with sequence similarity 123B</v>
          </cell>
          <cell r="E2" t="str">
            <v>CCDS14377.2</v>
          </cell>
          <cell r="F2" t="str">
            <v>chrX_63328301-63328301_G_A</v>
          </cell>
          <cell r="G2" t="str">
            <v>531R&gt;X</v>
          </cell>
          <cell r="H2" t="str">
            <v>Substitution</v>
          </cell>
          <cell r="I2" t="str">
            <v>Nonsense</v>
          </cell>
        </row>
        <row r="3">
          <cell r="A3">
            <v>312</v>
          </cell>
          <cell r="B3" t="str">
            <v>1st Set</v>
          </cell>
          <cell r="C3" t="str">
            <v>FAM123B</v>
          </cell>
          <cell r="D3" t="str">
            <v>family with sequence similarity 123B</v>
          </cell>
          <cell r="E3" t="str">
            <v>CCDS14377.2</v>
          </cell>
          <cell r="F3" t="str">
            <v>chrX_63328028-63328028_C_A</v>
          </cell>
          <cell r="G3" t="str">
            <v>622E&gt;X</v>
          </cell>
          <cell r="H3" t="str">
            <v>Substitution</v>
          </cell>
          <cell r="I3" t="str">
            <v>Nonsense</v>
          </cell>
        </row>
        <row r="4">
          <cell r="A4">
            <v>394</v>
          </cell>
          <cell r="B4" t="str">
            <v>1st Set</v>
          </cell>
          <cell r="C4" t="str">
            <v>FAM123B</v>
          </cell>
          <cell r="D4" t="str">
            <v>family with sequence similarity 123B</v>
          </cell>
          <cell r="E4" t="str">
            <v>CCDS14377.2</v>
          </cell>
          <cell r="F4" t="str">
            <v>chrX_63328403-63328403_G_A</v>
          </cell>
          <cell r="G4" t="str">
            <v>497R&gt;X</v>
          </cell>
          <cell r="H4" t="str">
            <v>Substitution</v>
          </cell>
          <cell r="I4" t="str">
            <v>Nonsense</v>
          </cell>
        </row>
        <row r="5">
          <cell r="A5">
            <v>108</v>
          </cell>
          <cell r="B5" t="str">
            <v>2nd Set</v>
          </cell>
          <cell r="C5" t="str">
            <v>FAM123B</v>
          </cell>
          <cell r="D5" t="str">
            <v>family with sequence similarity 123B</v>
          </cell>
          <cell r="E5" t="str">
            <v>CCDS14377.2</v>
          </cell>
          <cell r="F5" t="str">
            <v>chrX_63329654-63329654__CTTTG</v>
          </cell>
          <cell r="G5" t="str">
            <v>NA</v>
          </cell>
          <cell r="H5" t="str">
            <v>Insertion</v>
          </cell>
          <cell r="I5" t="str">
            <v>Frameshift</v>
          </cell>
        </row>
        <row r="6">
          <cell r="A6">
            <v>515</v>
          </cell>
          <cell r="B6" t="str">
            <v>2nd Set</v>
          </cell>
          <cell r="C6" t="str">
            <v>FAM123B</v>
          </cell>
          <cell r="D6" t="str">
            <v>family with sequence similarity 123B</v>
          </cell>
          <cell r="E6" t="str">
            <v>CCDS14377.2</v>
          </cell>
          <cell r="F6" t="str">
            <v>chrX_63328001-63328001_G_A</v>
          </cell>
          <cell r="G6" t="str">
            <v>631R&gt;X</v>
          </cell>
          <cell r="H6" t="str">
            <v>Substitution</v>
          </cell>
          <cell r="I6" t="str">
            <v>Nonsense</v>
          </cell>
        </row>
        <row r="7">
          <cell r="A7">
            <v>488</v>
          </cell>
          <cell r="B7" t="str">
            <v>2nd Set</v>
          </cell>
          <cell r="C7" t="str">
            <v>FAM123B</v>
          </cell>
          <cell r="D7" t="str">
            <v>family with sequence similarity 123B</v>
          </cell>
          <cell r="E7" t="str">
            <v>CCDS14377.2</v>
          </cell>
          <cell r="F7" t="str">
            <v>chrX_63327971-63327971_G_A</v>
          </cell>
          <cell r="G7" t="str">
            <v>641R&gt;X</v>
          </cell>
          <cell r="H7" t="str">
            <v>Substitution</v>
          </cell>
          <cell r="I7" t="str">
            <v>Nonsense</v>
          </cell>
        </row>
      </sheetData>
      <sheetData sheetId="32">
        <row r="1">
          <cell r="A1" t="str">
            <v>Torino ID</v>
          </cell>
          <cell r="B1" t="str">
            <v>Xenograft Set</v>
          </cell>
          <cell r="C1" t="str">
            <v>Gene Symbol</v>
          </cell>
          <cell r="D1" t="str">
            <v>Gene Description</v>
          </cell>
          <cell r="E1" t="str">
            <v>Transcript Accession</v>
          </cell>
          <cell r="F1" t="str">
            <v>Nucleotide (genomic)</v>
          </cell>
          <cell r="G1" t="str">
            <v>Amino Acid (protein)</v>
          </cell>
          <cell r="H1" t="str">
            <v>Mutation Type</v>
          </cell>
          <cell r="I1" t="str">
            <v>Consequence</v>
          </cell>
        </row>
        <row r="2">
          <cell r="A2">
            <v>61</v>
          </cell>
          <cell r="B2" t="str">
            <v>1st Set</v>
          </cell>
          <cell r="C2" t="str">
            <v>NRAS</v>
          </cell>
          <cell r="D2" t="str">
            <v>neuroblastoma RAS viral (v-ras) oncogene homolog</v>
          </cell>
          <cell r="E2" t="str">
            <v>CCDS877.1</v>
          </cell>
          <cell r="F2" t="str">
            <v>chr1_115058053-115058053_G_T</v>
          </cell>
          <cell r="G2" t="str">
            <v>61Q&gt;K</v>
          </cell>
          <cell r="H2" t="str">
            <v>Substitution</v>
          </cell>
          <cell r="I2" t="str">
            <v>Nonsynonymous coding</v>
          </cell>
        </row>
        <row r="3">
          <cell r="A3">
            <v>62</v>
          </cell>
          <cell r="B3" t="str">
            <v>1st Set</v>
          </cell>
          <cell r="C3" t="str">
            <v>NRAS</v>
          </cell>
          <cell r="D3" t="str">
            <v>neuroblastoma RAS viral (v-ras) oncogene homolog</v>
          </cell>
          <cell r="E3" t="str">
            <v>CCDS877.1</v>
          </cell>
          <cell r="F3" t="str">
            <v>chr1_115058053-115058053_G_T</v>
          </cell>
          <cell r="G3" t="str">
            <v>61Q&gt;K</v>
          </cell>
          <cell r="H3" t="str">
            <v>Substitution</v>
          </cell>
          <cell r="I3" t="str">
            <v>Nonsynonymous coding</v>
          </cell>
        </row>
        <row r="4">
          <cell r="A4">
            <v>67</v>
          </cell>
          <cell r="B4" t="str">
            <v>1st Set</v>
          </cell>
          <cell r="C4" t="str">
            <v>NRAS</v>
          </cell>
          <cell r="D4" t="str">
            <v>neuroblastoma RAS viral (v-ras) oncogene homolog</v>
          </cell>
          <cell r="E4" t="str">
            <v>CCDS877.1</v>
          </cell>
          <cell r="F4" t="str">
            <v>chr1_115060271-115060271_C_A</v>
          </cell>
          <cell r="G4" t="str">
            <v>12G&gt;C</v>
          </cell>
          <cell r="H4" t="str">
            <v>Substitution</v>
          </cell>
          <cell r="I4" t="str">
            <v>Nonsynonymous coding</v>
          </cell>
        </row>
        <row r="5">
          <cell r="A5">
            <v>150</v>
          </cell>
          <cell r="B5" t="str">
            <v>1st Set</v>
          </cell>
          <cell r="C5" t="str">
            <v>NRAS</v>
          </cell>
          <cell r="D5" t="str">
            <v>neuroblastoma RAS viral (v-ras) oncogene homolog</v>
          </cell>
          <cell r="E5" t="str">
            <v>CCDS877.1</v>
          </cell>
          <cell r="F5" t="str">
            <v>chr1_115060270-115060270_C_T</v>
          </cell>
          <cell r="G5" t="str">
            <v>12G&gt;D</v>
          </cell>
          <cell r="H5" t="str">
            <v>Substitution</v>
          </cell>
          <cell r="I5" t="str">
            <v>Nonsynonymous coding</v>
          </cell>
        </row>
        <row r="6">
          <cell r="A6">
            <v>197</v>
          </cell>
          <cell r="B6" t="str">
            <v>1st Set</v>
          </cell>
          <cell r="C6" t="str">
            <v>NRAS</v>
          </cell>
          <cell r="D6" t="str">
            <v>neuroblastoma RAS viral (v-ras) oncogene homolog</v>
          </cell>
          <cell r="E6" t="str">
            <v>CCDS877.1</v>
          </cell>
          <cell r="F6" t="str">
            <v>chr1_115058053-115058053_G_T</v>
          </cell>
          <cell r="G6" t="str">
            <v>61Q&gt;K</v>
          </cell>
          <cell r="H6" t="str">
            <v>Substitution</v>
          </cell>
          <cell r="I6" t="str">
            <v>Nonsynonymous coding</v>
          </cell>
        </row>
        <row r="7">
          <cell r="A7">
            <v>152</v>
          </cell>
          <cell r="B7" t="str">
            <v>1st Set</v>
          </cell>
          <cell r="C7" t="str">
            <v>NRAS</v>
          </cell>
          <cell r="D7" t="str">
            <v>neuroblastoma RAS viral (v-ras) oncogene homolog</v>
          </cell>
          <cell r="E7" t="str">
            <v>CCDS877.1</v>
          </cell>
          <cell r="F7" t="str">
            <v>chr1_115058053-115058053_G_T</v>
          </cell>
          <cell r="G7" t="str">
            <v>61Q&gt;K</v>
          </cell>
          <cell r="H7" t="str">
            <v>Substitution</v>
          </cell>
          <cell r="I7" t="str">
            <v>Nonsynonymous coding</v>
          </cell>
        </row>
        <row r="8">
          <cell r="A8">
            <v>515</v>
          </cell>
          <cell r="B8" t="str">
            <v>2nd Set</v>
          </cell>
          <cell r="C8" t="str">
            <v>NRAS</v>
          </cell>
          <cell r="D8" t="str">
            <v>neuroblastoma RAS viral (v-ras) oncogene homolog</v>
          </cell>
          <cell r="E8" t="str">
            <v>CCDS877.1</v>
          </cell>
          <cell r="F8" t="str">
            <v>chr1_115058053-115058053_G_T</v>
          </cell>
          <cell r="G8" t="str">
            <v>61Q&gt;K</v>
          </cell>
          <cell r="H8" t="str">
            <v>Substitution</v>
          </cell>
          <cell r="I8" t="str">
            <v>Nonsynonymous coding</v>
          </cell>
        </row>
      </sheetData>
      <sheetData sheetId="33">
        <row r="1">
          <cell r="A1" t="str">
            <v>Torino ID</v>
          </cell>
          <cell r="B1" t="str">
            <v>Xenograft Set</v>
          </cell>
          <cell r="C1" t="str">
            <v>Gene Symbol</v>
          </cell>
          <cell r="D1" t="str">
            <v>Gene Description</v>
          </cell>
          <cell r="E1" t="str">
            <v>Transcript Accession</v>
          </cell>
          <cell r="F1" t="str">
            <v>Nucleotide (genomic)</v>
          </cell>
          <cell r="G1" t="str">
            <v>Amino Acid (protein)</v>
          </cell>
          <cell r="H1" t="str">
            <v>Mutation Type</v>
          </cell>
          <cell r="I1" t="str">
            <v>Consequence</v>
          </cell>
        </row>
        <row r="2">
          <cell r="A2">
            <v>150</v>
          </cell>
          <cell r="B2" t="str">
            <v>1st Set</v>
          </cell>
          <cell r="C2" t="str">
            <v>BRAF</v>
          </cell>
          <cell r="D2" t="str">
            <v>v-raf murine sarcoma viral oncogene homolog B1</v>
          </cell>
          <cell r="E2" t="str">
            <v>CCDS5863.1</v>
          </cell>
          <cell r="F2" t="str">
            <v>chr7_140127880-140127880_C_A</v>
          </cell>
          <cell r="G2" t="str">
            <v>466G&gt;V</v>
          </cell>
          <cell r="H2" t="str">
            <v>Substitution</v>
          </cell>
          <cell r="I2" t="str">
            <v>Nonsynonymous coding</v>
          </cell>
        </row>
        <row r="3">
          <cell r="A3">
            <v>458</v>
          </cell>
          <cell r="B3" t="str">
            <v>1st Set</v>
          </cell>
          <cell r="C3" t="str">
            <v>BRAF</v>
          </cell>
          <cell r="D3" t="str">
            <v>v-raf murine sarcoma viral oncogene homolog B1</v>
          </cell>
          <cell r="E3" t="str">
            <v>CCDS5863.1</v>
          </cell>
          <cell r="F3" t="str">
            <v>chr7_140180958-140180958_T_G</v>
          </cell>
          <cell r="G3" t="str">
            <v>142T&gt;P</v>
          </cell>
          <cell r="H3" t="str">
            <v>Substitution</v>
          </cell>
          <cell r="I3" t="str">
            <v>Nonsynonymous coding</v>
          </cell>
        </row>
        <row r="4">
          <cell r="A4">
            <v>490</v>
          </cell>
          <cell r="B4" t="str">
            <v>1st Set</v>
          </cell>
          <cell r="C4" t="str">
            <v>BRAF</v>
          </cell>
          <cell r="D4" t="str">
            <v>v-raf murine sarcoma viral oncogene homolog B1</v>
          </cell>
          <cell r="E4" t="str">
            <v>CCDS5863.1</v>
          </cell>
          <cell r="F4" t="str">
            <v>chr7_140123313-140123313_G_T</v>
          </cell>
          <cell r="G4" t="str">
            <v>521T&gt;K</v>
          </cell>
          <cell r="H4" t="str">
            <v>Substitution</v>
          </cell>
          <cell r="I4" t="str">
            <v>Nonsynonymous coding</v>
          </cell>
        </row>
        <row r="5">
          <cell r="A5">
            <v>440</v>
          </cell>
          <cell r="B5" t="str">
            <v>2nd Set</v>
          </cell>
          <cell r="C5" t="str">
            <v>BRAF</v>
          </cell>
          <cell r="D5" t="str">
            <v>v-raf murine sarcoma viral oncogene homolog B1</v>
          </cell>
          <cell r="E5" t="str">
            <v>CCDS5863.1</v>
          </cell>
          <cell r="F5" t="str">
            <v>chr7_140196384-140196384_A_G</v>
          </cell>
          <cell r="G5" t="str">
            <v>79L&gt;P</v>
          </cell>
          <cell r="H5" t="str">
            <v>Substitution</v>
          </cell>
          <cell r="I5" t="str">
            <v>Nonsynonymous coding</v>
          </cell>
        </row>
        <row r="6">
          <cell r="A6">
            <v>480</v>
          </cell>
          <cell r="B6" t="str">
            <v>1st Set</v>
          </cell>
          <cell r="C6" t="str">
            <v>BRAF</v>
          </cell>
          <cell r="D6" t="str">
            <v>v-raf murine sarcoma viral oncogene homolog B1</v>
          </cell>
          <cell r="E6" t="str">
            <v>-</v>
          </cell>
          <cell r="F6" t="str">
            <v>chr7_140099605-140099605_A_T</v>
          </cell>
          <cell r="G6" t="str">
            <v>600V&gt;E</v>
          </cell>
          <cell r="H6" t="str">
            <v>Substitution</v>
          </cell>
          <cell r="I6" t="str">
            <v>Nonsynonymous coding</v>
          </cell>
        </row>
        <row r="7">
          <cell r="A7">
            <v>106</v>
          </cell>
          <cell r="B7" t="str">
            <v>1st Set</v>
          </cell>
          <cell r="C7" t="str">
            <v>BRAF</v>
          </cell>
          <cell r="D7" t="str">
            <v>v-raf murine sarcoma viral oncogene homolog B1</v>
          </cell>
          <cell r="E7" t="str">
            <v>CCDS5863.1</v>
          </cell>
          <cell r="F7" t="str">
            <v>chr7_140099605-140099605_A_T</v>
          </cell>
          <cell r="G7" t="str">
            <v>600V&gt;E</v>
          </cell>
          <cell r="H7" t="str">
            <v>Substitution</v>
          </cell>
          <cell r="I7" t="str">
            <v>Nonsynonymous coding</v>
          </cell>
        </row>
        <row r="8">
          <cell r="A8">
            <v>106</v>
          </cell>
          <cell r="B8" t="str">
            <v>1st Set</v>
          </cell>
          <cell r="C8" t="str">
            <v>BRAF</v>
          </cell>
          <cell r="D8" t="str">
            <v>v-raf murine sarcoma viral oncogene homolog B1</v>
          </cell>
          <cell r="E8" t="str">
            <v>CCDS5863.1</v>
          </cell>
          <cell r="F8" t="str">
            <v>chr7_140100492-140100492_C_T</v>
          </cell>
          <cell r="G8" t="str">
            <v>569A&gt;T</v>
          </cell>
          <cell r="H8" t="str">
            <v>Substitution</v>
          </cell>
          <cell r="I8" t="str">
            <v>Nonsynonymous coding</v>
          </cell>
        </row>
        <row r="9">
          <cell r="A9">
            <v>118</v>
          </cell>
          <cell r="B9" t="str">
            <v>1st Set</v>
          </cell>
          <cell r="C9" t="str">
            <v>BRAF</v>
          </cell>
          <cell r="D9" t="str">
            <v>v-raf murine sarcoma viral oncogene homolog B1</v>
          </cell>
          <cell r="E9" t="str">
            <v>CCDS5863.1</v>
          </cell>
          <cell r="F9" t="str">
            <v>chr7_140099605-140099605_A_T</v>
          </cell>
          <cell r="G9" t="str">
            <v>600V&gt;E</v>
          </cell>
          <cell r="H9" t="str">
            <v>Substitution</v>
          </cell>
          <cell r="I9" t="str">
            <v>Nonsynonymous coding</v>
          </cell>
        </row>
      </sheetData>
      <sheetData sheetId="34">
        <row r="1">
          <cell r="A1" t="str">
            <v>Torino ID</v>
          </cell>
          <cell r="B1" t="str">
            <v>Xenograft Set</v>
          </cell>
          <cell r="C1" t="str">
            <v>Gene Symbol</v>
          </cell>
          <cell r="D1" t="str">
            <v>Gene Description</v>
          </cell>
          <cell r="E1" t="str">
            <v>Transcript Accession</v>
          </cell>
          <cell r="F1" t="str">
            <v>Nucleotide (genomic)</v>
          </cell>
          <cell r="G1" t="str">
            <v>Amino Acid (protein)</v>
          </cell>
          <cell r="H1" t="str">
            <v>Mutation Type</v>
          </cell>
          <cell r="I1" t="str">
            <v>Consequence</v>
          </cell>
        </row>
        <row r="2">
          <cell r="A2">
            <v>57</v>
          </cell>
          <cell r="B2" t="str">
            <v>1st Set</v>
          </cell>
          <cell r="C2" t="str">
            <v>MET</v>
          </cell>
          <cell r="D2" t="str">
            <v>met proto-oncogene (hepatocyte growth factor receptor)</v>
          </cell>
          <cell r="E2" t="str">
            <v>CCDS43636.1</v>
          </cell>
          <cell r="F2" t="str">
            <v>chr7_116126756-116126756_G_A</v>
          </cell>
          <cell r="G2" t="str">
            <v>128D&gt;N</v>
          </cell>
          <cell r="H2" t="str">
            <v>Substitution</v>
          </cell>
          <cell r="I2" t="str">
            <v>Nonsynonymous coding</v>
          </cell>
        </row>
        <row r="3">
          <cell r="A3">
            <v>106</v>
          </cell>
          <cell r="B3" t="str">
            <v>1st Set</v>
          </cell>
          <cell r="C3" t="str">
            <v>MET</v>
          </cell>
          <cell r="D3" t="str">
            <v>met proto-oncogene (hepatocyte growth factor receptor)</v>
          </cell>
          <cell r="E3" t="str">
            <v>CCDS43636.1</v>
          </cell>
          <cell r="F3" t="str">
            <v>chr7_116210749-116210749_A_G</v>
          </cell>
          <cell r="G3" t="str">
            <v>1263K&gt;R</v>
          </cell>
          <cell r="H3" t="str">
            <v>Substitution</v>
          </cell>
          <cell r="I3" t="str">
            <v>Nonsynonymous coding</v>
          </cell>
        </row>
        <row r="4">
          <cell r="A4">
            <v>239</v>
          </cell>
          <cell r="B4" t="str">
            <v>1st Set</v>
          </cell>
          <cell r="C4" t="str">
            <v>MET</v>
          </cell>
          <cell r="D4" t="str">
            <v>met proto-oncogene (hepatocyte growth factor receptor)</v>
          </cell>
          <cell r="E4" t="str">
            <v>ENSG00000105976</v>
          </cell>
          <cell r="F4" t="str">
            <v>chr7:116099681-116225676</v>
          </cell>
          <cell r="G4">
            <v>22.7</v>
          </cell>
          <cell r="H4" t="str">
            <v>Amplification</v>
          </cell>
          <cell r="I4" t="str">
            <v>Amplification</v>
          </cell>
        </row>
        <row r="5">
          <cell r="A5">
            <v>196</v>
          </cell>
          <cell r="B5" t="str">
            <v>2nd Set</v>
          </cell>
          <cell r="C5" t="str">
            <v>MET</v>
          </cell>
          <cell r="D5" t="str">
            <v>met proto-oncogene (hepatocyte growth factor receptor)</v>
          </cell>
          <cell r="E5" t="str">
            <v>ENSG00000105976</v>
          </cell>
          <cell r="F5" t="str">
            <v>chr7:116099681-116225676</v>
          </cell>
          <cell r="G5">
            <v>11.28163</v>
          </cell>
          <cell r="H5" t="str">
            <v>Amplification</v>
          </cell>
          <cell r="I5" t="str">
            <v>Amplification</v>
          </cell>
        </row>
        <row r="6">
          <cell r="A6">
            <v>508</v>
          </cell>
          <cell r="B6" t="str">
            <v>2nd Set</v>
          </cell>
          <cell r="C6" t="str">
            <v>MET</v>
          </cell>
          <cell r="D6" t="str">
            <v>met proto-oncogene (hepatocyte growth factor receptor)</v>
          </cell>
          <cell r="E6" t="str">
            <v>ENSG00000105976</v>
          </cell>
          <cell r="F6" t="str">
            <v>chr7:116099681-116225676</v>
          </cell>
          <cell r="G6">
            <v>9.8021069999999995</v>
          </cell>
          <cell r="H6" t="str">
            <v>Amplification</v>
          </cell>
          <cell r="I6" t="str">
            <v>Amplification</v>
          </cell>
        </row>
      </sheetData>
      <sheetData sheetId="35">
        <row r="1">
          <cell r="A1" t="str">
            <v>Torino ID</v>
          </cell>
          <cell r="B1" t="str">
            <v>Xenograft Set</v>
          </cell>
          <cell r="C1" t="str">
            <v>Gene Symbol</v>
          </cell>
          <cell r="D1" t="str">
            <v>Gene Description</v>
          </cell>
          <cell r="E1" t="str">
            <v>Transcript Accession</v>
          </cell>
          <cell r="F1" t="str">
            <v>Nucleotide (genomic)</v>
          </cell>
          <cell r="G1" t="str">
            <v>Amino Acid (protein)</v>
          </cell>
          <cell r="H1" t="str">
            <v>Mutation Type</v>
          </cell>
          <cell r="I1" t="str">
            <v>Consequence</v>
          </cell>
        </row>
        <row r="2">
          <cell r="A2">
            <v>177</v>
          </cell>
          <cell r="B2" t="str">
            <v>1st Set</v>
          </cell>
          <cell r="C2" t="str">
            <v>EGFR</v>
          </cell>
          <cell r="D2" t="str">
            <v>epidermal growth factor receptor (erythroblastic leukemia viral (v-erb-b) oncogene homolog; avian)</v>
          </cell>
          <cell r="E2" t="str">
            <v>CCDS5514.1</v>
          </cell>
          <cell r="F2" t="str">
            <v>chr7_55195420-55195420_G_A</v>
          </cell>
          <cell r="G2" t="str">
            <v>465G&gt;R</v>
          </cell>
          <cell r="H2" t="str">
            <v>Substitution</v>
          </cell>
          <cell r="I2" t="str">
            <v>Nonsynonymous coding</v>
          </cell>
        </row>
        <row r="3">
          <cell r="A3">
            <v>334</v>
          </cell>
          <cell r="B3" t="str">
            <v>1st Set</v>
          </cell>
          <cell r="C3" t="str">
            <v>EGFR</v>
          </cell>
          <cell r="D3" t="str">
            <v>epidermal growth factor receptor (erythroblastic leukemia viral (v-erb-b) oncogene homolog; avian)</v>
          </cell>
          <cell r="E3" t="str">
            <v>CCDS5514.1</v>
          </cell>
          <cell r="F3" t="str">
            <v>chr7_55226963-55226963_G_A</v>
          </cell>
          <cell r="G3" t="str">
            <v>843V&gt;I</v>
          </cell>
          <cell r="H3" t="str">
            <v>Substitution</v>
          </cell>
          <cell r="I3" t="str">
            <v>Nonsynonymous coding</v>
          </cell>
        </row>
        <row r="4">
          <cell r="A4">
            <v>104</v>
          </cell>
          <cell r="B4" t="str">
            <v>1st Set</v>
          </cell>
          <cell r="C4" t="str">
            <v>EGFR</v>
          </cell>
          <cell r="D4" t="str">
            <v>epidermal growth factor receptor</v>
          </cell>
          <cell r="E4" t="str">
            <v>CCDS5514.1</v>
          </cell>
          <cell r="F4" t="str">
            <v>chr7_55195421-55195421_G_A</v>
          </cell>
          <cell r="G4" t="str">
            <v>465G&gt;E</v>
          </cell>
          <cell r="H4" t="str">
            <v>Substitution</v>
          </cell>
          <cell r="I4" t="str">
            <v>Nonsynonymous coding</v>
          </cell>
        </row>
        <row r="5">
          <cell r="A5">
            <v>396</v>
          </cell>
          <cell r="B5" t="str">
            <v>1st Set</v>
          </cell>
          <cell r="C5" t="str">
            <v>EGFR</v>
          </cell>
          <cell r="D5" t="str">
            <v>epidermal growth factor receptor (erythroblastic leukemia viral (v-erb-b) oncogene homolog; avian)</v>
          </cell>
          <cell r="E5" t="str">
            <v>CCDS5514.1</v>
          </cell>
          <cell r="F5" t="str">
            <v>chr7_55208232-55208232_C_G</v>
          </cell>
          <cell r="G5" t="str">
            <v>661A&gt;G</v>
          </cell>
          <cell r="H5" t="str">
            <v>Substitution</v>
          </cell>
          <cell r="I5" t="str">
            <v>Nonsynonymous coding</v>
          </cell>
        </row>
        <row r="6">
          <cell r="A6">
            <v>65</v>
          </cell>
          <cell r="B6" t="str">
            <v>2nd Set</v>
          </cell>
          <cell r="C6" t="str">
            <v>EGFR</v>
          </cell>
          <cell r="D6" t="str">
            <v>epidermal growth factor receptor (erythroblastic leukemia viral (v-erb-b) oncogene homolog; avian)</v>
          </cell>
          <cell r="E6" t="str">
            <v>CCDS5514.1</v>
          </cell>
          <cell r="F6" t="str">
            <v>chr7_55177577-55177577_T_G</v>
          </cell>
          <cell r="G6" t="str">
            <v>65L&gt;V</v>
          </cell>
          <cell r="H6" t="str">
            <v>Substitution</v>
          </cell>
          <cell r="I6" t="str">
            <v>Nonsynonymous coding</v>
          </cell>
        </row>
        <row r="7">
          <cell r="A7">
            <v>403</v>
          </cell>
          <cell r="B7" t="str">
            <v>2nd Set</v>
          </cell>
          <cell r="C7" t="str">
            <v>EGFR</v>
          </cell>
          <cell r="D7" t="str">
            <v>epidermal growth factor receptor (erythroblastic leukemia viral (v-erb-b) oncogene homolog; avian)</v>
          </cell>
          <cell r="E7" t="str">
            <v>CCDS5514.1</v>
          </cell>
          <cell r="F7" t="str">
            <v>chr7_55191774-55191774_C_T</v>
          </cell>
          <cell r="G7" t="str">
            <v>354T&gt;M</v>
          </cell>
          <cell r="H7" t="str">
            <v>Substitution</v>
          </cell>
          <cell r="I7" t="str">
            <v>Nonsynonymous coding</v>
          </cell>
        </row>
        <row r="8">
          <cell r="A8">
            <v>98</v>
          </cell>
          <cell r="B8" t="str">
            <v>1st Set</v>
          </cell>
          <cell r="C8" t="str">
            <v>EGFR</v>
          </cell>
          <cell r="D8" t="str">
            <v>epidermal growth factor receptor (erythroblastic leukemia viral (v-erb-b) oncogene homolog; avian)</v>
          </cell>
          <cell r="E8" t="str">
            <v>ENSG00000146648</v>
          </cell>
          <cell r="F8" t="str">
            <v>chr7:55054218-55242525</v>
          </cell>
          <cell r="G8">
            <v>26.8</v>
          </cell>
          <cell r="H8" t="str">
            <v>Amplification</v>
          </cell>
          <cell r="I8" t="str">
            <v>Amplification</v>
          </cell>
        </row>
        <row r="9">
          <cell r="A9">
            <v>400</v>
          </cell>
          <cell r="B9" t="str">
            <v>1st Set</v>
          </cell>
          <cell r="C9" t="str">
            <v>EGFR</v>
          </cell>
          <cell r="D9" t="str">
            <v>epidermal growth factor receptor</v>
          </cell>
          <cell r="E9" t="str">
            <v>ENSG00000146648</v>
          </cell>
          <cell r="F9" t="str">
            <v>chr7:55054218-55242525</v>
          </cell>
          <cell r="G9">
            <v>3.1</v>
          </cell>
          <cell r="H9" t="str">
            <v>Amplification</v>
          </cell>
          <cell r="I9" t="str">
            <v>Amplification</v>
          </cell>
        </row>
      </sheetData>
      <sheetData sheetId="36">
        <row r="1">
          <cell r="A1" t="str">
            <v>Torino ID</v>
          </cell>
          <cell r="B1" t="str">
            <v>Xenograft Set</v>
          </cell>
          <cell r="C1" t="str">
            <v>Gene Symbol</v>
          </cell>
          <cell r="D1" t="str">
            <v>Gene Description</v>
          </cell>
          <cell r="E1" t="str">
            <v>Transcript Accession</v>
          </cell>
          <cell r="F1" t="str">
            <v>Nucleotide (genomic)</v>
          </cell>
          <cell r="G1" t="str">
            <v>Amino Acid (protein)</v>
          </cell>
          <cell r="H1" t="str">
            <v>Mutation Type</v>
          </cell>
          <cell r="I1" t="str">
            <v>Consequence</v>
          </cell>
        </row>
        <row r="2">
          <cell r="A2">
            <v>80</v>
          </cell>
          <cell r="B2" t="str">
            <v>1st Set</v>
          </cell>
          <cell r="C2" t="str">
            <v>ERBB2</v>
          </cell>
          <cell r="D2" t="str">
            <v>v-erb-b2 erythroblastic leukemia viral oncogene homolog 2; neuro/glioblastoma derived oncogene homolog (avian)</v>
          </cell>
          <cell r="E2" t="str">
            <v>CCDS32642.1</v>
          </cell>
          <cell r="F2" t="str">
            <v>chr17_35134930-35134930_C_A</v>
          </cell>
          <cell r="G2" t="str">
            <v>866L&gt;M</v>
          </cell>
          <cell r="H2" t="str">
            <v>Substitution</v>
          </cell>
          <cell r="I2" t="str">
            <v>Nonsynonymous coding</v>
          </cell>
        </row>
        <row r="3">
          <cell r="A3">
            <v>126</v>
          </cell>
          <cell r="B3" t="str">
            <v>1st Set</v>
          </cell>
          <cell r="C3" t="str">
            <v>ERBB2</v>
          </cell>
          <cell r="D3" t="str">
            <v>v-erb-b2 erythroblastic leukemia viral oncogene homolog 2; neuro/glioblastoma derived oncogene homolog</v>
          </cell>
          <cell r="E3" t="str">
            <v>CCDS32642.1</v>
          </cell>
          <cell r="F3" t="str">
            <v>chr17_35134526-35134526_G_T</v>
          </cell>
          <cell r="G3" t="str">
            <v>777V&gt;L</v>
          </cell>
          <cell r="H3" t="str">
            <v>Substitution</v>
          </cell>
          <cell r="I3" t="str">
            <v>Nonsynonymous coding</v>
          </cell>
        </row>
        <row r="4">
          <cell r="A4">
            <v>131</v>
          </cell>
          <cell r="B4" t="str">
            <v>1st Set</v>
          </cell>
          <cell r="C4" t="str">
            <v>ERBB2</v>
          </cell>
          <cell r="D4" t="str">
            <v>v-erb-b2 erythroblastic leukemia viral oncogene homolog 2; neuro/glioblastoma derived oncogene homolog (avian)</v>
          </cell>
          <cell r="E4" t="str">
            <v>CCDS32642.1</v>
          </cell>
          <cell r="F4" t="str">
            <v>chr17_35134526-35134526_G_T</v>
          </cell>
          <cell r="G4" t="str">
            <v>777V&gt;L</v>
          </cell>
          <cell r="H4" t="str">
            <v>Substitution</v>
          </cell>
          <cell r="I4" t="str">
            <v>Nonsynonymous coding</v>
          </cell>
        </row>
        <row r="5">
          <cell r="A5">
            <v>151</v>
          </cell>
          <cell r="B5" t="str">
            <v>1st Set</v>
          </cell>
          <cell r="C5" t="str">
            <v>ERBB2</v>
          </cell>
          <cell r="D5" t="str">
            <v>v-erb-b2 erythroblastic leukemia viral oncogene homolog 2</v>
          </cell>
          <cell r="E5" t="str">
            <v>CCDS32642.1</v>
          </cell>
          <cell r="F5" t="str">
            <v>chr17_35121734-35121734_C_A</v>
          </cell>
          <cell r="G5" t="str">
            <v>310S&gt;Y</v>
          </cell>
          <cell r="H5" t="str">
            <v>Substitution</v>
          </cell>
          <cell r="I5" t="str">
            <v>Nonsynonymous coding</v>
          </cell>
        </row>
        <row r="6">
          <cell r="A6">
            <v>106</v>
          </cell>
          <cell r="B6" t="str">
            <v>1st Set</v>
          </cell>
          <cell r="C6" t="str">
            <v>ERBB2</v>
          </cell>
          <cell r="D6" t="str">
            <v>v-erb-b2 erythroblastic leukemia viral oncogene homolog 2; neuro/glioblastoma derived oncogene homolog (avian)</v>
          </cell>
          <cell r="E6" t="str">
            <v>CCDS32642.1</v>
          </cell>
          <cell r="F6" t="str">
            <v>chr17_35125222-35125222_C_T</v>
          </cell>
          <cell r="G6" t="str">
            <v>NA</v>
          </cell>
          <cell r="H6" t="str">
            <v>Substitution</v>
          </cell>
          <cell r="I6" t="str">
            <v>Splice site acceptor</v>
          </cell>
        </row>
        <row r="7">
          <cell r="A7">
            <v>176</v>
          </cell>
          <cell r="B7" t="str">
            <v>1st Set</v>
          </cell>
          <cell r="C7" t="str">
            <v>ERBB2</v>
          </cell>
          <cell r="D7" t="str">
            <v>v-erb-b2 erythroblastic leukemia viral oncogene homolog 2; neuro/glioblastoma derived oncogene homolog (avian)</v>
          </cell>
          <cell r="E7" t="str">
            <v>ENSG00000141736</v>
          </cell>
          <cell r="F7" t="str">
            <v>chr17:35097918-35138441</v>
          </cell>
          <cell r="G7">
            <v>45.8</v>
          </cell>
          <cell r="H7" t="str">
            <v>Amplification</v>
          </cell>
          <cell r="I7" t="str">
            <v>Amplification</v>
          </cell>
        </row>
        <row r="8">
          <cell r="A8">
            <v>186</v>
          </cell>
          <cell r="B8" t="str">
            <v>1st Set</v>
          </cell>
          <cell r="C8" t="str">
            <v>ERBB2</v>
          </cell>
          <cell r="D8" t="str">
            <v>v-erb-b2 erythroblastic leukemia viral oncogene homolog 2; neuro/glioblastoma derived oncogene homolog (avian)</v>
          </cell>
          <cell r="E8" t="str">
            <v>ENSG00000141736</v>
          </cell>
          <cell r="F8" t="str">
            <v>chr17.fa:35097918-35138441</v>
          </cell>
          <cell r="G8">
            <v>31.3</v>
          </cell>
          <cell r="H8" t="str">
            <v>Amplification</v>
          </cell>
          <cell r="I8" t="str">
            <v>Amplification</v>
          </cell>
        </row>
        <row r="9">
          <cell r="A9">
            <v>80</v>
          </cell>
          <cell r="B9" t="str">
            <v>1st Set</v>
          </cell>
          <cell r="C9" t="str">
            <v>ERBB2</v>
          </cell>
          <cell r="D9" t="str">
            <v>v-erb-b2 erythroblastic leukemia viral oncogene homolog 2; neuro/glioblastoma derived oncogene homolog (avian)</v>
          </cell>
          <cell r="E9" t="str">
            <v>ENSG00000141736</v>
          </cell>
          <cell r="F9" t="str">
            <v>chr17:35097918-35138441</v>
          </cell>
          <cell r="G9">
            <v>22.6</v>
          </cell>
          <cell r="H9" t="str">
            <v>Amplification</v>
          </cell>
          <cell r="I9" t="str">
            <v>Amplification</v>
          </cell>
        </row>
        <row r="10">
          <cell r="A10">
            <v>124</v>
          </cell>
          <cell r="B10" t="str">
            <v>1st Set</v>
          </cell>
          <cell r="C10" t="str">
            <v>ERBB2</v>
          </cell>
          <cell r="D10" t="str">
            <v>v-erb-b2 erythroblastic leukemia viral oncogene homolog 2</v>
          </cell>
          <cell r="E10" t="str">
            <v>ENSG00000141736</v>
          </cell>
          <cell r="F10" t="str">
            <v>chr17:35097918-35138441</v>
          </cell>
          <cell r="G10">
            <v>5.4</v>
          </cell>
          <cell r="H10" t="str">
            <v>Amplification</v>
          </cell>
          <cell r="I10" t="str">
            <v>Amplification</v>
          </cell>
        </row>
        <row r="11">
          <cell r="A11">
            <v>185</v>
          </cell>
          <cell r="B11" t="str">
            <v>1st Set</v>
          </cell>
          <cell r="C11" t="str">
            <v>ERBB2</v>
          </cell>
          <cell r="D11" t="str">
            <v>v-erb-b2 erythroblastic leukemia viral oncogene homolog 2; neuro/glioblastoma derived oncogene homolog (avian)</v>
          </cell>
          <cell r="E11" t="str">
            <v>ENSG00000141736</v>
          </cell>
          <cell r="F11" t="str">
            <v>chr17:35097918-35138441</v>
          </cell>
          <cell r="G11">
            <v>5.2</v>
          </cell>
          <cell r="H11" t="str">
            <v>Amplification</v>
          </cell>
          <cell r="I11" t="str">
            <v>Amplification</v>
          </cell>
        </row>
      </sheetData>
      <sheetData sheetId="37">
        <row r="1">
          <cell r="A1" t="str">
            <v>Torino ID</v>
          </cell>
          <cell r="B1" t="str">
            <v>Xenograft Set</v>
          </cell>
          <cell r="C1" t="str">
            <v>Gene Symbol</v>
          </cell>
          <cell r="D1" t="str">
            <v>Gene Description</v>
          </cell>
          <cell r="E1" t="str">
            <v>Transcript Accession</v>
          </cell>
          <cell r="F1" t="str">
            <v>Nucleotide (genomic)</v>
          </cell>
          <cell r="G1" t="str">
            <v>Amino Acid (protein)</v>
          </cell>
          <cell r="H1" t="str">
            <v>Mutation Type</v>
          </cell>
          <cell r="I1" t="str">
            <v>Consequence</v>
          </cell>
        </row>
        <row r="2">
          <cell r="A2">
            <v>68</v>
          </cell>
          <cell r="B2" t="str">
            <v>1st Set</v>
          </cell>
          <cell r="C2" t="str">
            <v>FGFR1</v>
          </cell>
          <cell r="D2" t="str">
            <v>fibroblast growth factor receptor 1</v>
          </cell>
          <cell r="E2" t="str">
            <v>CCDS6107.2</v>
          </cell>
          <cell r="F2" t="str">
            <v>chr8_38401360-38401360_G_A</v>
          </cell>
          <cell r="G2" t="str">
            <v>254R&gt;W</v>
          </cell>
          <cell r="H2" t="str">
            <v>Substitution</v>
          </cell>
          <cell r="I2" t="str">
            <v>Nonsynonymous coding</v>
          </cell>
        </row>
        <row r="3">
          <cell r="A3">
            <v>515</v>
          </cell>
          <cell r="B3" t="str">
            <v>2nd Set</v>
          </cell>
          <cell r="C3" t="str">
            <v>FGFR1</v>
          </cell>
          <cell r="D3" t="str">
            <v>fibroblast growth factor receptor 1</v>
          </cell>
          <cell r="E3" t="str">
            <v>ENST00000326296</v>
          </cell>
          <cell r="F3" t="str">
            <v>chr8_38406042-38406042_T_C</v>
          </cell>
          <cell r="G3" t="str">
            <v>128K&gt;E</v>
          </cell>
          <cell r="H3" t="str">
            <v>Substitution</v>
          </cell>
          <cell r="I3" t="str">
            <v>Nonsynonymous coding</v>
          </cell>
        </row>
        <row r="4">
          <cell r="A4">
            <v>106</v>
          </cell>
          <cell r="B4" t="str">
            <v>1st Set</v>
          </cell>
          <cell r="C4" t="str">
            <v>FGFR1</v>
          </cell>
          <cell r="D4" t="str">
            <v>fibroblast growth factor receptor 1</v>
          </cell>
          <cell r="E4" t="str">
            <v>CCDS6107.2</v>
          </cell>
          <cell r="F4" t="str">
            <v>chr8_38390320-38390320_C_A</v>
          </cell>
          <cell r="G4" t="str">
            <v>818G&gt;X</v>
          </cell>
          <cell r="H4" t="str">
            <v>Substitution</v>
          </cell>
          <cell r="I4" t="str">
            <v>Nonsense</v>
          </cell>
        </row>
        <row r="5">
          <cell r="A5">
            <v>106</v>
          </cell>
          <cell r="B5" t="str">
            <v>1st Set</v>
          </cell>
          <cell r="C5" t="str">
            <v>FGFR1</v>
          </cell>
          <cell r="D5" t="str">
            <v>fibroblast growth factor receptor 1</v>
          </cell>
          <cell r="E5" t="str">
            <v>CCDS6107.2</v>
          </cell>
          <cell r="F5" t="str">
            <v>chr8_38406577-38406577_G_T</v>
          </cell>
          <cell r="G5" t="str">
            <v>46H&gt;Q</v>
          </cell>
          <cell r="H5" t="str">
            <v>Substitution</v>
          </cell>
          <cell r="I5" t="str">
            <v>Nonsynonymous coding</v>
          </cell>
        </row>
        <row r="6">
          <cell r="A6">
            <v>118</v>
          </cell>
          <cell r="B6" t="str">
            <v>1st Set</v>
          </cell>
          <cell r="C6" t="str">
            <v>FGFR1</v>
          </cell>
          <cell r="D6" t="str">
            <v>fibroblast growth factor receptor 1</v>
          </cell>
          <cell r="E6" t="str">
            <v>CCDS6107.2</v>
          </cell>
          <cell r="F6" t="str">
            <v>chr8_38394996-38394996_G_A</v>
          </cell>
          <cell r="G6" t="str">
            <v>446P&gt;L</v>
          </cell>
          <cell r="H6" t="str">
            <v>Substitution</v>
          </cell>
          <cell r="I6" t="str">
            <v>Nonsynonymous coding</v>
          </cell>
        </row>
        <row r="7">
          <cell r="A7">
            <v>118</v>
          </cell>
          <cell r="B7" t="str">
            <v>1st Set</v>
          </cell>
          <cell r="C7" t="str">
            <v>FGFR1</v>
          </cell>
          <cell r="D7" t="str">
            <v>fibroblast growth factor receptor 1</v>
          </cell>
          <cell r="E7" t="str">
            <v>CCDS6107.2</v>
          </cell>
          <cell r="F7" t="str">
            <v>chr8_38406626-38406626_G_A</v>
          </cell>
          <cell r="G7" t="str">
            <v>NA</v>
          </cell>
          <cell r="H7" t="str">
            <v>Substitution</v>
          </cell>
          <cell r="I7" t="str">
            <v>Splice site acceptor</v>
          </cell>
        </row>
        <row r="8">
          <cell r="A8">
            <v>257</v>
          </cell>
          <cell r="B8" t="str">
            <v>1st Set</v>
          </cell>
          <cell r="C8" t="str">
            <v>FGFR1</v>
          </cell>
          <cell r="D8" t="str">
            <v>fibroblast growth factor receptor 1</v>
          </cell>
          <cell r="E8" t="str">
            <v>ENSG00000077782</v>
          </cell>
          <cell r="F8" t="str">
            <v>chr8:38387812-38445509</v>
          </cell>
          <cell r="G8">
            <v>5.6692419999999997</v>
          </cell>
          <cell r="H8" t="str">
            <v>Amplification</v>
          </cell>
          <cell r="I8" t="str">
            <v>Amplification</v>
          </cell>
        </row>
        <row r="9">
          <cell r="A9">
            <v>480</v>
          </cell>
          <cell r="B9" t="str">
            <v>1st Set</v>
          </cell>
          <cell r="C9" t="str">
            <v>FGFR1</v>
          </cell>
          <cell r="D9" t="str">
            <v>fibroblast growth factor receptor 1</v>
          </cell>
          <cell r="E9" t="str">
            <v>ENSG00000077782</v>
          </cell>
          <cell r="F9" t="str">
            <v>chr8:38387812-38445509</v>
          </cell>
          <cell r="G9">
            <v>6.1</v>
          </cell>
          <cell r="H9" t="str">
            <v>Amplification</v>
          </cell>
          <cell r="I9" t="str">
            <v>Amplification</v>
          </cell>
        </row>
        <row r="10">
          <cell r="A10">
            <v>108</v>
          </cell>
          <cell r="B10" t="str">
            <v>2nd Set</v>
          </cell>
          <cell r="C10" t="str">
            <v>FGFR1</v>
          </cell>
          <cell r="D10" t="str">
            <v>fibroblast growth factor receptor 1</v>
          </cell>
          <cell r="E10" t="str">
            <v>ENSG00000077782</v>
          </cell>
          <cell r="F10" t="str">
            <v>chr8:38387812-38445509</v>
          </cell>
          <cell r="G10">
            <v>4.3</v>
          </cell>
          <cell r="H10" t="str">
            <v>Amplification</v>
          </cell>
          <cell r="I10" t="str">
            <v>Amplification</v>
          </cell>
        </row>
        <row r="11">
          <cell r="A11">
            <v>477</v>
          </cell>
          <cell r="B11" t="str">
            <v>1st Set</v>
          </cell>
          <cell r="C11" t="str">
            <v>FGFR1</v>
          </cell>
          <cell r="D11" t="str">
            <v>fibroblast growth factor receptor 1</v>
          </cell>
          <cell r="E11" t="str">
            <v>ENSG00000077782</v>
          </cell>
          <cell r="F11" t="str">
            <v>chr8:38387812-38445509</v>
          </cell>
          <cell r="G11">
            <v>3</v>
          </cell>
          <cell r="H11" t="str">
            <v>Amplification</v>
          </cell>
          <cell r="I11" t="str">
            <v>Amplification</v>
          </cell>
        </row>
        <row r="12">
          <cell r="A12">
            <v>109</v>
          </cell>
          <cell r="B12" t="str">
            <v>1st Set</v>
          </cell>
          <cell r="C12" t="str">
            <v>FGFR1</v>
          </cell>
          <cell r="D12" t="str">
            <v>fibroblast growth factor receptor 1</v>
          </cell>
          <cell r="E12" t="str">
            <v>ENSG00000077782</v>
          </cell>
          <cell r="F12" t="str">
            <v>chr8:38387812-38445509</v>
          </cell>
          <cell r="G12">
            <v>7.5</v>
          </cell>
          <cell r="H12" t="str">
            <v>Amplification</v>
          </cell>
          <cell r="I12" t="str">
            <v>Amplification</v>
          </cell>
        </row>
      </sheetData>
      <sheetData sheetId="38">
        <row r="1">
          <cell r="A1" t="str">
            <v>Torino ID</v>
          </cell>
          <cell r="B1" t="str">
            <v>Xenograft Set</v>
          </cell>
          <cell r="C1" t="str">
            <v>Gene Symbol</v>
          </cell>
          <cell r="D1" t="str">
            <v>Gene Description</v>
          </cell>
          <cell r="E1" t="str">
            <v>Transcript Accession</v>
          </cell>
          <cell r="F1" t="str">
            <v>Nucleotide (genomic)</v>
          </cell>
          <cell r="G1" t="str">
            <v>Amino Acid (protein)</v>
          </cell>
          <cell r="H1" t="str">
            <v>Mutation Type</v>
          </cell>
          <cell r="I1" t="str">
            <v>Consequence</v>
          </cell>
        </row>
        <row r="2">
          <cell r="A2">
            <v>494</v>
          </cell>
          <cell r="B2" t="str">
            <v>2nd Set</v>
          </cell>
          <cell r="C2" t="str">
            <v>PDGFRA</v>
          </cell>
          <cell r="D2" t="str">
            <v>platelet-derived growth factor receptor; alpha polypeptide</v>
          </cell>
          <cell r="E2" t="str">
            <v>CCDS3495.1</v>
          </cell>
          <cell r="F2" t="str">
            <v>chr4_54841374-54841374_G_A</v>
          </cell>
          <cell r="G2" t="str">
            <v>764R&gt;H</v>
          </cell>
          <cell r="H2" t="str">
            <v>Substitution</v>
          </cell>
          <cell r="I2" t="str">
            <v>Nonsynonymous coding</v>
          </cell>
        </row>
        <row r="3">
          <cell r="A3">
            <v>525</v>
          </cell>
          <cell r="B3" t="str">
            <v>2nd Set</v>
          </cell>
          <cell r="C3" t="str">
            <v>PDGFRA</v>
          </cell>
          <cell r="D3" t="str">
            <v>platelet-derived growth factor receptor; alpha polypeptide</v>
          </cell>
          <cell r="E3" t="str">
            <v>CCDS3495.1</v>
          </cell>
          <cell r="F3" t="str">
            <v>chr4_54851298-54851298_G_A</v>
          </cell>
          <cell r="G3" t="str">
            <v>981R&gt;H</v>
          </cell>
          <cell r="H3" t="str">
            <v>Substitution</v>
          </cell>
          <cell r="I3" t="str">
            <v>Nonsynonymous coding</v>
          </cell>
        </row>
        <row r="4">
          <cell r="A4">
            <v>539</v>
          </cell>
          <cell r="B4" t="str">
            <v>2nd Set</v>
          </cell>
          <cell r="C4" t="str">
            <v>PDGFRA</v>
          </cell>
          <cell r="D4" t="str">
            <v>platelet-derived growth factor receptor; alpha polypeptide</v>
          </cell>
          <cell r="E4" t="str">
            <v>CCDS3495.1</v>
          </cell>
          <cell r="F4" t="str">
            <v>chr4_54851298-54851298_G_A</v>
          </cell>
          <cell r="G4" t="str">
            <v>981R&gt;H</v>
          </cell>
          <cell r="H4" t="str">
            <v>Substitution</v>
          </cell>
          <cell r="I4" t="str">
            <v>Nonsynonymous coding</v>
          </cell>
        </row>
        <row r="5">
          <cell r="A5">
            <v>574</v>
          </cell>
          <cell r="B5" t="str">
            <v>2nd Set</v>
          </cell>
          <cell r="C5" t="str">
            <v>PDGFRA</v>
          </cell>
          <cell r="D5" t="str">
            <v>platelet-derived growth factor receptor; alpha polypeptide</v>
          </cell>
          <cell r="E5" t="str">
            <v>CCDS3495.1</v>
          </cell>
          <cell r="F5" t="str">
            <v>chr4_54848402-54848402_C_T</v>
          </cell>
          <cell r="G5" t="str">
            <v>871L&gt;F</v>
          </cell>
          <cell r="H5" t="str">
            <v>Substitution</v>
          </cell>
          <cell r="I5" t="str">
            <v>Nonsynonymous coding</v>
          </cell>
        </row>
        <row r="6">
          <cell r="A6">
            <v>106</v>
          </cell>
          <cell r="B6" t="str">
            <v>1st Set</v>
          </cell>
          <cell r="C6" t="str">
            <v>PDGFRA</v>
          </cell>
          <cell r="D6" t="str">
            <v>platelet-derived growth factor receptor; alpha polypeptide</v>
          </cell>
          <cell r="E6" t="str">
            <v>CCDS3495.1</v>
          </cell>
          <cell r="F6" t="str">
            <v>chr4_54824623-54824623_A_G</v>
          </cell>
          <cell r="G6" t="str">
            <v>134T&gt;A</v>
          </cell>
          <cell r="H6" t="str">
            <v>Substitution</v>
          </cell>
          <cell r="I6" t="str">
            <v>Nonsynonymous coding</v>
          </cell>
        </row>
      </sheetData>
      <sheetData sheetId="39">
        <row r="1">
          <cell r="A1" t="str">
            <v>Torino ID</v>
          </cell>
          <cell r="B1" t="str">
            <v>Xenograft Set</v>
          </cell>
          <cell r="C1" t="str">
            <v>Gene Symbol</v>
          </cell>
          <cell r="D1" t="str">
            <v>Gene Description</v>
          </cell>
          <cell r="E1" t="str">
            <v>Transcript Accession</v>
          </cell>
          <cell r="F1" t="str">
            <v>Nucleotide (genomic)</v>
          </cell>
          <cell r="G1" t="str">
            <v>Amino Acid (protein)</v>
          </cell>
          <cell r="H1" t="str">
            <v>Mutation Type</v>
          </cell>
          <cell r="I1" t="str">
            <v>Consequence</v>
          </cell>
        </row>
        <row r="2">
          <cell r="A2">
            <v>179</v>
          </cell>
          <cell r="B2" t="str">
            <v>1st Set</v>
          </cell>
          <cell r="C2" t="str">
            <v>IRS2</v>
          </cell>
          <cell r="D2" t="str">
            <v>insulin receptor substrate 2</v>
          </cell>
          <cell r="E2" t="str">
            <v>CCDS9510.1</v>
          </cell>
          <cell r="F2" t="str">
            <v>chr13_109232870-109232870_C_T</v>
          </cell>
          <cell r="G2" t="str">
            <v>1178E&gt;K</v>
          </cell>
          <cell r="H2" t="str">
            <v>Substitution</v>
          </cell>
          <cell r="I2" t="str">
            <v>Nonsynonymous coding</v>
          </cell>
        </row>
        <row r="3">
          <cell r="A3">
            <v>188</v>
          </cell>
          <cell r="B3" t="str">
            <v>1st Set</v>
          </cell>
          <cell r="C3" t="str">
            <v>IRS2</v>
          </cell>
          <cell r="D3" t="str">
            <v>insulin receptor substrate 2</v>
          </cell>
          <cell r="E3" t="str">
            <v>CCDS9510.1</v>
          </cell>
          <cell r="F3" t="str">
            <v>chr13_109234792-109234792__CCG</v>
          </cell>
          <cell r="G3" t="str">
            <v>NA</v>
          </cell>
          <cell r="H3" t="str">
            <v>Insertion</v>
          </cell>
          <cell r="I3" t="str">
            <v>In-frame insertion</v>
          </cell>
        </row>
        <row r="4">
          <cell r="A4">
            <v>98</v>
          </cell>
          <cell r="B4" t="str">
            <v>1st Set</v>
          </cell>
          <cell r="C4" t="str">
            <v>IRS2</v>
          </cell>
          <cell r="D4" t="str">
            <v>insulin receptor substrate 2</v>
          </cell>
          <cell r="E4" t="str">
            <v>CCDS9510.1</v>
          </cell>
          <cell r="F4" t="str">
            <v>chr13_109233392-109233392_C_T</v>
          </cell>
          <cell r="G4" t="str">
            <v>1004G&gt;S</v>
          </cell>
          <cell r="H4" t="str">
            <v>Substitution</v>
          </cell>
          <cell r="I4" t="str">
            <v>Nonsynonymous coding</v>
          </cell>
        </row>
        <row r="5">
          <cell r="A5">
            <v>508</v>
          </cell>
          <cell r="B5" t="str">
            <v>2nd Set</v>
          </cell>
          <cell r="C5" t="str">
            <v>IRS2</v>
          </cell>
          <cell r="D5" t="str">
            <v>insulin receptor substrate 2</v>
          </cell>
          <cell r="E5" t="str">
            <v>CCDS9510.1</v>
          </cell>
          <cell r="F5" t="str">
            <v>chr13_109232527-109232527_C_A</v>
          </cell>
          <cell r="G5" t="str">
            <v>1292G&gt;V</v>
          </cell>
          <cell r="H5" t="str">
            <v>Substitution</v>
          </cell>
          <cell r="I5" t="str">
            <v>Nonsynonymous coding</v>
          </cell>
        </row>
        <row r="6">
          <cell r="A6">
            <v>495</v>
          </cell>
          <cell r="B6" t="str">
            <v>2nd Set</v>
          </cell>
          <cell r="C6" t="str">
            <v>IRS2</v>
          </cell>
          <cell r="D6" t="str">
            <v>insulin receptor substrate 2</v>
          </cell>
          <cell r="E6" t="str">
            <v>CCDS9510.1</v>
          </cell>
          <cell r="F6" t="str">
            <v>chr13_109234343-109234343_T_C</v>
          </cell>
          <cell r="G6" t="str">
            <v>687K&gt;E</v>
          </cell>
          <cell r="H6" t="str">
            <v>Substitution</v>
          </cell>
          <cell r="I6" t="str">
            <v>Nonsynonymous coding</v>
          </cell>
        </row>
        <row r="7">
          <cell r="A7">
            <v>537</v>
          </cell>
          <cell r="B7" t="str">
            <v>2nd Set</v>
          </cell>
          <cell r="C7" t="str">
            <v>IRS2</v>
          </cell>
          <cell r="D7" t="str">
            <v>insulin receptor substrate 2</v>
          </cell>
          <cell r="E7" t="str">
            <v>CCDS9510.1</v>
          </cell>
          <cell r="F7" t="str">
            <v>chr13_109233724-109233724_A_C</v>
          </cell>
          <cell r="G7" t="str">
            <v>893L&gt;R</v>
          </cell>
          <cell r="H7" t="str">
            <v>Substitution</v>
          </cell>
          <cell r="I7" t="str">
            <v>Nonsynonymous coding</v>
          </cell>
        </row>
        <row r="8">
          <cell r="A8">
            <v>106</v>
          </cell>
          <cell r="B8" t="str">
            <v>1st Set</v>
          </cell>
          <cell r="C8" t="str">
            <v>IRS2</v>
          </cell>
          <cell r="D8" t="str">
            <v>insulin receptor substrate 2</v>
          </cell>
          <cell r="E8" t="str">
            <v>CCDS9510.1</v>
          </cell>
          <cell r="F8" t="str">
            <v>chr13_109235464-109235464_G_A</v>
          </cell>
          <cell r="G8" t="str">
            <v>313A&gt;V</v>
          </cell>
          <cell r="H8" t="str">
            <v>Substitution</v>
          </cell>
          <cell r="I8" t="str">
            <v>Nonsynonymous coding</v>
          </cell>
        </row>
        <row r="9">
          <cell r="A9">
            <v>490</v>
          </cell>
          <cell r="B9" t="str">
            <v>1st Set</v>
          </cell>
          <cell r="C9" t="str">
            <v>IRS2</v>
          </cell>
          <cell r="D9" t="str">
            <v>insulin receptor substrate 2</v>
          </cell>
          <cell r="E9" t="str">
            <v>ENSG00000185950</v>
          </cell>
          <cell r="F9" t="str">
            <v>chr13:109204184-109236916</v>
          </cell>
          <cell r="G9">
            <v>17.7</v>
          </cell>
          <cell r="H9" t="str">
            <v>Amplification</v>
          </cell>
          <cell r="I9" t="str">
            <v>Amplification</v>
          </cell>
        </row>
        <row r="10">
          <cell r="A10">
            <v>102</v>
          </cell>
          <cell r="B10" t="str">
            <v>1st Set</v>
          </cell>
          <cell r="C10" t="str">
            <v>IRS2</v>
          </cell>
          <cell r="D10" t="str">
            <v>insulin receptor substrate 2</v>
          </cell>
          <cell r="E10" t="str">
            <v>ENSG00000185950</v>
          </cell>
          <cell r="F10" t="str">
            <v>chr13:109204184-109236916</v>
          </cell>
          <cell r="G10">
            <v>3.4</v>
          </cell>
          <cell r="H10" t="str">
            <v>Amplification</v>
          </cell>
          <cell r="I10" t="str">
            <v>Amplification</v>
          </cell>
        </row>
        <row r="11">
          <cell r="A11">
            <v>237</v>
          </cell>
          <cell r="B11" t="str">
            <v>1st Set</v>
          </cell>
          <cell r="C11" t="str">
            <v>IRS2</v>
          </cell>
          <cell r="D11" t="str">
            <v>insulin receptor substrate 2</v>
          </cell>
          <cell r="E11" t="str">
            <v>ENSG00000185950</v>
          </cell>
          <cell r="F11" t="str">
            <v>chr13:109204184-109236916</v>
          </cell>
          <cell r="G11">
            <v>4</v>
          </cell>
          <cell r="H11" t="str">
            <v>Amplification</v>
          </cell>
          <cell r="I11" t="str">
            <v>Amplification</v>
          </cell>
        </row>
      </sheetData>
      <sheetData sheetId="40">
        <row r="1">
          <cell r="A1" t="str">
            <v>Torino ID</v>
          </cell>
          <cell r="B1" t="str">
            <v>Xenograft Set</v>
          </cell>
          <cell r="C1" t="str">
            <v>Gene Symbol</v>
          </cell>
          <cell r="D1" t="str">
            <v>Gene Description</v>
          </cell>
          <cell r="E1" t="str">
            <v>Transcript Accession</v>
          </cell>
          <cell r="F1" t="str">
            <v>Nucleotide (genomic)</v>
          </cell>
          <cell r="G1" t="str">
            <v>Amino Acid (protein)</v>
          </cell>
        </row>
        <row r="2">
          <cell r="A2">
            <v>18</v>
          </cell>
          <cell r="B2" t="str">
            <v>2nd Set</v>
          </cell>
          <cell r="C2" t="str">
            <v>KRAS</v>
          </cell>
          <cell r="D2" t="str">
            <v>v-Ki-ras2 Kirsten rat sarcoma viral oncogene homolog</v>
          </cell>
          <cell r="E2" t="str">
            <v>CCDS8703.1</v>
          </cell>
          <cell r="F2" t="str">
            <v>chr12_25289548-25289548_C_T</v>
          </cell>
          <cell r="G2" t="str">
            <v>13G&gt;D</v>
          </cell>
        </row>
        <row r="3">
          <cell r="A3">
            <v>58</v>
          </cell>
          <cell r="B3" t="str">
            <v>1st Set</v>
          </cell>
          <cell r="C3" t="str">
            <v>KRAS</v>
          </cell>
          <cell r="D3" t="str">
            <v>v-Ki-ras2 Kirsten rat sarcoma viral oncogene homolog</v>
          </cell>
          <cell r="E3" t="str">
            <v>CCDS8703.1</v>
          </cell>
          <cell r="F3" t="str">
            <v>chr12_25289551-25289551_C_A</v>
          </cell>
          <cell r="G3" t="str">
            <v>12G&gt;V</v>
          </cell>
        </row>
        <row r="4">
          <cell r="A4">
            <v>68</v>
          </cell>
          <cell r="B4" t="str">
            <v>1st Set</v>
          </cell>
          <cell r="C4" t="str">
            <v>KRAS</v>
          </cell>
          <cell r="D4" t="str">
            <v>v-Ki-ras2 Kirsten rat sarcoma viral oncogene homolog</v>
          </cell>
          <cell r="E4" t="str">
            <v>CCDS8703.1</v>
          </cell>
          <cell r="F4" t="str">
            <v>chr12_25289552-25289552_C_A</v>
          </cell>
          <cell r="G4" t="str">
            <v>12G&gt;C</v>
          </cell>
        </row>
        <row r="5">
          <cell r="A5">
            <v>237</v>
          </cell>
          <cell r="B5" t="str">
            <v>1st Set</v>
          </cell>
          <cell r="C5" t="str">
            <v>KRAS</v>
          </cell>
          <cell r="D5" t="str">
            <v>v-Ki-ras2 Kirsten rat sarcoma viral oncogene homolog</v>
          </cell>
          <cell r="E5" t="str">
            <v>CCDS8703.1</v>
          </cell>
          <cell r="F5" t="str">
            <v>chr12_25289548-25289548_C_T</v>
          </cell>
          <cell r="G5" t="str">
            <v>13G&gt;D</v>
          </cell>
        </row>
        <row r="6">
          <cell r="A6">
            <v>312</v>
          </cell>
          <cell r="B6" t="str">
            <v>1st Set</v>
          </cell>
          <cell r="C6" t="str">
            <v>KRAS</v>
          </cell>
          <cell r="D6" t="str">
            <v>v-Ki-ras2 Kirsten rat sarcoma viral oncogene homolog</v>
          </cell>
          <cell r="E6" t="str">
            <v>CCDS8703.1</v>
          </cell>
          <cell r="F6" t="str">
            <v>chr12_25289552-25289552_C_T</v>
          </cell>
          <cell r="G6" t="str">
            <v>12G&gt;S</v>
          </cell>
        </row>
        <row r="7">
          <cell r="A7">
            <v>328</v>
          </cell>
          <cell r="B7" t="str">
            <v>1st Set</v>
          </cell>
          <cell r="C7" t="str">
            <v>KRAS</v>
          </cell>
          <cell r="D7" t="str">
            <v>v-Ki-ras2 Kirsten rat sarcoma viral oncogene homolog</v>
          </cell>
          <cell r="E7" t="str">
            <v>CCDS8703.1</v>
          </cell>
          <cell r="F7" t="str">
            <v>chr12_25289551-25289551_C_T</v>
          </cell>
          <cell r="G7" t="str">
            <v>12G&gt;D</v>
          </cell>
        </row>
        <row r="8">
          <cell r="A8">
            <v>344</v>
          </cell>
          <cell r="B8" t="str">
            <v>1st Set</v>
          </cell>
          <cell r="C8" t="str">
            <v>KRAS</v>
          </cell>
          <cell r="D8" t="str">
            <v>v-Ki-ras2 Kirsten rat sarcoma viral oncogene homolog</v>
          </cell>
          <cell r="E8" t="str">
            <v>CCDS8703.1</v>
          </cell>
          <cell r="F8" t="str">
            <v>chr12_25289551-25289551_C_T</v>
          </cell>
          <cell r="G8" t="str">
            <v>12G&gt;D</v>
          </cell>
        </row>
        <row r="9">
          <cell r="A9">
            <v>382</v>
          </cell>
          <cell r="B9" t="str">
            <v>1st Set</v>
          </cell>
          <cell r="C9" t="str">
            <v>KRAS</v>
          </cell>
          <cell r="D9" t="str">
            <v>v-Ki-ras2 Kirsten rat sarcoma viral oncogene homolog</v>
          </cell>
          <cell r="E9" t="str">
            <v>CCDS8703.1</v>
          </cell>
          <cell r="F9" t="str">
            <v>chr12_25289552-25289552_C_A</v>
          </cell>
          <cell r="G9" t="str">
            <v>12G&gt;C</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regarding list compilation"/>
      <sheetName val="CompilationCancerGenes"/>
      <sheetName val="Rob driver gene list_Jill and M"/>
      <sheetName val="Cancer Gene Census"/>
      <sheetName val="Cancer Gene Census HGNC"/>
      <sheetName val="VogelsteinSubtleMut"/>
      <sheetName val="VogelsteinCNV"/>
      <sheetName val="Pancreas Panel"/>
      <sheetName val="SerousTCGACNV"/>
      <sheetName val="SerousTCGAmutation"/>
      <sheetName val="RobgenesNotMatched"/>
    </sheetNames>
    <sheetDataSet>
      <sheetData sheetId="0"/>
      <sheetData sheetId="1">
        <row r="2">
          <cell r="D2" t="str">
            <v>Gene Symbol</v>
          </cell>
          <cell r="E2" t="str">
            <v xml:space="preserve">Curated From </v>
          </cell>
        </row>
        <row r="3">
          <cell r="D3" t="str">
            <v>CCNE1</v>
          </cell>
          <cell r="E3" t="str">
            <v>SerousTCGA CNV</v>
          </cell>
        </row>
        <row r="4">
          <cell r="D4" t="str">
            <v>MYC</v>
          </cell>
          <cell r="E4" t="str">
            <v>SerousTCGA CNV</v>
          </cell>
        </row>
        <row r="5">
          <cell r="D5" t="str">
            <v>MECOM</v>
          </cell>
          <cell r="E5" t="str">
            <v>SerousTCGA CNV</v>
          </cell>
        </row>
        <row r="6">
          <cell r="D6" t="str">
            <v>DEPTOR</v>
          </cell>
          <cell r="E6" t="str">
            <v>SerousTCGA CNV</v>
          </cell>
        </row>
        <row r="7">
          <cell r="D7" t="str">
            <v>ALG8</v>
          </cell>
          <cell r="E7" t="str">
            <v>SerousTCGA CNV</v>
          </cell>
        </row>
        <row r="8">
          <cell r="D8" t="str">
            <v>MAP2K3</v>
          </cell>
          <cell r="E8" t="str">
            <v>SerousTCGA CNV</v>
          </cell>
        </row>
        <row r="9">
          <cell r="D9" t="str">
            <v>KRAS</v>
          </cell>
          <cell r="E9" t="str">
            <v>SerousTCGA CNV</v>
          </cell>
        </row>
        <row r="10">
          <cell r="D10" t="str">
            <v>MYCL</v>
          </cell>
          <cell r="E10" t="str">
            <v>SerousTCGA CNV</v>
          </cell>
        </row>
        <row r="11">
          <cell r="D11" t="str">
            <v>MCL1</v>
          </cell>
          <cell r="E11" t="str">
            <v>SerousTCGA CNV</v>
          </cell>
        </row>
        <row r="12">
          <cell r="D12" t="str">
            <v>RB1</v>
          </cell>
          <cell r="E12" t="str">
            <v>SerousTCGA CNV</v>
          </cell>
        </row>
        <row r="13">
          <cell r="D13" t="str">
            <v>METTL17</v>
          </cell>
          <cell r="E13" t="str">
            <v>SerousTCGA CNV</v>
          </cell>
        </row>
        <row r="14">
          <cell r="D14" t="str">
            <v>PTEN</v>
          </cell>
          <cell r="E14" t="str">
            <v>SerousTCGA CNV</v>
          </cell>
        </row>
        <row r="15">
          <cell r="D15" t="str">
            <v>NF1</v>
          </cell>
          <cell r="E15" t="str">
            <v>SerousTCGA CNV</v>
          </cell>
        </row>
        <row r="16">
          <cell r="D16" t="str">
            <v>TERT</v>
          </cell>
          <cell r="E16" t="str">
            <v>SerousTCGA CNV</v>
          </cell>
        </row>
        <row r="17">
          <cell r="D17" t="str">
            <v>SOX17</v>
          </cell>
          <cell r="E17" t="str">
            <v>SerousTCGA CNV</v>
          </cell>
        </row>
        <row r="18">
          <cell r="D18" t="str">
            <v>TAF4B</v>
          </cell>
          <cell r="E18" t="str">
            <v>SerousTCGA CNV</v>
          </cell>
        </row>
        <row r="19">
          <cell r="D19" t="str">
            <v>IRF2BP2</v>
          </cell>
          <cell r="E19" t="str">
            <v>SerousTCGA CNV</v>
          </cell>
        </row>
        <row r="20">
          <cell r="D20" t="str">
            <v>ANKRD17</v>
          </cell>
          <cell r="E20" t="str">
            <v>SerousTCGA CNV</v>
          </cell>
        </row>
        <row r="21">
          <cell r="D21" t="str">
            <v>ID4</v>
          </cell>
          <cell r="E21" t="str">
            <v>SerousTCGA CNV</v>
          </cell>
        </row>
        <row r="22">
          <cell r="D22" t="str">
            <v>WWOX</v>
          </cell>
          <cell r="E22" t="str">
            <v>SerousTCGA CNV</v>
          </cell>
        </row>
        <row r="23">
          <cell r="D23" t="str">
            <v>ANKRD11</v>
          </cell>
          <cell r="E23" t="str">
            <v>SerousTCGA CNV</v>
          </cell>
        </row>
        <row r="24">
          <cell r="D24" t="str">
            <v>TACC3</v>
          </cell>
          <cell r="E24" t="str">
            <v>SerousTCGA CNV</v>
          </cell>
        </row>
        <row r="25">
          <cell r="D25" t="str">
            <v>CD47</v>
          </cell>
          <cell r="E25" t="str">
            <v>SerousTCGA CNV</v>
          </cell>
        </row>
        <row r="26">
          <cell r="D26" t="str">
            <v>PRIM2</v>
          </cell>
          <cell r="E26" t="str">
            <v>SerousTCGA CNV</v>
          </cell>
        </row>
        <row r="27">
          <cell r="D27" t="str">
            <v>MTMR3</v>
          </cell>
          <cell r="E27" t="str">
            <v>SerousTCGA CNV</v>
          </cell>
        </row>
        <row r="28">
          <cell r="D28" t="str">
            <v>IKBKB</v>
          </cell>
          <cell r="E28" t="str">
            <v>SerousTCGA CNV</v>
          </cell>
        </row>
        <row r="29">
          <cell r="D29" t="str">
            <v>BCL2L1</v>
          </cell>
          <cell r="E29" t="str">
            <v>SerousTCGA CNV</v>
          </cell>
        </row>
        <row r="30">
          <cell r="D30" t="str">
            <v>ZMYND8</v>
          </cell>
          <cell r="E30" t="str">
            <v>SerousTCGA CNV</v>
          </cell>
        </row>
        <row r="31">
          <cell r="D31" t="str">
            <v>AKT3</v>
          </cell>
          <cell r="E31" t="str">
            <v>SerousTCGA CNV</v>
          </cell>
        </row>
        <row r="32">
          <cell r="D32" t="str">
            <v>XPR1</v>
          </cell>
          <cell r="E32" t="str">
            <v>SerousTCGA CNV</v>
          </cell>
        </row>
        <row r="33">
          <cell r="D33" t="str">
            <v>FRS2</v>
          </cell>
          <cell r="E33" t="str">
            <v>SerousTCGA CNV</v>
          </cell>
        </row>
        <row r="34">
          <cell r="D34" t="str">
            <v>LRP1B</v>
          </cell>
          <cell r="E34" t="str">
            <v>SerousTCGA CNV</v>
          </cell>
        </row>
        <row r="35">
          <cell r="D35" t="str">
            <v>AKT1</v>
          </cell>
          <cell r="E35" t="str">
            <v>SerousTCGA CNV</v>
          </cell>
        </row>
        <row r="36">
          <cell r="D36" t="str">
            <v>AURKAIP1</v>
          </cell>
          <cell r="E36" t="str">
            <v>SerousTCGA CNV</v>
          </cell>
        </row>
        <row r="37">
          <cell r="D37" t="str">
            <v>SC5D</v>
          </cell>
          <cell r="E37" t="str">
            <v>SerousTCGA CNV</v>
          </cell>
        </row>
        <row r="38">
          <cell r="D38" t="str">
            <v>HOXB@</v>
          </cell>
          <cell r="E38" t="str">
            <v>SerousTCGA CNV</v>
          </cell>
        </row>
        <row r="39">
          <cell r="D39" t="str">
            <v>MAP2K4</v>
          </cell>
          <cell r="E39" t="str">
            <v>SerousTCGA CNV</v>
          </cell>
        </row>
        <row r="40">
          <cell r="D40" t="str">
            <v>PPP1CB</v>
          </cell>
          <cell r="E40" t="str">
            <v>SerousTCGA CNV</v>
          </cell>
        </row>
        <row r="41">
          <cell r="D41" t="str">
            <v>ERBB3</v>
          </cell>
          <cell r="E41" t="str">
            <v>SerousTCGA CNV</v>
          </cell>
        </row>
        <row r="42">
          <cell r="D42" t="str">
            <v>CDK2</v>
          </cell>
          <cell r="E42" t="str">
            <v>SerousTCGA CNV</v>
          </cell>
        </row>
        <row r="43">
          <cell r="D43" t="str">
            <v>CREBBP</v>
          </cell>
          <cell r="E43" t="str">
            <v>SerousTCGA CNV</v>
          </cell>
        </row>
        <row r="44">
          <cell r="D44" t="str">
            <v>ERBB2</v>
          </cell>
          <cell r="E44" t="str">
            <v>SerousTCGA CNV</v>
          </cell>
        </row>
        <row r="45">
          <cell r="D45" t="str">
            <v>PAX8</v>
          </cell>
          <cell r="E45" t="str">
            <v>SerousTCGA CNV</v>
          </cell>
        </row>
        <row r="46">
          <cell r="D46" t="str">
            <v>CDKN2A</v>
          </cell>
          <cell r="E46" t="str">
            <v>SerousTCGA CNV</v>
          </cell>
        </row>
        <row r="47">
          <cell r="D47" t="str">
            <v>SKP2</v>
          </cell>
          <cell r="E47" t="str">
            <v>SerousTCGA CNV</v>
          </cell>
        </row>
        <row r="48">
          <cell r="D48" t="str">
            <v>EPCAM</v>
          </cell>
          <cell r="E48" t="str">
            <v>SerousTCGA CNV</v>
          </cell>
        </row>
        <row r="49">
          <cell r="D49" t="str">
            <v>HSP90AB1</v>
          </cell>
          <cell r="E49" t="str">
            <v>SerousTCGA CNV</v>
          </cell>
        </row>
        <row r="50">
          <cell r="D50" t="str">
            <v>IGF1R</v>
          </cell>
          <cell r="E50" t="str">
            <v>SerousTCGA CNV</v>
          </cell>
        </row>
        <row r="51">
          <cell r="D51" t="str">
            <v>MAPK15</v>
          </cell>
          <cell r="E51" t="str">
            <v>SerousTCGA CNV</v>
          </cell>
        </row>
        <row r="52">
          <cell r="D52" t="str">
            <v>MSTN</v>
          </cell>
          <cell r="E52" t="str">
            <v>SerousTCGA CNV</v>
          </cell>
        </row>
        <row r="53">
          <cell r="D53" t="str">
            <v>NOS3</v>
          </cell>
          <cell r="E53" t="str">
            <v>SerousTCGA CNV</v>
          </cell>
        </row>
        <row r="54">
          <cell r="D54" t="str">
            <v>POLB</v>
          </cell>
          <cell r="E54" t="str">
            <v>SerousTCGA CNV</v>
          </cell>
        </row>
        <row r="55">
          <cell r="D55" t="str">
            <v>RHEB</v>
          </cell>
          <cell r="E55" t="str">
            <v>SerousTCGA CNV</v>
          </cell>
        </row>
        <row r="56">
          <cell r="D56" t="str">
            <v>RICTOR</v>
          </cell>
          <cell r="E56" t="str">
            <v>SerousTCGA CNV</v>
          </cell>
        </row>
        <row r="57">
          <cell r="D57" t="str">
            <v>RPTOR</v>
          </cell>
          <cell r="E57" t="str">
            <v>SerousTCGA CNV</v>
          </cell>
        </row>
        <row r="58">
          <cell r="D58" t="str">
            <v>STAT1</v>
          </cell>
          <cell r="E58" t="str">
            <v>SerousTCGA CNV</v>
          </cell>
        </row>
        <row r="59">
          <cell r="D59" t="str">
            <v>STAT4</v>
          </cell>
          <cell r="E59" t="str">
            <v>SerousTCGA CNV</v>
          </cell>
        </row>
        <row r="60">
          <cell r="D60" t="str">
            <v>VEGFA</v>
          </cell>
          <cell r="E60" t="str">
            <v>SerousTCGA CNV</v>
          </cell>
        </row>
        <row r="61">
          <cell r="D61" t="str">
            <v>TP53</v>
          </cell>
          <cell r="E61" t="str">
            <v>SerousTCGA point mutation</v>
          </cell>
        </row>
        <row r="62">
          <cell r="D62" t="str">
            <v>APC</v>
          </cell>
          <cell r="E62" t="str">
            <v>SerousTCGA point mutation</v>
          </cell>
        </row>
        <row r="63">
          <cell r="D63" t="str">
            <v>EGFR</v>
          </cell>
          <cell r="E63" t="str">
            <v>SerousTCGA point mutation</v>
          </cell>
        </row>
        <row r="64">
          <cell r="D64" t="str">
            <v>MYO3A</v>
          </cell>
          <cell r="E64" t="str">
            <v>SerousTCGA point mutation</v>
          </cell>
        </row>
        <row r="65">
          <cell r="D65" t="str">
            <v>KAT6B</v>
          </cell>
          <cell r="E65" t="str">
            <v>SerousTCGA point mutation</v>
          </cell>
        </row>
        <row r="66">
          <cell r="D66" t="str">
            <v>PIK3CA</v>
          </cell>
          <cell r="E66" t="str">
            <v>SerousTCGA point mutation</v>
          </cell>
        </row>
        <row r="67">
          <cell r="D67" t="str">
            <v>SMARCB1</v>
          </cell>
          <cell r="E67" t="str">
            <v>SerousTCGA point mutation</v>
          </cell>
        </row>
        <row r="68">
          <cell r="D68" t="str">
            <v>BRAF</v>
          </cell>
          <cell r="E68" t="str">
            <v>SerousTCGA point mutation</v>
          </cell>
        </row>
        <row r="69">
          <cell r="D69" t="str">
            <v>CDC27</v>
          </cell>
          <cell r="E69" t="str">
            <v>SerousTCGA point mutation</v>
          </cell>
        </row>
        <row r="70">
          <cell r="D70" t="str">
            <v>CYP11B1</v>
          </cell>
          <cell r="E70" t="str">
            <v>SerousTCGA point mutation</v>
          </cell>
        </row>
        <row r="71">
          <cell r="D71" t="str">
            <v>FBXW7</v>
          </cell>
          <cell r="E71" t="str">
            <v>SerousTCGA point mutation</v>
          </cell>
        </row>
        <row r="72">
          <cell r="D72" t="str">
            <v>GNAS</v>
          </cell>
          <cell r="E72" t="str">
            <v>SerousTCGA point mutation</v>
          </cell>
        </row>
        <row r="73">
          <cell r="D73" t="str">
            <v>NIPBL</v>
          </cell>
          <cell r="E73" t="str">
            <v>SerousTCGA point mutation</v>
          </cell>
        </row>
        <row r="74">
          <cell r="D74" t="str">
            <v>NOTCH1</v>
          </cell>
          <cell r="E74" t="str">
            <v>SerousTCGA point mutation</v>
          </cell>
        </row>
        <row r="75">
          <cell r="D75" t="str">
            <v>NRAS</v>
          </cell>
          <cell r="E75" t="str">
            <v>SerousTCGA point mutation</v>
          </cell>
        </row>
        <row r="76">
          <cell r="D76" t="str">
            <v>PAH</v>
          </cell>
          <cell r="E76" t="str">
            <v>SerousTCGA point mutation</v>
          </cell>
        </row>
        <row r="77">
          <cell r="D77" t="str">
            <v>PRPH2</v>
          </cell>
          <cell r="E77" t="str">
            <v>SerousTCGA point mutation</v>
          </cell>
        </row>
        <row r="78">
          <cell r="D78" t="str">
            <v>PTCH1</v>
          </cell>
          <cell r="E78" t="str">
            <v>SerousTCGA point mutation</v>
          </cell>
        </row>
        <row r="79">
          <cell r="D79" t="str">
            <v>TG</v>
          </cell>
          <cell r="E79" t="str">
            <v>SerousTCGA point mutation</v>
          </cell>
        </row>
        <row r="80">
          <cell r="D80" t="str">
            <v>WNT11</v>
          </cell>
          <cell r="E80" t="str">
            <v>SerousTCGA point mutation</v>
          </cell>
        </row>
        <row r="81">
          <cell r="D81" t="str">
            <v>CSMD3</v>
          </cell>
          <cell r="E81" t="str">
            <v>SerousTCGA point mutation</v>
          </cell>
        </row>
        <row r="82">
          <cell r="D82" t="str">
            <v>CDK12</v>
          </cell>
          <cell r="E82" t="str">
            <v>SerousTCGA point mutation</v>
          </cell>
        </row>
        <row r="83">
          <cell r="D83" t="str">
            <v>FAT3</v>
          </cell>
          <cell r="E83" t="str">
            <v>SerousTCGA point mutation</v>
          </cell>
        </row>
        <row r="84">
          <cell r="D84" t="str">
            <v>GABRA6</v>
          </cell>
          <cell r="E84" t="str">
            <v>SerousTCGA point mutation</v>
          </cell>
        </row>
        <row r="85">
          <cell r="D85" t="str">
            <v>BRCA1</v>
          </cell>
          <cell r="E85" t="str">
            <v>SerousTCGA point mutation</v>
          </cell>
        </row>
        <row r="86">
          <cell r="D86" t="str">
            <v>BRCA2</v>
          </cell>
          <cell r="E86" t="str">
            <v>SerousTCGA point mutation</v>
          </cell>
        </row>
        <row r="87">
          <cell r="D87" t="str">
            <v>ABL1</v>
          </cell>
          <cell r="E87" t="str">
            <v>Vogelstein Point mutation</v>
          </cell>
        </row>
        <row r="88">
          <cell r="D88" t="str">
            <v>ACVR1B</v>
          </cell>
          <cell r="E88" t="str">
            <v>Vogelstein Point mutation</v>
          </cell>
        </row>
        <row r="89">
          <cell r="D89" t="str">
            <v>ALK</v>
          </cell>
          <cell r="E89" t="str">
            <v>Vogelstein Point mutation</v>
          </cell>
        </row>
        <row r="90">
          <cell r="D90" t="str">
            <v>AR</v>
          </cell>
          <cell r="E90" t="str">
            <v>Vogelstein Point mutation</v>
          </cell>
        </row>
        <row r="91">
          <cell r="D91" t="str">
            <v>ARID1A</v>
          </cell>
          <cell r="E91" t="str">
            <v>Vogelstein Point mutation</v>
          </cell>
        </row>
        <row r="92">
          <cell r="D92" t="str">
            <v>ARID1B</v>
          </cell>
          <cell r="E92" t="str">
            <v>Vogelstein Point mutation</v>
          </cell>
        </row>
        <row r="93">
          <cell r="D93" t="str">
            <v>ARID2</v>
          </cell>
          <cell r="E93" t="str">
            <v>Vogelstein Point mutation</v>
          </cell>
        </row>
        <row r="94">
          <cell r="D94" t="str">
            <v>ASXL1</v>
          </cell>
          <cell r="E94" t="str">
            <v>Vogelstein Point mutation</v>
          </cell>
        </row>
        <row r="95">
          <cell r="D95" t="str">
            <v>ATM</v>
          </cell>
          <cell r="E95" t="str">
            <v>Vogelstein Point mutation</v>
          </cell>
        </row>
        <row r="96">
          <cell r="D96" t="str">
            <v>ATRX</v>
          </cell>
          <cell r="E96" t="str">
            <v>Vogelstein Point mutation</v>
          </cell>
        </row>
        <row r="97">
          <cell r="D97" t="str">
            <v>AXIN1</v>
          </cell>
          <cell r="E97" t="str">
            <v>Vogelstein Point mutation</v>
          </cell>
        </row>
        <row r="98">
          <cell r="D98" t="str">
            <v>B2M</v>
          </cell>
          <cell r="E98" t="str">
            <v>Vogelstein Point mutation</v>
          </cell>
        </row>
        <row r="99">
          <cell r="D99" t="str">
            <v>BAP1</v>
          </cell>
          <cell r="E99" t="str">
            <v>Vogelstein Point mutation</v>
          </cell>
        </row>
        <row r="100">
          <cell r="D100" t="str">
            <v>BCL2</v>
          </cell>
          <cell r="E100" t="str">
            <v>Vogelstein Point mutation</v>
          </cell>
        </row>
        <row r="101">
          <cell r="D101" t="str">
            <v>BCOR</v>
          </cell>
          <cell r="E101" t="str">
            <v>Vogelstein Point mutation</v>
          </cell>
        </row>
        <row r="102">
          <cell r="D102" t="str">
            <v>CARD11</v>
          </cell>
          <cell r="E102" t="str">
            <v>Vogelstein Point mutation</v>
          </cell>
        </row>
        <row r="103">
          <cell r="D103" t="str">
            <v>CASP8</v>
          </cell>
          <cell r="E103" t="str">
            <v>Vogelstein Point mutation</v>
          </cell>
        </row>
        <row r="104">
          <cell r="D104" t="str">
            <v>CBL</v>
          </cell>
          <cell r="E104" t="str">
            <v>Vogelstein Point mutation</v>
          </cell>
        </row>
        <row r="105">
          <cell r="D105" t="str">
            <v>CDC73</v>
          </cell>
          <cell r="E105" t="str">
            <v>Vogelstein Point mutation</v>
          </cell>
        </row>
        <row r="106">
          <cell r="D106" t="str">
            <v>CDH1</v>
          </cell>
          <cell r="E106" t="str">
            <v>Vogelstein Point mutation</v>
          </cell>
        </row>
        <row r="107">
          <cell r="D107" t="str">
            <v>CEBPA</v>
          </cell>
          <cell r="E107" t="str">
            <v>Vogelstein Point mutation</v>
          </cell>
        </row>
        <row r="108">
          <cell r="D108" t="str">
            <v>CIC</v>
          </cell>
          <cell r="E108" t="str">
            <v>Vogelstein Point mutation</v>
          </cell>
        </row>
        <row r="109">
          <cell r="D109" t="str">
            <v>CRLF2</v>
          </cell>
          <cell r="E109" t="str">
            <v>Vogelstein Point mutation</v>
          </cell>
        </row>
        <row r="110">
          <cell r="D110" t="str">
            <v>CSF1R</v>
          </cell>
          <cell r="E110" t="str">
            <v>Vogelstein Point mutation</v>
          </cell>
        </row>
        <row r="111">
          <cell r="D111" t="str">
            <v>CTNNB1</v>
          </cell>
          <cell r="E111" t="str">
            <v>Vogelstein Point mutation</v>
          </cell>
        </row>
        <row r="112">
          <cell r="D112" t="str">
            <v>CYLD</v>
          </cell>
          <cell r="E112" t="str">
            <v>Vogelstein Point mutation</v>
          </cell>
        </row>
        <row r="113">
          <cell r="D113" t="str">
            <v>DAXX</v>
          </cell>
          <cell r="E113" t="str">
            <v>Vogelstein Point mutation</v>
          </cell>
        </row>
        <row r="114">
          <cell r="D114" t="str">
            <v>DNMT1</v>
          </cell>
          <cell r="E114" t="str">
            <v>Vogelstein Point mutation</v>
          </cell>
        </row>
        <row r="115">
          <cell r="D115" t="str">
            <v>DNMT3A</v>
          </cell>
          <cell r="E115" t="str">
            <v>Vogelstein Point mutation</v>
          </cell>
        </row>
        <row r="116">
          <cell r="D116" t="str">
            <v>EP300</v>
          </cell>
          <cell r="E116" t="str">
            <v>Vogelstein Point mutation</v>
          </cell>
        </row>
        <row r="117">
          <cell r="D117" t="str">
            <v>EZH2</v>
          </cell>
          <cell r="E117" t="str">
            <v>Vogelstein Point mutation</v>
          </cell>
        </row>
        <row r="118">
          <cell r="D118" t="str">
            <v>AMER1</v>
          </cell>
          <cell r="E118" t="str">
            <v>Vogelstein Point mutation</v>
          </cell>
        </row>
        <row r="119">
          <cell r="D119" t="str">
            <v>FGFR2</v>
          </cell>
          <cell r="E119" t="str">
            <v>Vogelstein Point mutation</v>
          </cell>
        </row>
        <row r="120">
          <cell r="D120" t="str">
            <v>FGFR3</v>
          </cell>
          <cell r="E120" t="str">
            <v>Vogelstein Point mutation</v>
          </cell>
        </row>
        <row r="121">
          <cell r="D121" t="str">
            <v>FLT3</v>
          </cell>
          <cell r="E121" t="str">
            <v>Vogelstein Point mutation</v>
          </cell>
        </row>
        <row r="122">
          <cell r="D122" t="str">
            <v>FOXL2</v>
          </cell>
          <cell r="E122" t="str">
            <v>Vogelstein Point mutation</v>
          </cell>
        </row>
        <row r="123">
          <cell r="D123" t="str">
            <v>FUBP1</v>
          </cell>
          <cell r="E123" t="str">
            <v>Vogelstein Point mutation</v>
          </cell>
        </row>
        <row r="124">
          <cell r="D124" t="str">
            <v>GATA1</v>
          </cell>
          <cell r="E124" t="str">
            <v>Vogelstein Point mutation</v>
          </cell>
        </row>
        <row r="125">
          <cell r="D125" t="str">
            <v>GATA2</v>
          </cell>
          <cell r="E125" t="str">
            <v>Vogelstein Point mutation</v>
          </cell>
        </row>
        <row r="126">
          <cell r="D126" t="str">
            <v>GATA3</v>
          </cell>
          <cell r="E126" t="str">
            <v>Vogelstein Point mutation</v>
          </cell>
        </row>
        <row r="127">
          <cell r="D127" t="str">
            <v>GNA11</v>
          </cell>
          <cell r="E127" t="str">
            <v>Vogelstein Point mutation</v>
          </cell>
        </row>
        <row r="128">
          <cell r="D128" t="str">
            <v>GNAQ</v>
          </cell>
          <cell r="E128" t="str">
            <v>Vogelstein Point mutation</v>
          </cell>
        </row>
        <row r="129">
          <cell r="D129" t="str">
            <v>H3F3A</v>
          </cell>
          <cell r="E129" t="str">
            <v>Vogelstein Point mutation</v>
          </cell>
        </row>
        <row r="130">
          <cell r="D130" t="str">
            <v>HIST1H3B</v>
          </cell>
          <cell r="E130" t="str">
            <v>Vogelstein Point mutation</v>
          </cell>
        </row>
        <row r="131">
          <cell r="D131" t="str">
            <v>HNF1A</v>
          </cell>
          <cell r="E131" t="str">
            <v>Vogelstein Point mutation</v>
          </cell>
        </row>
        <row r="132">
          <cell r="D132" t="str">
            <v>HRAS</v>
          </cell>
          <cell r="E132" t="str">
            <v>Vogelstein Point mutation</v>
          </cell>
        </row>
        <row r="133">
          <cell r="D133" t="str">
            <v>IDH1</v>
          </cell>
          <cell r="E133" t="str">
            <v>Vogelstein Point mutation</v>
          </cell>
        </row>
        <row r="134">
          <cell r="D134" t="str">
            <v>IDH2</v>
          </cell>
          <cell r="E134" t="str">
            <v>Vogelstein Point mutation</v>
          </cell>
        </row>
        <row r="135">
          <cell r="D135" t="str">
            <v>JAK1</v>
          </cell>
          <cell r="E135" t="str">
            <v>Vogelstein Point mutation</v>
          </cell>
        </row>
        <row r="136">
          <cell r="D136" t="str">
            <v>JAK2</v>
          </cell>
          <cell r="E136" t="str">
            <v>Vogelstein Point mutation</v>
          </cell>
        </row>
        <row r="137">
          <cell r="D137" t="str">
            <v>JAK3</v>
          </cell>
          <cell r="E137" t="str">
            <v>Vogelstein Point mutation</v>
          </cell>
        </row>
        <row r="138">
          <cell r="D138" t="str">
            <v>KDM5C</v>
          </cell>
          <cell r="E138" t="str">
            <v>Vogelstein Point mutation</v>
          </cell>
        </row>
        <row r="139">
          <cell r="D139" t="str">
            <v>KDM6A</v>
          </cell>
          <cell r="E139" t="str">
            <v>Vogelstein Point mutation</v>
          </cell>
        </row>
        <row r="140">
          <cell r="D140" t="str">
            <v>KIT</v>
          </cell>
          <cell r="E140" t="str">
            <v>Vogelstein Point mutation</v>
          </cell>
        </row>
        <row r="141">
          <cell r="D141" t="str">
            <v>KLF4</v>
          </cell>
          <cell r="E141" t="str">
            <v>Vogelstein Point mutation</v>
          </cell>
        </row>
        <row r="142">
          <cell r="D142" t="str">
            <v>MAP2K1</v>
          </cell>
          <cell r="E142" t="str">
            <v>Vogelstein Point mutation</v>
          </cell>
        </row>
        <row r="143">
          <cell r="D143" t="str">
            <v>MAP3K1</v>
          </cell>
          <cell r="E143" t="str">
            <v>Vogelstein Point mutation</v>
          </cell>
        </row>
        <row r="144">
          <cell r="D144" t="str">
            <v>MED12</v>
          </cell>
          <cell r="E144" t="str">
            <v>Vogelstein Point mutation</v>
          </cell>
        </row>
        <row r="145">
          <cell r="D145" t="str">
            <v>MEN1</v>
          </cell>
          <cell r="E145" t="str">
            <v>Vogelstein Point mutation</v>
          </cell>
        </row>
        <row r="146">
          <cell r="D146" t="str">
            <v>MET</v>
          </cell>
          <cell r="E146" t="str">
            <v>Vogelstein Point mutation</v>
          </cell>
        </row>
        <row r="147">
          <cell r="D147" t="str">
            <v>MLH1</v>
          </cell>
          <cell r="E147" t="str">
            <v>Vogelstein Point mutation</v>
          </cell>
        </row>
        <row r="148">
          <cell r="D148" t="str">
            <v>KMT2B</v>
          </cell>
          <cell r="E148" t="str">
            <v>Vogelstein Point mutation</v>
          </cell>
        </row>
        <row r="149">
          <cell r="D149" t="str">
            <v>KMT2C</v>
          </cell>
          <cell r="E149" t="str">
            <v>Vogelstein Point mutation</v>
          </cell>
        </row>
        <row r="150">
          <cell r="D150" t="str">
            <v>MPL</v>
          </cell>
          <cell r="E150" t="str">
            <v>Vogelstein Point mutation</v>
          </cell>
        </row>
        <row r="151">
          <cell r="D151" t="str">
            <v>MSH2</v>
          </cell>
          <cell r="E151" t="str">
            <v>Vogelstein Point mutation</v>
          </cell>
        </row>
        <row r="152">
          <cell r="D152" t="str">
            <v>MSH6</v>
          </cell>
          <cell r="E152" t="str">
            <v>Vogelstein Point mutation</v>
          </cell>
        </row>
        <row r="153">
          <cell r="D153" t="str">
            <v>MYD88</v>
          </cell>
          <cell r="E153" t="str">
            <v>Vogelstein Point mutation</v>
          </cell>
        </row>
        <row r="154">
          <cell r="D154" t="str">
            <v>NCOR1</v>
          </cell>
          <cell r="E154" t="str">
            <v>Vogelstein Point mutation</v>
          </cell>
        </row>
        <row r="155">
          <cell r="D155" t="str">
            <v>NF2</v>
          </cell>
          <cell r="E155" t="str">
            <v>Vogelstein Point mutation</v>
          </cell>
        </row>
        <row r="156">
          <cell r="D156" t="str">
            <v>NFE2L2</v>
          </cell>
          <cell r="E156" t="str">
            <v>Vogelstein Point mutation</v>
          </cell>
        </row>
        <row r="157">
          <cell r="D157" t="str">
            <v>NOTCH2</v>
          </cell>
          <cell r="E157" t="str">
            <v>Vogelstein Point mutation</v>
          </cell>
        </row>
        <row r="158">
          <cell r="D158" t="str">
            <v>NPM1</v>
          </cell>
          <cell r="E158" t="str">
            <v>Vogelstein Point mutation</v>
          </cell>
        </row>
        <row r="159">
          <cell r="D159" t="str">
            <v>PAX5</v>
          </cell>
          <cell r="E159" t="str">
            <v>Vogelstein Point mutation</v>
          </cell>
        </row>
        <row r="160">
          <cell r="D160" t="str">
            <v>PBRM1</v>
          </cell>
          <cell r="E160" t="str">
            <v>Vogelstein Point mutation</v>
          </cell>
        </row>
        <row r="161">
          <cell r="D161" t="str">
            <v>PDGFRA</v>
          </cell>
          <cell r="E161" t="str">
            <v>Vogelstein Point mutation</v>
          </cell>
        </row>
        <row r="162">
          <cell r="D162" t="str">
            <v>PHF6</v>
          </cell>
          <cell r="E162" t="str">
            <v>Vogelstein Point mutation</v>
          </cell>
        </row>
        <row r="163">
          <cell r="D163" t="str">
            <v>PIK3R1</v>
          </cell>
          <cell r="E163" t="str">
            <v>Vogelstein Point mutation</v>
          </cell>
        </row>
        <row r="164">
          <cell r="D164" t="str">
            <v>PPP2R1A</v>
          </cell>
          <cell r="E164" t="str">
            <v>Vogelstein Point mutation</v>
          </cell>
        </row>
        <row r="165">
          <cell r="D165" t="str">
            <v>PRDM1</v>
          </cell>
          <cell r="E165" t="str">
            <v>Vogelstein Point mutation</v>
          </cell>
        </row>
        <row r="166">
          <cell r="D166" t="str">
            <v>PTPN11</v>
          </cell>
          <cell r="E166" t="str">
            <v>Vogelstein Point mutation</v>
          </cell>
        </row>
        <row r="167">
          <cell r="D167" t="str">
            <v>RET</v>
          </cell>
          <cell r="E167" t="str">
            <v>Vogelstein Point mutation</v>
          </cell>
        </row>
        <row r="168">
          <cell r="D168" t="str">
            <v>RNF43</v>
          </cell>
          <cell r="E168" t="str">
            <v>Vogelstein Point mutation</v>
          </cell>
        </row>
        <row r="169">
          <cell r="D169" t="str">
            <v>RUNX1</v>
          </cell>
          <cell r="E169" t="str">
            <v>Vogelstein Point mutation</v>
          </cell>
        </row>
        <row r="170">
          <cell r="D170" t="str">
            <v>SETD2</v>
          </cell>
          <cell r="E170" t="str">
            <v>Vogelstein Point mutation</v>
          </cell>
        </row>
        <row r="171">
          <cell r="D171" t="str">
            <v>SETBP1</v>
          </cell>
          <cell r="E171" t="str">
            <v>Vogelstein Point mutation</v>
          </cell>
        </row>
        <row r="172">
          <cell r="D172" t="str">
            <v>SF3B1</v>
          </cell>
          <cell r="E172" t="str">
            <v>Vogelstein Point mutation</v>
          </cell>
        </row>
        <row r="173">
          <cell r="D173" t="str">
            <v>SMAD2</v>
          </cell>
          <cell r="E173" t="str">
            <v>Vogelstein Point mutation</v>
          </cell>
        </row>
        <row r="174">
          <cell r="D174" t="str">
            <v>SMAD4</v>
          </cell>
          <cell r="E174" t="str">
            <v>Vogelstein Point mutation</v>
          </cell>
        </row>
        <row r="175">
          <cell r="D175" t="str">
            <v>SMARCA4</v>
          </cell>
          <cell r="E175" t="str">
            <v>Vogelstein Point mutation</v>
          </cell>
        </row>
        <row r="176">
          <cell r="D176" t="str">
            <v>SMO</v>
          </cell>
          <cell r="E176" t="str">
            <v>Vogelstein Point mutation</v>
          </cell>
        </row>
        <row r="177">
          <cell r="D177" t="str">
            <v>SOCS1</v>
          </cell>
          <cell r="E177" t="str">
            <v>Vogelstein Point mutation</v>
          </cell>
        </row>
        <row r="178">
          <cell r="D178" t="str">
            <v>SOX9</v>
          </cell>
          <cell r="E178" t="str">
            <v>Vogelstein Point mutation</v>
          </cell>
        </row>
        <row r="179">
          <cell r="D179" t="str">
            <v>SPOP</v>
          </cell>
          <cell r="E179" t="str">
            <v>Vogelstein Point mutation</v>
          </cell>
        </row>
        <row r="180">
          <cell r="D180" t="str">
            <v>SRSF2</v>
          </cell>
          <cell r="E180" t="str">
            <v>Vogelstein Point mutation</v>
          </cell>
        </row>
        <row r="181">
          <cell r="D181" t="str">
            <v>STAG2</v>
          </cell>
          <cell r="E181" t="str">
            <v>Vogelstein Point mutation</v>
          </cell>
        </row>
        <row r="182">
          <cell r="D182" t="str">
            <v>STK11</v>
          </cell>
          <cell r="E182" t="str">
            <v>Vogelstein Point mutation</v>
          </cell>
        </row>
        <row r="183">
          <cell r="D183" t="str">
            <v>TET2</v>
          </cell>
          <cell r="E183" t="str">
            <v>Vogelstein Point mutation</v>
          </cell>
        </row>
        <row r="184">
          <cell r="D184" t="str">
            <v>TNFAIP3</v>
          </cell>
          <cell r="E184" t="str">
            <v>Vogelstein Point mutation</v>
          </cell>
        </row>
        <row r="185">
          <cell r="D185" t="str">
            <v>TRAF7</v>
          </cell>
          <cell r="E185" t="str">
            <v>Vogelstein Point mutation</v>
          </cell>
        </row>
        <row r="186">
          <cell r="D186" t="str">
            <v>TSC1</v>
          </cell>
          <cell r="E186" t="str">
            <v>Vogelstein Point mutation</v>
          </cell>
        </row>
        <row r="187">
          <cell r="D187" t="str">
            <v>TSHR</v>
          </cell>
          <cell r="E187" t="str">
            <v>Vogelstein Point mutation</v>
          </cell>
        </row>
        <row r="188">
          <cell r="D188" t="str">
            <v>U2AF1</v>
          </cell>
          <cell r="E188" t="str">
            <v>Vogelstein Point mutation</v>
          </cell>
        </row>
        <row r="189">
          <cell r="D189" t="str">
            <v>VHL</v>
          </cell>
          <cell r="E189" t="str">
            <v>Vogelstein Point mutation</v>
          </cell>
        </row>
        <row r="190">
          <cell r="D190" t="str">
            <v>WT1</v>
          </cell>
          <cell r="E190" t="str">
            <v>Vogelstein Point mutation</v>
          </cell>
        </row>
        <row r="191">
          <cell r="D191" t="str">
            <v>CCND1</v>
          </cell>
          <cell r="E191" t="str">
            <v>Vogelstein CNV</v>
          </cell>
        </row>
        <row r="192">
          <cell r="D192" t="str">
            <v>CDKN2C</v>
          </cell>
          <cell r="E192" t="str">
            <v>Vogelstein CNV</v>
          </cell>
        </row>
        <row r="193">
          <cell r="D193" t="str">
            <v>IKZF1</v>
          </cell>
          <cell r="E193" t="str">
            <v>Vogelstein CNV</v>
          </cell>
        </row>
        <row r="194">
          <cell r="D194" t="str">
            <v>LMO1</v>
          </cell>
          <cell r="E194" t="str">
            <v>Vogelstein CNV</v>
          </cell>
        </row>
        <row r="195">
          <cell r="D195" t="str">
            <v>MDM2</v>
          </cell>
          <cell r="E195" t="str">
            <v>Vogelstein CNV</v>
          </cell>
        </row>
        <row r="196">
          <cell r="D196" t="str">
            <v>MDM4</v>
          </cell>
          <cell r="E196" t="str">
            <v>Vogelstein CNV</v>
          </cell>
        </row>
        <row r="197">
          <cell r="D197" t="str">
            <v>MYCL1</v>
          </cell>
          <cell r="E197" t="str">
            <v>Vogelstein CNV</v>
          </cell>
        </row>
        <row r="198">
          <cell r="D198" t="str">
            <v>MYCN</v>
          </cell>
          <cell r="E198" t="str">
            <v>Vogelstein CNV</v>
          </cell>
        </row>
        <row r="199">
          <cell r="D199" t="str">
            <v>NCOA3</v>
          </cell>
          <cell r="E199" t="str">
            <v>Vogelstein CNV</v>
          </cell>
        </row>
        <row r="200">
          <cell r="D200" t="str">
            <v>NKX2-1</v>
          </cell>
          <cell r="E200" t="str">
            <v>Vogelstein CNV</v>
          </cell>
        </row>
        <row r="201">
          <cell r="D201" t="str">
            <v>AKT2</v>
          </cell>
          <cell r="E201" t="str">
            <v>Pancreas Panel</v>
          </cell>
        </row>
        <row r="202">
          <cell r="D202" t="str">
            <v>CDK4</v>
          </cell>
          <cell r="E202" t="str">
            <v>Pancreas Panel</v>
          </cell>
        </row>
        <row r="203">
          <cell r="D203" t="str">
            <v>CDK6</v>
          </cell>
          <cell r="E203" t="str">
            <v>Pancreas Panel</v>
          </cell>
        </row>
        <row r="204">
          <cell r="D204" t="str">
            <v>ERBB4</v>
          </cell>
          <cell r="E204" t="str">
            <v>Pancreas Panel</v>
          </cell>
        </row>
        <row r="205">
          <cell r="D205" t="str">
            <v>FGFR1</v>
          </cell>
          <cell r="E205" t="str">
            <v>Pancreas Panel</v>
          </cell>
        </row>
        <row r="206">
          <cell r="D206" t="str">
            <v>FGFR4</v>
          </cell>
          <cell r="E206" t="str">
            <v>Pancreas Panel</v>
          </cell>
        </row>
        <row r="207">
          <cell r="D207" t="str">
            <v>IGF2R</v>
          </cell>
          <cell r="E207" t="str">
            <v>Pancreas Panel</v>
          </cell>
        </row>
        <row r="208">
          <cell r="D208" t="str">
            <v>KDR</v>
          </cell>
          <cell r="E208" t="str">
            <v>Pancreas Panel</v>
          </cell>
        </row>
        <row r="209">
          <cell r="D209" t="str">
            <v>MAML1</v>
          </cell>
          <cell r="E209" t="str">
            <v>Pancreas Panel</v>
          </cell>
        </row>
        <row r="210">
          <cell r="D210" t="str">
            <v>KMT2A</v>
          </cell>
          <cell r="E210" t="str">
            <v>Pancreas Panel</v>
          </cell>
        </row>
        <row r="211">
          <cell r="D211" t="str">
            <v>KMT2D</v>
          </cell>
          <cell r="E211" t="str">
            <v>Pancreas Panel</v>
          </cell>
        </row>
        <row r="212">
          <cell r="D212" t="str">
            <v>NOTCH3</v>
          </cell>
          <cell r="E212" t="str">
            <v>Pancreas Panel</v>
          </cell>
        </row>
        <row r="213">
          <cell r="D213" t="str">
            <v>NOTCH4</v>
          </cell>
          <cell r="E213" t="str">
            <v>Pancreas Panel</v>
          </cell>
        </row>
        <row r="214">
          <cell r="D214" t="str">
            <v>PALB2</v>
          </cell>
          <cell r="E214" t="str">
            <v>Pancreas Panel</v>
          </cell>
        </row>
        <row r="215">
          <cell r="D215" t="str">
            <v>PDGFRB</v>
          </cell>
          <cell r="E215" t="str">
            <v>Pancreas Panel</v>
          </cell>
        </row>
        <row r="216">
          <cell r="D216" t="str">
            <v>PMS2</v>
          </cell>
          <cell r="E216" t="str">
            <v>Pancreas Panel</v>
          </cell>
        </row>
        <row r="217">
          <cell r="D217" t="str">
            <v>PRSS1</v>
          </cell>
          <cell r="E217" t="str">
            <v>Pancreas Panel</v>
          </cell>
        </row>
        <row r="218">
          <cell r="D218" t="str">
            <v>ROS1</v>
          </cell>
          <cell r="E218" t="str">
            <v>Pancreas Panel</v>
          </cell>
        </row>
        <row r="219">
          <cell r="D219" t="str">
            <v>SMAD3</v>
          </cell>
          <cell r="E219" t="str">
            <v>Pancreas Panel</v>
          </cell>
        </row>
        <row r="220">
          <cell r="D220" t="str">
            <v>TGFBR2</v>
          </cell>
          <cell r="E220" t="str">
            <v>Pancreas Panel</v>
          </cell>
        </row>
        <row r="221">
          <cell r="D221" t="str">
            <v>TPMT</v>
          </cell>
          <cell r="E221" t="str">
            <v>Pancreas Panel</v>
          </cell>
        </row>
        <row r="222">
          <cell r="D222" t="str">
            <v>TSC2</v>
          </cell>
          <cell r="E222" t="str">
            <v>Pancreas Panel</v>
          </cell>
        </row>
        <row r="223">
          <cell r="D223" t="str">
            <v>ABI1</v>
          </cell>
          <cell r="E223" t="str">
            <v>Cancer Gene Census</v>
          </cell>
        </row>
        <row r="224">
          <cell r="D224" t="str">
            <v>ABL2</v>
          </cell>
          <cell r="E224" t="str">
            <v>Cancer Gene Census</v>
          </cell>
        </row>
        <row r="225">
          <cell r="D225" t="str">
            <v>ACSL3</v>
          </cell>
          <cell r="E225" t="str">
            <v>Cancer Gene Census</v>
          </cell>
        </row>
        <row r="226">
          <cell r="D226" t="str">
            <v>CASC5</v>
          </cell>
          <cell r="E226" t="str">
            <v>Cancer Gene Census</v>
          </cell>
        </row>
        <row r="227">
          <cell r="D227" t="str">
            <v>MLLT11</v>
          </cell>
          <cell r="E227" t="str">
            <v>Cancer Gene Census</v>
          </cell>
        </row>
        <row r="228">
          <cell r="D228" t="str">
            <v>NCKIPSD</v>
          </cell>
          <cell r="E228" t="str">
            <v>Cancer Gene Census</v>
          </cell>
        </row>
        <row r="229">
          <cell r="D229" t="str">
            <v>AFF4</v>
          </cell>
          <cell r="E229" t="str">
            <v>Cancer Gene Census</v>
          </cell>
        </row>
        <row r="230">
          <cell r="D230" t="str">
            <v>AKAP9</v>
          </cell>
          <cell r="E230" t="str">
            <v>Cancer Gene Census</v>
          </cell>
        </row>
        <row r="231">
          <cell r="D231" t="str">
            <v>ALDH2</v>
          </cell>
          <cell r="E231" t="str">
            <v>Cancer Gene Census</v>
          </cell>
        </row>
        <row r="232">
          <cell r="D232" t="str">
            <v>RNF213</v>
          </cell>
          <cell r="E232" t="str">
            <v>Cancer Gene Census</v>
          </cell>
        </row>
        <row r="233">
          <cell r="D233" t="str">
            <v>ARHGEF12</v>
          </cell>
          <cell r="E233" t="str">
            <v>Cancer Gene Census</v>
          </cell>
        </row>
        <row r="234">
          <cell r="D234" t="str">
            <v>RHOH</v>
          </cell>
          <cell r="E234" t="str">
            <v>Cancer Gene Census</v>
          </cell>
        </row>
        <row r="235">
          <cell r="D235" t="str">
            <v>ARNT</v>
          </cell>
          <cell r="E235" t="str">
            <v>Cancer Gene Census</v>
          </cell>
        </row>
        <row r="236">
          <cell r="D236" t="str">
            <v>ASPSCR1</v>
          </cell>
          <cell r="E236" t="str">
            <v>Cancer Gene Census</v>
          </cell>
        </row>
        <row r="237">
          <cell r="D237" t="str">
            <v>ATF1</v>
          </cell>
          <cell r="E237" t="str">
            <v>Cancer Gene Census</v>
          </cell>
        </row>
        <row r="238">
          <cell r="D238" t="str">
            <v>ATIC</v>
          </cell>
          <cell r="E238" t="str">
            <v>Cancer Gene Census</v>
          </cell>
        </row>
        <row r="239">
          <cell r="D239" t="str">
            <v>ATP1A1</v>
          </cell>
          <cell r="E239" t="str">
            <v>Cancer Gene Census</v>
          </cell>
        </row>
        <row r="240">
          <cell r="D240" t="str">
            <v>ATP2B3</v>
          </cell>
          <cell r="E240" t="str">
            <v>Cancer Gene Census</v>
          </cell>
        </row>
        <row r="241">
          <cell r="D241" t="str">
            <v>BCL10</v>
          </cell>
          <cell r="E241" t="str">
            <v>Cancer Gene Census</v>
          </cell>
        </row>
        <row r="242">
          <cell r="D242" t="str">
            <v>BCL11A</v>
          </cell>
          <cell r="E242" t="str">
            <v>Cancer Gene Census</v>
          </cell>
        </row>
        <row r="243">
          <cell r="D243" t="str">
            <v>BCL11B</v>
          </cell>
          <cell r="E243" t="str">
            <v>Cancer Gene Census</v>
          </cell>
        </row>
        <row r="244">
          <cell r="D244" t="str">
            <v>BCL3</v>
          </cell>
          <cell r="E244" t="str">
            <v>Cancer Gene Census</v>
          </cell>
        </row>
        <row r="245">
          <cell r="D245" t="str">
            <v>BCL5</v>
          </cell>
          <cell r="E245" t="str">
            <v>Cancer Gene Census</v>
          </cell>
        </row>
        <row r="246">
          <cell r="D246" t="str">
            <v>BCL6</v>
          </cell>
          <cell r="E246" t="str">
            <v>Cancer Gene Census</v>
          </cell>
        </row>
        <row r="247">
          <cell r="D247" t="str">
            <v>BCL7A</v>
          </cell>
          <cell r="E247" t="str">
            <v>Cancer Gene Census</v>
          </cell>
        </row>
        <row r="248">
          <cell r="D248" t="str">
            <v>BCL9</v>
          </cell>
          <cell r="E248" t="str">
            <v>Cancer Gene Census</v>
          </cell>
        </row>
        <row r="249">
          <cell r="D249" t="str">
            <v>BCR</v>
          </cell>
          <cell r="E249" t="str">
            <v>Cancer Gene Census</v>
          </cell>
        </row>
        <row r="250">
          <cell r="D250" t="str">
            <v>FLCN</v>
          </cell>
          <cell r="E250" t="str">
            <v>Cancer Gene Census</v>
          </cell>
        </row>
        <row r="251">
          <cell r="D251" t="str">
            <v>BIRC3</v>
          </cell>
          <cell r="E251" t="str">
            <v>Cancer Gene Census</v>
          </cell>
        </row>
        <row r="252">
          <cell r="D252" t="str">
            <v>BLM</v>
          </cell>
          <cell r="E252" t="str">
            <v>Cancer Gene Census</v>
          </cell>
        </row>
        <row r="253">
          <cell r="D253" t="str">
            <v>BMPR1A</v>
          </cell>
          <cell r="E253" t="str">
            <v>Cancer Gene Census</v>
          </cell>
        </row>
        <row r="254">
          <cell r="D254" t="str">
            <v>BRD3</v>
          </cell>
          <cell r="E254" t="str">
            <v>Cancer Gene Census</v>
          </cell>
        </row>
        <row r="255">
          <cell r="D255" t="str">
            <v>BRD4</v>
          </cell>
          <cell r="E255" t="str">
            <v>Cancer Gene Census</v>
          </cell>
        </row>
        <row r="256">
          <cell r="D256" t="str">
            <v>BRIP1</v>
          </cell>
          <cell r="E256" t="str">
            <v>Cancer Gene Census</v>
          </cell>
        </row>
        <row r="257">
          <cell r="D257" t="str">
            <v>BTG1</v>
          </cell>
          <cell r="E257" t="str">
            <v>Cancer Gene Census</v>
          </cell>
        </row>
        <row r="258">
          <cell r="D258" t="str">
            <v>BUB1B</v>
          </cell>
          <cell r="E258" t="str">
            <v>Cancer Gene Census</v>
          </cell>
        </row>
        <row r="259">
          <cell r="D259" t="str">
            <v>C12orf9</v>
          </cell>
          <cell r="E259" t="str">
            <v>Cancer Gene Census</v>
          </cell>
        </row>
        <row r="260">
          <cell r="D260" t="str">
            <v>HMGN2P46</v>
          </cell>
          <cell r="E260" t="str">
            <v>Cancer Gene Census</v>
          </cell>
        </row>
        <row r="261">
          <cell r="D261" t="str">
            <v>NUTM1</v>
          </cell>
          <cell r="E261" t="str">
            <v>Cancer Gene Census</v>
          </cell>
        </row>
        <row r="262">
          <cell r="D262" t="str">
            <v>RMI2</v>
          </cell>
          <cell r="E262" t="str">
            <v>Cancer Gene Census</v>
          </cell>
        </row>
        <row r="263">
          <cell r="D263" t="str">
            <v>C2orf44</v>
          </cell>
          <cell r="E263" t="str">
            <v>Cancer Gene Census</v>
          </cell>
        </row>
        <row r="264">
          <cell r="D264" t="str">
            <v>CACNA1D</v>
          </cell>
          <cell r="E264" t="str">
            <v>Cancer Gene Census</v>
          </cell>
        </row>
        <row r="265">
          <cell r="D265" t="str">
            <v>CALR</v>
          </cell>
          <cell r="E265" t="str">
            <v>Cancer Gene Census</v>
          </cell>
        </row>
        <row r="266">
          <cell r="D266" t="str">
            <v>CAMTA1</v>
          </cell>
          <cell r="E266" t="str">
            <v>Cancer Gene Census</v>
          </cell>
        </row>
        <row r="267">
          <cell r="D267" t="str">
            <v>CANT1</v>
          </cell>
          <cell r="E267" t="str">
            <v>Cancer Gene Census</v>
          </cell>
        </row>
        <row r="268">
          <cell r="D268" t="str">
            <v>CARS</v>
          </cell>
          <cell r="E268" t="str">
            <v>Cancer Gene Census</v>
          </cell>
        </row>
        <row r="269">
          <cell r="D269" t="str">
            <v>RUNX1T1</v>
          </cell>
          <cell r="E269" t="str">
            <v>Cancer Gene Census</v>
          </cell>
        </row>
        <row r="270">
          <cell r="D270" t="str">
            <v>CBFA2T3</v>
          </cell>
          <cell r="E270" t="str">
            <v>Cancer Gene Census</v>
          </cell>
        </row>
        <row r="271">
          <cell r="D271" t="str">
            <v>CBFB</v>
          </cell>
          <cell r="E271" t="str">
            <v>Cancer Gene Census</v>
          </cell>
        </row>
        <row r="272">
          <cell r="D272" t="str">
            <v>CBLB</v>
          </cell>
          <cell r="E272" t="str">
            <v>Cancer Gene Census</v>
          </cell>
        </row>
        <row r="273">
          <cell r="D273" t="str">
            <v>CBLC</v>
          </cell>
          <cell r="E273" t="str">
            <v>Cancer Gene Census</v>
          </cell>
        </row>
        <row r="274">
          <cell r="D274" t="str">
            <v>CCDC6</v>
          </cell>
          <cell r="E274" t="str">
            <v>Cancer Gene Census</v>
          </cell>
        </row>
        <row r="275">
          <cell r="D275" t="str">
            <v>CCNB1IP1</v>
          </cell>
          <cell r="E275" t="str">
            <v>Cancer Gene Census</v>
          </cell>
        </row>
        <row r="276">
          <cell r="D276" t="str">
            <v>CCND2</v>
          </cell>
          <cell r="E276" t="str">
            <v>Cancer Gene Census</v>
          </cell>
        </row>
        <row r="277">
          <cell r="D277" t="str">
            <v>CCND3</v>
          </cell>
          <cell r="E277" t="str">
            <v>Cancer Gene Census</v>
          </cell>
        </row>
        <row r="278">
          <cell r="D278" t="str">
            <v>PDCD1LG2</v>
          </cell>
          <cell r="E278" t="str">
            <v>Cancer Gene Census</v>
          </cell>
        </row>
        <row r="279">
          <cell r="D279" t="str">
            <v>CD274</v>
          </cell>
          <cell r="E279" t="str">
            <v>Cancer Gene Census</v>
          </cell>
        </row>
        <row r="280">
          <cell r="D280" t="str">
            <v>CD74</v>
          </cell>
          <cell r="E280" t="str">
            <v>Cancer Gene Census</v>
          </cell>
        </row>
        <row r="281">
          <cell r="D281" t="str">
            <v>CD79A</v>
          </cell>
          <cell r="E281" t="str">
            <v>Cancer Gene Census</v>
          </cell>
        </row>
        <row r="282">
          <cell r="D282" t="str">
            <v>CD79B</v>
          </cell>
          <cell r="E282" t="str">
            <v>Cancer Gene Census</v>
          </cell>
        </row>
        <row r="283">
          <cell r="D283" t="str">
            <v>CDH11</v>
          </cell>
          <cell r="E283" t="str">
            <v>Cancer Gene Census</v>
          </cell>
        </row>
        <row r="284">
          <cell r="D284" t="str">
            <v>CDX2</v>
          </cell>
          <cell r="E284" t="str">
            <v>Cancer Gene Census</v>
          </cell>
        </row>
        <row r="285">
          <cell r="D285" t="str">
            <v>CNTRL</v>
          </cell>
          <cell r="E285" t="str">
            <v>Cancer Gene Census</v>
          </cell>
        </row>
        <row r="286">
          <cell r="D286" t="str">
            <v>CHCHD7</v>
          </cell>
          <cell r="E286" t="str">
            <v>Cancer Gene Census</v>
          </cell>
        </row>
        <row r="287">
          <cell r="D287" t="str">
            <v>CHEK2</v>
          </cell>
          <cell r="E287" t="str">
            <v>Cancer Gene Census</v>
          </cell>
        </row>
        <row r="288">
          <cell r="D288" t="str">
            <v>CHIC2</v>
          </cell>
          <cell r="E288" t="str">
            <v>Cancer Gene Census</v>
          </cell>
        </row>
        <row r="289">
          <cell r="D289" t="str">
            <v>CHN1</v>
          </cell>
          <cell r="E289" t="str">
            <v>Cancer Gene Census</v>
          </cell>
        </row>
        <row r="290">
          <cell r="D290" t="str">
            <v>CIITA</v>
          </cell>
          <cell r="E290" t="str">
            <v>Cancer Gene Census</v>
          </cell>
        </row>
        <row r="291">
          <cell r="D291" t="str">
            <v>CLTC</v>
          </cell>
          <cell r="E291" t="str">
            <v>Cancer Gene Census</v>
          </cell>
        </row>
        <row r="292">
          <cell r="D292" t="str">
            <v>CLTCL1</v>
          </cell>
          <cell r="E292" t="str">
            <v>Cancer Gene Census</v>
          </cell>
        </row>
        <row r="293">
          <cell r="D293" t="str">
            <v>ACKR3</v>
          </cell>
          <cell r="E293" t="str">
            <v>Cancer Gene Census</v>
          </cell>
        </row>
        <row r="294">
          <cell r="D294" t="str">
            <v>CNOT3</v>
          </cell>
          <cell r="E294" t="str">
            <v>Cancer Gene Census</v>
          </cell>
        </row>
        <row r="295">
          <cell r="D295" t="str">
            <v>COL1A1</v>
          </cell>
          <cell r="E295" t="str">
            <v>Cancer Gene Census</v>
          </cell>
        </row>
        <row r="296">
          <cell r="D296" t="str">
            <v>KLF6</v>
          </cell>
          <cell r="E296" t="str">
            <v>Cancer Gene Census</v>
          </cell>
        </row>
        <row r="297">
          <cell r="D297" t="str">
            <v>COX6C</v>
          </cell>
          <cell r="E297" t="str">
            <v>Cancer Gene Census</v>
          </cell>
        </row>
        <row r="298">
          <cell r="D298" t="str">
            <v>CREB1</v>
          </cell>
          <cell r="E298" t="str">
            <v>Cancer Gene Census</v>
          </cell>
        </row>
        <row r="299">
          <cell r="D299" t="str">
            <v>CREB3L1</v>
          </cell>
          <cell r="E299" t="str">
            <v>Cancer Gene Census</v>
          </cell>
        </row>
        <row r="300">
          <cell r="D300" t="str">
            <v>CREB3L2</v>
          </cell>
          <cell r="E300" t="str">
            <v>Cancer Gene Census</v>
          </cell>
        </row>
        <row r="301">
          <cell r="D301" t="str">
            <v>CRTC3</v>
          </cell>
          <cell r="E301" t="str">
            <v>Cancer Gene Census</v>
          </cell>
        </row>
        <row r="302">
          <cell r="D302" t="str">
            <v>CSF3R</v>
          </cell>
          <cell r="E302" t="str">
            <v>Cancer Gene Census</v>
          </cell>
        </row>
        <row r="303">
          <cell r="D303" t="str">
            <v>DDB2</v>
          </cell>
          <cell r="E303" t="str">
            <v>Cancer Gene Census</v>
          </cell>
        </row>
        <row r="304">
          <cell r="D304" t="str">
            <v>DDIT3</v>
          </cell>
          <cell r="E304" t="str">
            <v>Cancer Gene Census</v>
          </cell>
        </row>
        <row r="305">
          <cell r="D305" t="str">
            <v>DDX10</v>
          </cell>
          <cell r="E305" t="str">
            <v>Cancer Gene Census</v>
          </cell>
        </row>
        <row r="306">
          <cell r="D306" t="str">
            <v>DDX5</v>
          </cell>
          <cell r="E306" t="str">
            <v>Cancer Gene Census</v>
          </cell>
        </row>
        <row r="307">
          <cell r="D307" t="str">
            <v>DDX6</v>
          </cell>
          <cell r="E307" t="str">
            <v>Cancer Gene Census</v>
          </cell>
        </row>
        <row r="308">
          <cell r="D308" t="str">
            <v>DEK</v>
          </cell>
          <cell r="E308" t="str">
            <v>Cancer Gene Census</v>
          </cell>
        </row>
        <row r="309">
          <cell r="D309" t="str">
            <v>DICER1</v>
          </cell>
          <cell r="E309" t="str">
            <v>Cancer Gene Census</v>
          </cell>
        </row>
        <row r="310">
          <cell r="D310" t="str">
            <v>DNM2</v>
          </cell>
          <cell r="E310" t="str">
            <v>Cancer Gene Census</v>
          </cell>
        </row>
        <row r="311">
          <cell r="D311" t="str">
            <v>DUX4</v>
          </cell>
          <cell r="E311" t="str">
            <v>Cancer Gene Census</v>
          </cell>
        </row>
        <row r="312">
          <cell r="D312" t="str">
            <v>EBF1</v>
          </cell>
          <cell r="E312" t="str">
            <v>Cancer Gene Census</v>
          </cell>
        </row>
        <row r="313">
          <cell r="D313" t="str">
            <v>ECT2L</v>
          </cell>
          <cell r="E313" t="str">
            <v>Cancer Gene Census</v>
          </cell>
        </row>
        <row r="314">
          <cell r="D314" t="str">
            <v>EIF4A2</v>
          </cell>
          <cell r="E314" t="str">
            <v>Cancer Gene Census</v>
          </cell>
        </row>
        <row r="315">
          <cell r="D315" t="str">
            <v>ELF4</v>
          </cell>
          <cell r="E315" t="str">
            <v>Cancer Gene Census</v>
          </cell>
        </row>
        <row r="316">
          <cell r="D316" t="str">
            <v>ELK4</v>
          </cell>
          <cell r="E316" t="str">
            <v>Cancer Gene Census</v>
          </cell>
        </row>
        <row r="317">
          <cell r="D317" t="str">
            <v>ERC1</v>
          </cell>
          <cell r="E317" t="str">
            <v>Cancer Gene Census</v>
          </cell>
        </row>
        <row r="318">
          <cell r="D318" t="str">
            <v>ELL</v>
          </cell>
          <cell r="E318" t="str">
            <v>Cancer Gene Census</v>
          </cell>
        </row>
        <row r="319">
          <cell r="D319" t="str">
            <v>ELN</v>
          </cell>
          <cell r="E319" t="str">
            <v>Cancer Gene Census</v>
          </cell>
        </row>
        <row r="320">
          <cell r="D320" t="str">
            <v>EML4</v>
          </cell>
          <cell r="E320" t="str">
            <v>Cancer Gene Census</v>
          </cell>
        </row>
        <row r="321">
          <cell r="D321" t="str">
            <v>EPS15</v>
          </cell>
          <cell r="E321" t="str">
            <v>Cancer Gene Census</v>
          </cell>
        </row>
        <row r="322">
          <cell r="D322" t="str">
            <v>ERCC2</v>
          </cell>
          <cell r="E322" t="str">
            <v>Cancer Gene Census</v>
          </cell>
        </row>
        <row r="323">
          <cell r="D323" t="str">
            <v>ERCC3</v>
          </cell>
          <cell r="E323" t="str">
            <v>Cancer Gene Census</v>
          </cell>
        </row>
        <row r="324">
          <cell r="D324" t="str">
            <v>ERCC4</v>
          </cell>
          <cell r="E324" t="str">
            <v>Cancer Gene Census</v>
          </cell>
        </row>
        <row r="325">
          <cell r="D325" t="str">
            <v>ERCC5</v>
          </cell>
          <cell r="E325" t="str">
            <v>Cancer Gene Census</v>
          </cell>
        </row>
        <row r="326">
          <cell r="D326" t="str">
            <v>ERG</v>
          </cell>
          <cell r="E326" t="str">
            <v>Cancer Gene Census</v>
          </cell>
        </row>
        <row r="327">
          <cell r="D327" t="str">
            <v>ETV1</v>
          </cell>
          <cell r="E327" t="str">
            <v>Cancer Gene Census</v>
          </cell>
        </row>
        <row r="328">
          <cell r="D328" t="str">
            <v>ETV4</v>
          </cell>
          <cell r="E328" t="str">
            <v>Cancer Gene Census</v>
          </cell>
        </row>
        <row r="329">
          <cell r="D329" t="str">
            <v>ETV5</v>
          </cell>
          <cell r="E329" t="str">
            <v>Cancer Gene Census</v>
          </cell>
        </row>
        <row r="330">
          <cell r="D330" t="str">
            <v>ETV6</v>
          </cell>
          <cell r="E330" t="str">
            <v>Cancer Gene Census</v>
          </cell>
        </row>
        <row r="331">
          <cell r="D331" t="str">
            <v>EWSR1</v>
          </cell>
          <cell r="E331" t="str">
            <v>Cancer Gene Census</v>
          </cell>
        </row>
        <row r="332">
          <cell r="D332" t="str">
            <v>EXT1</v>
          </cell>
          <cell r="E332" t="str">
            <v>Cancer Gene Census</v>
          </cell>
        </row>
        <row r="333">
          <cell r="D333" t="str">
            <v>EXT2</v>
          </cell>
          <cell r="E333" t="str">
            <v>Cancer Gene Census</v>
          </cell>
        </row>
        <row r="334">
          <cell r="D334" t="str">
            <v>EZR</v>
          </cell>
          <cell r="E334" t="str">
            <v>Cancer Gene Census</v>
          </cell>
        </row>
        <row r="335">
          <cell r="D335" t="str">
            <v>ACSL6</v>
          </cell>
          <cell r="E335" t="str">
            <v>Cancer Gene Census</v>
          </cell>
        </row>
        <row r="336">
          <cell r="D336" t="str">
            <v>NUTM2A</v>
          </cell>
          <cell r="E336" t="str">
            <v>Cancer Gene Census</v>
          </cell>
        </row>
        <row r="337">
          <cell r="D337" t="str">
            <v>NUTM2B</v>
          </cell>
          <cell r="E337" t="str">
            <v>Cancer Gene Census</v>
          </cell>
        </row>
        <row r="338">
          <cell r="D338" t="str">
            <v>FAM46C</v>
          </cell>
          <cell r="E338" t="str">
            <v>Cancer Gene Census</v>
          </cell>
        </row>
        <row r="339">
          <cell r="D339" t="str">
            <v>FANCA</v>
          </cell>
          <cell r="E339" t="str">
            <v>Cancer Gene Census</v>
          </cell>
        </row>
        <row r="340">
          <cell r="D340" t="str">
            <v>FANCC</v>
          </cell>
          <cell r="E340" t="str">
            <v>Cancer Gene Census</v>
          </cell>
        </row>
        <row r="341">
          <cell r="D341" t="str">
            <v>FANCD2</v>
          </cell>
          <cell r="E341" t="str">
            <v>Cancer Gene Census</v>
          </cell>
        </row>
        <row r="342">
          <cell r="D342" t="str">
            <v>FANCE</v>
          </cell>
          <cell r="E342" t="str">
            <v>Cancer Gene Census</v>
          </cell>
        </row>
        <row r="343">
          <cell r="D343" t="str">
            <v>FANCF</v>
          </cell>
          <cell r="E343" t="str">
            <v>Cancer Gene Census</v>
          </cell>
        </row>
        <row r="344">
          <cell r="D344" t="str">
            <v>FANCG</v>
          </cell>
          <cell r="E344" t="str">
            <v>Cancer Gene Census</v>
          </cell>
        </row>
        <row r="345">
          <cell r="D345" t="str">
            <v>FBXO11</v>
          </cell>
          <cell r="E345" t="str">
            <v>Cancer Gene Census</v>
          </cell>
        </row>
        <row r="346">
          <cell r="D346" t="str">
            <v>FCGR2B</v>
          </cell>
          <cell r="E346" t="str">
            <v>Cancer Gene Census</v>
          </cell>
        </row>
        <row r="347">
          <cell r="D347" t="str">
            <v>FEV</v>
          </cell>
          <cell r="E347" t="str">
            <v>Cancer Gene Census</v>
          </cell>
        </row>
        <row r="348">
          <cell r="D348" t="str">
            <v>FGFR1OP</v>
          </cell>
          <cell r="E348" t="str">
            <v>Cancer Gene Census</v>
          </cell>
        </row>
        <row r="349">
          <cell r="D349" t="str">
            <v>FH</v>
          </cell>
          <cell r="E349" t="str">
            <v>Cancer Gene Census</v>
          </cell>
        </row>
        <row r="350">
          <cell r="D350" t="str">
            <v>FHIT</v>
          </cell>
          <cell r="E350" t="str">
            <v>Cancer Gene Census</v>
          </cell>
        </row>
        <row r="351">
          <cell r="D351" t="str">
            <v>FIP1L1</v>
          </cell>
          <cell r="E351" t="str">
            <v>Cancer Gene Census</v>
          </cell>
        </row>
        <row r="352">
          <cell r="D352" t="str">
            <v>FLI1</v>
          </cell>
          <cell r="E352" t="str">
            <v>Cancer Gene Census</v>
          </cell>
        </row>
        <row r="353">
          <cell r="D353" t="str">
            <v>C15orf65</v>
          </cell>
          <cell r="E353" t="str">
            <v>Cancer Gene Census</v>
          </cell>
        </row>
        <row r="354">
          <cell r="D354" t="str">
            <v>FNBP1</v>
          </cell>
          <cell r="E354" t="str">
            <v>Cancer Gene Census</v>
          </cell>
        </row>
        <row r="355">
          <cell r="D355" t="str">
            <v>FOXA1</v>
          </cell>
          <cell r="E355" t="str">
            <v>Cancer Gene Census</v>
          </cell>
        </row>
        <row r="356">
          <cell r="D356" t="str">
            <v>FOXO1</v>
          </cell>
          <cell r="E356" t="str">
            <v>Cancer Gene Census</v>
          </cell>
        </row>
        <row r="357">
          <cell r="D357" t="str">
            <v>FOXO3</v>
          </cell>
          <cell r="E357" t="str">
            <v>Cancer Gene Census</v>
          </cell>
        </row>
        <row r="358">
          <cell r="D358" t="str">
            <v>FOXP1</v>
          </cell>
          <cell r="E358" t="str">
            <v>Cancer Gene Census</v>
          </cell>
        </row>
        <row r="359">
          <cell r="D359" t="str">
            <v>FSTL3</v>
          </cell>
          <cell r="E359" t="str">
            <v>Cancer Gene Census</v>
          </cell>
        </row>
        <row r="360">
          <cell r="D360" t="str">
            <v>FUS</v>
          </cell>
          <cell r="E360" t="str">
            <v>Cancer Gene Census</v>
          </cell>
        </row>
        <row r="361">
          <cell r="D361" t="str">
            <v>KDSR</v>
          </cell>
          <cell r="E361" t="str">
            <v>Cancer Gene Census</v>
          </cell>
        </row>
        <row r="362">
          <cell r="D362" t="str">
            <v>GAS7</v>
          </cell>
          <cell r="E362" t="str">
            <v>Cancer Gene Census</v>
          </cell>
        </row>
        <row r="363">
          <cell r="D363" t="str">
            <v>GMPS</v>
          </cell>
          <cell r="E363" t="str">
            <v>Cancer Gene Census</v>
          </cell>
        </row>
        <row r="364">
          <cell r="D364" t="str">
            <v>GOLGA5</v>
          </cell>
          <cell r="E364" t="str">
            <v>Cancer Gene Census</v>
          </cell>
        </row>
        <row r="365">
          <cell r="D365" t="str">
            <v>GOPC</v>
          </cell>
          <cell r="E365" t="str">
            <v>Cancer Gene Census</v>
          </cell>
        </row>
        <row r="366">
          <cell r="D366" t="str">
            <v>GPC3</v>
          </cell>
          <cell r="E366" t="str">
            <v>Cancer Gene Census</v>
          </cell>
        </row>
        <row r="367">
          <cell r="D367" t="str">
            <v>GPHN</v>
          </cell>
          <cell r="E367" t="str">
            <v>Cancer Gene Census</v>
          </cell>
        </row>
        <row r="368">
          <cell r="D368" t="str">
            <v>ARHGAP26</v>
          </cell>
          <cell r="E368" t="str">
            <v>Cancer Gene Census</v>
          </cell>
        </row>
        <row r="369">
          <cell r="D369" t="str">
            <v>H3F3B</v>
          </cell>
          <cell r="E369" t="str">
            <v>Cancer Gene Census</v>
          </cell>
        </row>
        <row r="370">
          <cell r="D370" t="str">
            <v>SPECC1</v>
          </cell>
          <cell r="E370" t="str">
            <v>Cancer Gene Census</v>
          </cell>
        </row>
        <row r="371">
          <cell r="D371" t="str">
            <v>CLP1</v>
          </cell>
          <cell r="E371" t="str">
            <v>Cancer Gene Census</v>
          </cell>
        </row>
        <row r="372">
          <cell r="D372" t="str">
            <v>HERPUD1</v>
          </cell>
          <cell r="E372" t="str">
            <v>Cancer Gene Census</v>
          </cell>
        </row>
        <row r="373">
          <cell r="D373" t="str">
            <v>HEY1</v>
          </cell>
          <cell r="E373" t="str">
            <v>Cancer Gene Census</v>
          </cell>
        </row>
        <row r="374">
          <cell r="D374" t="str">
            <v>HIP1</v>
          </cell>
          <cell r="E374" t="str">
            <v>Cancer Gene Census</v>
          </cell>
        </row>
        <row r="375">
          <cell r="D375" t="str">
            <v>HIST1H4I</v>
          </cell>
          <cell r="E375" t="str">
            <v>Cancer Gene Census</v>
          </cell>
        </row>
        <row r="376">
          <cell r="D376" t="str">
            <v>HLF</v>
          </cell>
          <cell r="E376" t="str">
            <v>Cancer Gene Census</v>
          </cell>
        </row>
        <row r="377">
          <cell r="D377" t="str">
            <v>MNX1</v>
          </cell>
          <cell r="E377" t="str">
            <v>Cancer Gene Census</v>
          </cell>
        </row>
        <row r="378">
          <cell r="D378" t="str">
            <v>HMGA1</v>
          </cell>
          <cell r="E378" t="str">
            <v>Cancer Gene Census</v>
          </cell>
        </row>
        <row r="379">
          <cell r="D379" t="str">
            <v>HMGA2</v>
          </cell>
          <cell r="E379" t="str">
            <v>Cancer Gene Census</v>
          </cell>
        </row>
        <row r="380">
          <cell r="D380" t="str">
            <v>HNRNPA2B1</v>
          </cell>
          <cell r="E380" t="str">
            <v>Cancer Gene Census</v>
          </cell>
        </row>
        <row r="381">
          <cell r="D381" t="str">
            <v>HOOK3</v>
          </cell>
          <cell r="E381" t="str">
            <v>Cancer Gene Census</v>
          </cell>
        </row>
        <row r="382">
          <cell r="D382" t="str">
            <v>HOXA11</v>
          </cell>
          <cell r="E382" t="str">
            <v>Cancer Gene Census</v>
          </cell>
        </row>
        <row r="383">
          <cell r="D383" t="str">
            <v>HOXA13</v>
          </cell>
          <cell r="E383" t="str">
            <v>Cancer Gene Census</v>
          </cell>
        </row>
        <row r="384">
          <cell r="D384" t="str">
            <v>HOXA9</v>
          </cell>
          <cell r="E384" t="str">
            <v>Cancer Gene Census</v>
          </cell>
        </row>
        <row r="385">
          <cell r="D385" t="str">
            <v>HOXC11</v>
          </cell>
          <cell r="E385" t="str">
            <v>Cancer Gene Census</v>
          </cell>
        </row>
        <row r="386">
          <cell r="D386" t="str">
            <v>HOXC13</v>
          </cell>
          <cell r="E386" t="str">
            <v>Cancer Gene Census</v>
          </cell>
        </row>
        <row r="387">
          <cell r="D387" t="str">
            <v>HOXD11</v>
          </cell>
          <cell r="E387" t="str">
            <v>Cancer Gene Census</v>
          </cell>
        </row>
        <row r="388">
          <cell r="D388" t="str">
            <v>HOXD13</v>
          </cell>
          <cell r="E388" t="str">
            <v>Cancer Gene Census</v>
          </cell>
        </row>
        <row r="389">
          <cell r="D389" t="str">
            <v>HSP90AA1</v>
          </cell>
          <cell r="E389" t="str">
            <v>Cancer Gene Census</v>
          </cell>
        </row>
        <row r="390">
          <cell r="D390" t="str">
            <v>IGH</v>
          </cell>
          <cell r="E390" t="str">
            <v>Cancer Gene Census</v>
          </cell>
        </row>
        <row r="391">
          <cell r="D391" t="str">
            <v>IGK</v>
          </cell>
          <cell r="E391" t="str">
            <v>Cancer Gene Census</v>
          </cell>
        </row>
        <row r="392">
          <cell r="D392" t="str">
            <v>IGL</v>
          </cell>
          <cell r="E392" t="str">
            <v>Cancer Gene Census</v>
          </cell>
        </row>
        <row r="393">
          <cell r="D393" t="str">
            <v>IL2</v>
          </cell>
          <cell r="E393" t="str">
            <v>Cancer Gene Census</v>
          </cell>
        </row>
        <row r="394">
          <cell r="D394" t="str">
            <v>IL21R</v>
          </cell>
          <cell r="E394" t="str">
            <v>Cancer Gene Census</v>
          </cell>
        </row>
        <row r="395">
          <cell r="D395" t="str">
            <v>IL6ST</v>
          </cell>
          <cell r="E395" t="str">
            <v>Cancer Gene Census</v>
          </cell>
        </row>
        <row r="396">
          <cell r="D396" t="str">
            <v>IL7R</v>
          </cell>
          <cell r="E396" t="str">
            <v>Cancer Gene Census</v>
          </cell>
        </row>
        <row r="397">
          <cell r="D397" t="str">
            <v>IRF4</v>
          </cell>
          <cell r="E397" t="str">
            <v>Cancer Gene Census</v>
          </cell>
        </row>
        <row r="398">
          <cell r="D398" t="str">
            <v>FCRL4</v>
          </cell>
          <cell r="E398" t="str">
            <v>Cancer Gene Census</v>
          </cell>
        </row>
        <row r="399">
          <cell r="D399" t="str">
            <v>ITK</v>
          </cell>
          <cell r="E399" t="str">
            <v>Cancer Gene Census</v>
          </cell>
        </row>
        <row r="400">
          <cell r="D400" t="str">
            <v>JAZF1</v>
          </cell>
          <cell r="E400" t="str">
            <v>Cancer Gene Census</v>
          </cell>
        </row>
        <row r="401">
          <cell r="D401" t="str">
            <v>JUN</v>
          </cell>
          <cell r="E401" t="str">
            <v>Cancer Gene Census</v>
          </cell>
        </row>
        <row r="402">
          <cell r="D402" t="str">
            <v>KCNJ5</v>
          </cell>
          <cell r="E402" t="str">
            <v>Cancer Gene Census</v>
          </cell>
        </row>
        <row r="403">
          <cell r="D403" t="str">
            <v>KDM5A</v>
          </cell>
          <cell r="E403" t="str">
            <v>Cancer Gene Census</v>
          </cell>
        </row>
        <row r="404">
          <cell r="D404" t="str">
            <v>KIAA1549</v>
          </cell>
          <cell r="E404" t="str">
            <v>Cancer Gene Census</v>
          </cell>
        </row>
        <row r="405">
          <cell r="D405" t="str">
            <v>KIF5B</v>
          </cell>
          <cell r="E405" t="str">
            <v>Cancer Gene Census</v>
          </cell>
        </row>
        <row r="406">
          <cell r="D406" t="str">
            <v>KLK2</v>
          </cell>
          <cell r="E406" t="str">
            <v>Cancer Gene Census</v>
          </cell>
        </row>
        <row r="407">
          <cell r="D407" t="str">
            <v>KTN1</v>
          </cell>
          <cell r="E407" t="str">
            <v>Cancer Gene Census</v>
          </cell>
        </row>
        <row r="408">
          <cell r="D408" t="str">
            <v>AFF3</v>
          </cell>
          <cell r="E408" t="str">
            <v>Cancer Gene Census</v>
          </cell>
        </row>
        <row r="409">
          <cell r="D409" t="str">
            <v>LASP1</v>
          </cell>
          <cell r="E409" t="str">
            <v>Cancer Gene Census</v>
          </cell>
        </row>
        <row r="410">
          <cell r="D410" t="str">
            <v>LCK</v>
          </cell>
          <cell r="E410" t="str">
            <v>Cancer Gene Census</v>
          </cell>
        </row>
        <row r="411">
          <cell r="D411" t="str">
            <v>LCP1</v>
          </cell>
          <cell r="E411" t="str">
            <v>Cancer Gene Census</v>
          </cell>
        </row>
        <row r="412">
          <cell r="D412" t="str">
            <v>TET1</v>
          </cell>
          <cell r="E412" t="str">
            <v>Cancer Gene Census</v>
          </cell>
        </row>
        <row r="413">
          <cell r="D413" t="str">
            <v>LHFP</v>
          </cell>
          <cell r="E413" t="str">
            <v>Cancer Gene Census</v>
          </cell>
        </row>
        <row r="414">
          <cell r="D414" t="str">
            <v>LIFR</v>
          </cell>
          <cell r="E414" t="str">
            <v>Cancer Gene Census</v>
          </cell>
        </row>
        <row r="415">
          <cell r="D415" t="str">
            <v>LMO2</v>
          </cell>
          <cell r="E415" t="str">
            <v>Cancer Gene Census</v>
          </cell>
        </row>
        <row r="416">
          <cell r="D416" t="str">
            <v>LPP</v>
          </cell>
          <cell r="E416" t="str">
            <v>Cancer Gene Census</v>
          </cell>
        </row>
        <row r="417">
          <cell r="D417" t="str">
            <v>LRIG3</v>
          </cell>
          <cell r="E417" t="str">
            <v>Cancer Gene Census</v>
          </cell>
        </row>
        <row r="418">
          <cell r="D418" t="str">
            <v>LYL1</v>
          </cell>
          <cell r="E418" t="str">
            <v>Cancer Gene Census</v>
          </cell>
        </row>
        <row r="419">
          <cell r="D419" t="str">
            <v>MAF</v>
          </cell>
          <cell r="E419" t="str">
            <v>Cancer Gene Census</v>
          </cell>
        </row>
        <row r="420">
          <cell r="D420" t="str">
            <v>MAFB</v>
          </cell>
          <cell r="E420" t="str">
            <v>Cancer Gene Census</v>
          </cell>
        </row>
        <row r="421">
          <cell r="D421" t="str">
            <v>MALAT1</v>
          </cell>
          <cell r="E421" t="str">
            <v>Cancer Gene Census</v>
          </cell>
        </row>
        <row r="422">
          <cell r="D422" t="str">
            <v>MALT1</v>
          </cell>
          <cell r="E422" t="str">
            <v>Cancer Gene Census</v>
          </cell>
        </row>
        <row r="423">
          <cell r="D423" t="str">
            <v>MAML2</v>
          </cell>
          <cell r="E423" t="str">
            <v>Cancer Gene Census</v>
          </cell>
        </row>
        <row r="424">
          <cell r="D424" t="str">
            <v>MAP2K2</v>
          </cell>
          <cell r="E424" t="str">
            <v>Cancer Gene Census</v>
          </cell>
        </row>
        <row r="425">
          <cell r="D425" t="str">
            <v>MAX</v>
          </cell>
          <cell r="E425" t="str">
            <v>Cancer Gene Census</v>
          </cell>
        </row>
        <row r="426">
          <cell r="D426" t="str">
            <v>MDS2</v>
          </cell>
          <cell r="E426" t="str">
            <v>Cancer Gene Census</v>
          </cell>
        </row>
        <row r="427">
          <cell r="D427" t="str">
            <v>CRTC1</v>
          </cell>
          <cell r="E427" t="str">
            <v>Cancer Gene Census</v>
          </cell>
        </row>
        <row r="428">
          <cell r="D428" t="str">
            <v>MITF</v>
          </cell>
          <cell r="E428" t="str">
            <v>Cancer Gene Census</v>
          </cell>
        </row>
        <row r="429">
          <cell r="D429" t="str">
            <v>MKL1</v>
          </cell>
          <cell r="E429" t="str">
            <v>Cancer Gene Census</v>
          </cell>
        </row>
        <row r="430">
          <cell r="D430" t="str">
            <v>MLF1</v>
          </cell>
          <cell r="E430" t="str">
            <v>Cancer Gene Census</v>
          </cell>
        </row>
        <row r="431">
          <cell r="D431" t="str">
            <v>MLLT1</v>
          </cell>
          <cell r="E431" t="str">
            <v>Cancer Gene Census</v>
          </cell>
        </row>
        <row r="432">
          <cell r="D432" t="str">
            <v>MLLT10</v>
          </cell>
          <cell r="E432" t="str">
            <v>Cancer Gene Census</v>
          </cell>
        </row>
        <row r="433">
          <cell r="D433" t="str">
            <v>AFF1</v>
          </cell>
          <cell r="E433" t="str">
            <v>Cancer Gene Census</v>
          </cell>
        </row>
        <row r="434">
          <cell r="D434" t="str">
            <v>MLLT3</v>
          </cell>
          <cell r="E434" t="str">
            <v>Cancer Gene Census</v>
          </cell>
        </row>
        <row r="435">
          <cell r="D435" t="str">
            <v>MLLT4</v>
          </cell>
          <cell r="E435" t="str">
            <v>Cancer Gene Census</v>
          </cell>
        </row>
        <row r="436">
          <cell r="D436" t="str">
            <v>MLLT6</v>
          </cell>
          <cell r="E436" t="str">
            <v>Cancer Gene Census</v>
          </cell>
        </row>
        <row r="437">
          <cell r="D437" t="str">
            <v>FOXO4</v>
          </cell>
          <cell r="E437" t="str">
            <v>Cancer Gene Census</v>
          </cell>
        </row>
        <row r="438">
          <cell r="D438" t="str">
            <v>MN1</v>
          </cell>
          <cell r="E438" t="str">
            <v>Cancer Gene Census</v>
          </cell>
        </row>
        <row r="439">
          <cell r="D439" t="str">
            <v>SEPT9</v>
          </cell>
          <cell r="E439" t="str">
            <v>Cancer Gene Census</v>
          </cell>
        </row>
        <row r="440">
          <cell r="D440" t="str">
            <v>MSI2</v>
          </cell>
          <cell r="E440" t="str">
            <v>Cancer Gene Census</v>
          </cell>
        </row>
        <row r="441">
          <cell r="D441" t="str">
            <v>MSN</v>
          </cell>
          <cell r="E441" t="str">
            <v>Cancer Gene Census</v>
          </cell>
        </row>
        <row r="442">
          <cell r="D442" t="str">
            <v>MTCP1</v>
          </cell>
          <cell r="E442" t="str">
            <v>Cancer Gene Census</v>
          </cell>
        </row>
        <row r="443">
          <cell r="D443" t="str">
            <v>MUC1</v>
          </cell>
          <cell r="E443" t="str">
            <v>Cancer Gene Census</v>
          </cell>
        </row>
        <row r="444">
          <cell r="D444" t="str">
            <v>MUTYH</v>
          </cell>
          <cell r="E444" t="str">
            <v>Cancer Gene Census</v>
          </cell>
        </row>
        <row r="445">
          <cell r="D445" t="str">
            <v>MYB</v>
          </cell>
          <cell r="E445" t="str">
            <v>Cancer Gene Census</v>
          </cell>
        </row>
        <row r="446">
          <cell r="D446" t="str">
            <v>MYH11</v>
          </cell>
          <cell r="E446" t="str">
            <v>Cancer Gene Census</v>
          </cell>
        </row>
        <row r="447">
          <cell r="D447" t="str">
            <v>MYH9</v>
          </cell>
          <cell r="E447" t="str">
            <v>Cancer Gene Census</v>
          </cell>
        </row>
        <row r="448">
          <cell r="D448" t="str">
            <v>NACA</v>
          </cell>
          <cell r="E448" t="str">
            <v>Cancer Gene Census</v>
          </cell>
        </row>
        <row r="449">
          <cell r="D449" t="str">
            <v>NBN</v>
          </cell>
          <cell r="E449" t="str">
            <v>Cancer Gene Census</v>
          </cell>
        </row>
        <row r="450">
          <cell r="D450" t="str">
            <v>NCOA1</v>
          </cell>
          <cell r="E450" t="str">
            <v>Cancer Gene Census</v>
          </cell>
        </row>
        <row r="451">
          <cell r="D451" t="str">
            <v>NCOA2</v>
          </cell>
          <cell r="E451" t="str">
            <v>Cancer Gene Census</v>
          </cell>
        </row>
        <row r="452">
          <cell r="D452" t="str">
            <v>NCOA4</v>
          </cell>
          <cell r="E452" t="str">
            <v>Cancer Gene Census</v>
          </cell>
        </row>
        <row r="453">
          <cell r="D453" t="str">
            <v>NDRG1</v>
          </cell>
          <cell r="E453" t="str">
            <v>Cancer Gene Census</v>
          </cell>
        </row>
        <row r="454">
          <cell r="D454" t="str">
            <v>NFIB</v>
          </cell>
          <cell r="E454" t="str">
            <v>Cancer Gene Census</v>
          </cell>
        </row>
        <row r="455">
          <cell r="D455" t="str">
            <v>NFKB2</v>
          </cell>
          <cell r="E455" t="str">
            <v>Cancer Gene Census</v>
          </cell>
        </row>
        <row r="456">
          <cell r="D456" t="str">
            <v>NIN</v>
          </cell>
          <cell r="E456" t="str">
            <v>Cancer Gene Census</v>
          </cell>
        </row>
        <row r="457">
          <cell r="D457" t="str">
            <v>NONO</v>
          </cell>
          <cell r="E457" t="str">
            <v>Cancer Gene Census</v>
          </cell>
        </row>
        <row r="458">
          <cell r="D458" t="str">
            <v>NR4A3</v>
          </cell>
          <cell r="E458" t="str">
            <v>Cancer Gene Census</v>
          </cell>
        </row>
        <row r="459">
          <cell r="D459" t="str">
            <v>NSD1</v>
          </cell>
          <cell r="E459" t="str">
            <v>Cancer Gene Census</v>
          </cell>
        </row>
        <row r="460">
          <cell r="D460" t="str">
            <v>NT5C2</v>
          </cell>
          <cell r="E460" t="str">
            <v>Cancer Gene Census</v>
          </cell>
        </row>
        <row r="461">
          <cell r="D461" t="str">
            <v>NTRK1</v>
          </cell>
          <cell r="E461" t="str">
            <v>Cancer Gene Census</v>
          </cell>
        </row>
        <row r="462">
          <cell r="D462" t="str">
            <v>NTRK3</v>
          </cell>
          <cell r="E462" t="str">
            <v>Cancer Gene Census</v>
          </cell>
        </row>
        <row r="463">
          <cell r="D463" t="str">
            <v>NUMA1</v>
          </cell>
          <cell r="E463" t="str">
            <v>Cancer Gene Census</v>
          </cell>
        </row>
        <row r="464">
          <cell r="D464" t="str">
            <v>NUP214</v>
          </cell>
          <cell r="E464" t="str">
            <v>Cancer Gene Census</v>
          </cell>
        </row>
        <row r="465">
          <cell r="D465" t="str">
            <v>NUP98</v>
          </cell>
          <cell r="E465" t="str">
            <v>Cancer Gene Census</v>
          </cell>
        </row>
        <row r="466">
          <cell r="D466" t="str">
            <v>OLIG2</v>
          </cell>
          <cell r="E466" t="str">
            <v>Cancer Gene Census</v>
          </cell>
        </row>
        <row r="467">
          <cell r="D467" t="str">
            <v>OMD</v>
          </cell>
          <cell r="E467" t="str">
            <v>Cancer Gene Census</v>
          </cell>
        </row>
        <row r="468">
          <cell r="D468" t="str">
            <v>P2RY8</v>
          </cell>
          <cell r="E468" t="str">
            <v>Cancer Gene Census</v>
          </cell>
        </row>
        <row r="469">
          <cell r="D469" t="str">
            <v>PAFAH1B2</v>
          </cell>
          <cell r="E469" t="str">
            <v>Cancer Gene Census</v>
          </cell>
        </row>
        <row r="470">
          <cell r="D470" t="str">
            <v>PAX3</v>
          </cell>
          <cell r="E470" t="str">
            <v>Cancer Gene Census</v>
          </cell>
        </row>
        <row r="471">
          <cell r="D471" t="str">
            <v>PAX7</v>
          </cell>
          <cell r="E471" t="str">
            <v>Cancer Gene Census</v>
          </cell>
        </row>
        <row r="472">
          <cell r="D472" t="str">
            <v>PBX1</v>
          </cell>
          <cell r="E472" t="str">
            <v>Cancer Gene Census</v>
          </cell>
        </row>
        <row r="473">
          <cell r="D473" t="str">
            <v>PCM1</v>
          </cell>
          <cell r="E473" t="str">
            <v>Cancer Gene Census</v>
          </cell>
        </row>
        <row r="474">
          <cell r="D474" t="str">
            <v>PCSK7</v>
          </cell>
          <cell r="E474" t="str">
            <v>Cancer Gene Census</v>
          </cell>
        </row>
        <row r="475">
          <cell r="D475" t="str">
            <v>PDE4DIP</v>
          </cell>
          <cell r="E475" t="str">
            <v>Cancer Gene Census</v>
          </cell>
        </row>
        <row r="476">
          <cell r="D476" t="str">
            <v>PDGFB</v>
          </cell>
          <cell r="E476" t="str">
            <v>Cancer Gene Census</v>
          </cell>
        </row>
        <row r="477">
          <cell r="D477" t="str">
            <v>PER1</v>
          </cell>
          <cell r="E477" t="str">
            <v>Cancer Gene Census</v>
          </cell>
        </row>
        <row r="478">
          <cell r="D478" t="str">
            <v>PHOX2B</v>
          </cell>
          <cell r="E478" t="str">
            <v>Cancer Gene Census</v>
          </cell>
        </row>
        <row r="479">
          <cell r="D479" t="str">
            <v>PICALM</v>
          </cell>
          <cell r="E479" t="str">
            <v>Cancer Gene Census</v>
          </cell>
        </row>
        <row r="480">
          <cell r="D480" t="str">
            <v>PIM1</v>
          </cell>
          <cell r="E480" t="str">
            <v>Cancer Gene Census</v>
          </cell>
        </row>
        <row r="481">
          <cell r="D481" t="str">
            <v>PLAG1</v>
          </cell>
          <cell r="E481" t="str">
            <v>Cancer Gene Census</v>
          </cell>
        </row>
        <row r="482">
          <cell r="D482" t="str">
            <v>PML</v>
          </cell>
          <cell r="E482" t="str">
            <v>Cancer Gene Census</v>
          </cell>
        </row>
        <row r="483">
          <cell r="D483" t="str">
            <v>PMS1</v>
          </cell>
          <cell r="E483" t="str">
            <v>Cancer Gene Census</v>
          </cell>
        </row>
        <row r="484">
          <cell r="D484" t="str">
            <v>PRRX1</v>
          </cell>
          <cell r="E484" t="str">
            <v>Cancer Gene Census</v>
          </cell>
        </row>
        <row r="485">
          <cell r="D485" t="str">
            <v>SEPT5</v>
          </cell>
          <cell r="E485" t="str">
            <v>Cancer Gene Census</v>
          </cell>
        </row>
        <row r="486">
          <cell r="D486" t="str">
            <v>POT1</v>
          </cell>
          <cell r="E486" t="str">
            <v>Cancer Gene Census</v>
          </cell>
        </row>
        <row r="487">
          <cell r="D487" t="str">
            <v>POU2AF1</v>
          </cell>
          <cell r="E487" t="str">
            <v>Cancer Gene Census</v>
          </cell>
        </row>
        <row r="488">
          <cell r="D488" t="str">
            <v>POU5F1</v>
          </cell>
          <cell r="E488" t="str">
            <v>Cancer Gene Census</v>
          </cell>
        </row>
        <row r="489">
          <cell r="D489" t="str">
            <v>PPARG</v>
          </cell>
          <cell r="E489" t="str">
            <v>Cancer Gene Census</v>
          </cell>
        </row>
        <row r="490">
          <cell r="D490" t="str">
            <v>PRCC</v>
          </cell>
          <cell r="E490" t="str">
            <v>Cancer Gene Census</v>
          </cell>
        </row>
        <row r="491">
          <cell r="D491" t="str">
            <v>PRDM16</v>
          </cell>
          <cell r="E491" t="str">
            <v>Cancer Gene Census</v>
          </cell>
        </row>
        <row r="492">
          <cell r="D492" t="str">
            <v>PRF1</v>
          </cell>
          <cell r="E492" t="str">
            <v>Cancer Gene Census</v>
          </cell>
        </row>
        <row r="493">
          <cell r="D493" t="str">
            <v>PRKAR1A</v>
          </cell>
          <cell r="E493" t="str">
            <v>Cancer Gene Census</v>
          </cell>
        </row>
        <row r="494">
          <cell r="D494" t="str">
            <v>PSIP1</v>
          </cell>
          <cell r="E494" t="str">
            <v>Cancer Gene Census</v>
          </cell>
        </row>
        <row r="495">
          <cell r="D495" t="str">
            <v>PTPRC</v>
          </cell>
          <cell r="E495" t="str">
            <v>Cancer Gene Census</v>
          </cell>
        </row>
        <row r="496">
          <cell r="D496" t="str">
            <v>RABEP1</v>
          </cell>
          <cell r="E496" t="str">
            <v>Cancer Gene Census</v>
          </cell>
        </row>
        <row r="497">
          <cell r="D497" t="str">
            <v>RAC1</v>
          </cell>
          <cell r="E497" t="str">
            <v>Cancer Gene Census</v>
          </cell>
        </row>
        <row r="498">
          <cell r="D498" t="str">
            <v>RAD21</v>
          </cell>
          <cell r="E498" t="str">
            <v>Cancer Gene Census</v>
          </cell>
        </row>
        <row r="499">
          <cell r="D499" t="str">
            <v>RAD51B</v>
          </cell>
          <cell r="E499" t="str">
            <v>Cancer Gene Census</v>
          </cell>
        </row>
        <row r="500">
          <cell r="D500" t="str">
            <v>RAF1</v>
          </cell>
          <cell r="E500" t="str">
            <v>Cancer Gene Census</v>
          </cell>
        </row>
        <row r="501">
          <cell r="D501" t="str">
            <v>RALGDS</v>
          </cell>
          <cell r="E501" t="str">
            <v>Cancer Gene Census</v>
          </cell>
        </row>
        <row r="502">
          <cell r="D502" t="str">
            <v>RANBP17</v>
          </cell>
          <cell r="E502" t="str">
            <v>Cancer Gene Census</v>
          </cell>
        </row>
        <row r="503">
          <cell r="D503" t="str">
            <v>RAP1GDS1</v>
          </cell>
          <cell r="E503" t="str">
            <v>Cancer Gene Census</v>
          </cell>
        </row>
        <row r="504">
          <cell r="D504" t="str">
            <v>RARA</v>
          </cell>
          <cell r="E504" t="str">
            <v>Cancer Gene Census</v>
          </cell>
        </row>
        <row r="505">
          <cell r="D505" t="str">
            <v>RBM15</v>
          </cell>
          <cell r="E505" t="str">
            <v>Cancer Gene Census</v>
          </cell>
        </row>
        <row r="506">
          <cell r="D506" t="str">
            <v>RECQL4</v>
          </cell>
          <cell r="E506" t="str">
            <v>Cancer Gene Census</v>
          </cell>
        </row>
        <row r="507">
          <cell r="D507" t="str">
            <v>REL</v>
          </cell>
          <cell r="E507" t="str">
            <v>Cancer Gene Census</v>
          </cell>
        </row>
        <row r="508">
          <cell r="D508" t="str">
            <v>RPL10</v>
          </cell>
          <cell r="E508" t="str">
            <v>Cancer Gene Census</v>
          </cell>
        </row>
        <row r="509">
          <cell r="D509" t="str">
            <v>RPL22</v>
          </cell>
          <cell r="E509" t="str">
            <v>Cancer Gene Census</v>
          </cell>
        </row>
        <row r="510">
          <cell r="D510" t="str">
            <v>RPL5</v>
          </cell>
          <cell r="E510" t="str">
            <v>Cancer Gene Census</v>
          </cell>
        </row>
        <row r="511">
          <cell r="D511" t="str">
            <v>RPN1</v>
          </cell>
          <cell r="E511" t="str">
            <v>Cancer Gene Census</v>
          </cell>
        </row>
        <row r="512">
          <cell r="D512" t="str">
            <v>SNX29</v>
          </cell>
          <cell r="E512" t="str">
            <v>Cancer Gene Census</v>
          </cell>
        </row>
        <row r="513">
          <cell r="D513" t="str">
            <v>KAT6A</v>
          </cell>
          <cell r="E513" t="str">
            <v>Cancer Gene Census</v>
          </cell>
        </row>
        <row r="514">
          <cell r="D514" t="str">
            <v>SBDS</v>
          </cell>
          <cell r="E514" t="str">
            <v>Cancer Gene Census</v>
          </cell>
        </row>
        <row r="515">
          <cell r="D515" t="str">
            <v>SDC4</v>
          </cell>
          <cell r="E515" t="str">
            <v>Cancer Gene Census</v>
          </cell>
        </row>
        <row r="516">
          <cell r="D516" t="str">
            <v>SDHAF2</v>
          </cell>
          <cell r="E516" t="str">
            <v>Cancer Gene Census</v>
          </cell>
        </row>
        <row r="517">
          <cell r="D517" t="str">
            <v>SDHB</v>
          </cell>
          <cell r="E517" t="str">
            <v>Cancer Gene Census</v>
          </cell>
        </row>
        <row r="518">
          <cell r="D518" t="str">
            <v>SDHC</v>
          </cell>
          <cell r="E518" t="str">
            <v>Cancer Gene Census</v>
          </cell>
        </row>
        <row r="519">
          <cell r="D519" t="str">
            <v>SDHD</v>
          </cell>
          <cell r="E519" t="str">
            <v>Cancer Gene Census</v>
          </cell>
        </row>
        <row r="520">
          <cell r="D520" t="str">
            <v>SEPT6</v>
          </cell>
          <cell r="E520" t="str">
            <v>Cancer Gene Census</v>
          </cell>
        </row>
        <row r="521">
          <cell r="D521" t="str">
            <v>SET</v>
          </cell>
          <cell r="E521" t="str">
            <v>Cancer Gene Census</v>
          </cell>
        </row>
        <row r="522">
          <cell r="D522" t="str">
            <v>SFPQ</v>
          </cell>
          <cell r="E522" t="str">
            <v>Cancer Gene Census</v>
          </cell>
        </row>
        <row r="523">
          <cell r="D523" t="str">
            <v>SRSF3</v>
          </cell>
          <cell r="E523" t="str">
            <v>Cancer Gene Census</v>
          </cell>
        </row>
        <row r="524">
          <cell r="D524" t="str">
            <v>SH2B3</v>
          </cell>
          <cell r="E524" t="str">
            <v>Cancer Gene Census</v>
          </cell>
        </row>
        <row r="525">
          <cell r="D525" t="str">
            <v>SH3GL1</v>
          </cell>
          <cell r="E525" t="str">
            <v>Cancer Gene Census</v>
          </cell>
        </row>
        <row r="526">
          <cell r="D526" t="str">
            <v>STIL</v>
          </cell>
          <cell r="E526" t="str">
            <v>Cancer Gene Census</v>
          </cell>
        </row>
        <row r="527">
          <cell r="D527" t="str">
            <v>SLC34A2</v>
          </cell>
          <cell r="E527" t="str">
            <v>Cancer Gene Census</v>
          </cell>
        </row>
        <row r="528">
          <cell r="D528" t="str">
            <v>SLC45A3</v>
          </cell>
          <cell r="E528" t="str">
            <v>Cancer Gene Census</v>
          </cell>
        </row>
        <row r="529">
          <cell r="D529" t="str">
            <v>SMARCE1</v>
          </cell>
          <cell r="E529" t="str">
            <v>Cancer Gene Census</v>
          </cell>
        </row>
        <row r="530">
          <cell r="D530" t="str">
            <v>SOX2</v>
          </cell>
          <cell r="E530" t="str">
            <v>Cancer Gene Census</v>
          </cell>
        </row>
        <row r="531">
          <cell r="D531" t="str">
            <v>SRGAP3</v>
          </cell>
          <cell r="E531" t="str">
            <v>Cancer Gene Census</v>
          </cell>
        </row>
        <row r="532">
          <cell r="D532" t="str">
            <v>SS18</v>
          </cell>
          <cell r="E532" t="str">
            <v>Cancer Gene Census</v>
          </cell>
        </row>
        <row r="533">
          <cell r="D533" t="str">
            <v>SS18L1</v>
          </cell>
          <cell r="E533" t="str">
            <v>Cancer Gene Census</v>
          </cell>
        </row>
        <row r="534">
          <cell r="D534" t="str">
            <v>SSX1</v>
          </cell>
          <cell r="E534" t="str">
            <v>Cancer Gene Census</v>
          </cell>
        </row>
        <row r="535">
          <cell r="D535" t="str">
            <v>SSX2</v>
          </cell>
          <cell r="E535" t="str">
            <v>Cancer Gene Census</v>
          </cell>
        </row>
        <row r="536">
          <cell r="D536" t="str">
            <v>SSX4</v>
          </cell>
          <cell r="E536" t="str">
            <v>Cancer Gene Census</v>
          </cell>
        </row>
        <row r="537">
          <cell r="D537" t="str">
            <v>STAT3</v>
          </cell>
          <cell r="E537" t="str">
            <v>Cancer Gene Census</v>
          </cell>
        </row>
        <row r="538">
          <cell r="D538" t="str">
            <v>STAT5B</v>
          </cell>
          <cell r="E538" t="str">
            <v>Cancer Gene Census</v>
          </cell>
        </row>
        <row r="539">
          <cell r="D539" t="str">
            <v>SUFU</v>
          </cell>
          <cell r="E539" t="str">
            <v>Cancer Gene Census</v>
          </cell>
        </row>
        <row r="540">
          <cell r="D540" t="str">
            <v>SUZ12</v>
          </cell>
          <cell r="E540" t="str">
            <v>Cancer Gene Census</v>
          </cell>
        </row>
        <row r="541">
          <cell r="D541" t="str">
            <v>SYK</v>
          </cell>
          <cell r="E541" t="str">
            <v>Cancer Gene Census</v>
          </cell>
        </row>
        <row r="542">
          <cell r="D542" t="str">
            <v>TAF15</v>
          </cell>
          <cell r="E542" t="str">
            <v>Cancer Gene Census</v>
          </cell>
        </row>
        <row r="543">
          <cell r="D543" t="str">
            <v>TAL1</v>
          </cell>
          <cell r="E543" t="str">
            <v>Cancer Gene Census</v>
          </cell>
        </row>
        <row r="544">
          <cell r="D544" t="str">
            <v>TAL2</v>
          </cell>
          <cell r="E544" t="str">
            <v>Cancer Gene Census</v>
          </cell>
        </row>
        <row r="545">
          <cell r="D545" t="str">
            <v>TBL1XR1</v>
          </cell>
          <cell r="E545" t="str">
            <v>Cancer Gene Census</v>
          </cell>
        </row>
        <row r="546">
          <cell r="D546" t="str">
            <v>TCEA1</v>
          </cell>
          <cell r="E546" t="str">
            <v>Cancer Gene Census</v>
          </cell>
        </row>
        <row r="547">
          <cell r="D547" t="str">
            <v>TCF12</v>
          </cell>
          <cell r="E547" t="str">
            <v>Cancer Gene Census</v>
          </cell>
        </row>
        <row r="548">
          <cell r="D548" t="str">
            <v>TCF3</v>
          </cell>
          <cell r="E548" t="str">
            <v>Cancer Gene Census</v>
          </cell>
        </row>
        <row r="549">
          <cell r="D549" t="str">
            <v>TCF7L2</v>
          </cell>
          <cell r="E549" t="str">
            <v>Cancer Gene Census</v>
          </cell>
        </row>
        <row r="550">
          <cell r="D550" t="str">
            <v>TCL1A</v>
          </cell>
          <cell r="E550" t="str">
            <v>Cancer Gene Census</v>
          </cell>
        </row>
        <row r="551">
          <cell r="D551" t="str">
            <v>TCL6</v>
          </cell>
          <cell r="E551" t="str">
            <v>Cancer Gene Census</v>
          </cell>
        </row>
        <row r="552">
          <cell r="D552" t="str">
            <v>TFE3</v>
          </cell>
          <cell r="E552" t="str">
            <v>Cancer Gene Census</v>
          </cell>
        </row>
        <row r="553">
          <cell r="D553" t="str">
            <v>TFEB</v>
          </cell>
          <cell r="E553" t="str">
            <v>Cancer Gene Census</v>
          </cell>
        </row>
        <row r="554">
          <cell r="D554" t="str">
            <v>TFG</v>
          </cell>
          <cell r="E554" t="str">
            <v>Cancer Gene Census</v>
          </cell>
        </row>
        <row r="555">
          <cell r="D555" t="str">
            <v>TFPT</v>
          </cell>
          <cell r="E555" t="str">
            <v>Cancer Gene Census</v>
          </cell>
        </row>
        <row r="556">
          <cell r="D556" t="str">
            <v>TFRC</v>
          </cell>
          <cell r="E556" t="str">
            <v>Cancer Gene Census</v>
          </cell>
        </row>
        <row r="557">
          <cell r="D557" t="str">
            <v>THRAP3</v>
          </cell>
          <cell r="E557" t="str">
            <v>Cancer Gene Census</v>
          </cell>
        </row>
        <row r="558">
          <cell r="D558" t="str">
            <v>TRIM24</v>
          </cell>
          <cell r="E558" t="str">
            <v>Cancer Gene Census</v>
          </cell>
        </row>
        <row r="559">
          <cell r="D559" t="str">
            <v>TLX1</v>
          </cell>
          <cell r="E559" t="str">
            <v>Cancer Gene Census</v>
          </cell>
        </row>
        <row r="560">
          <cell r="D560" t="str">
            <v>TLX3</v>
          </cell>
          <cell r="E560" t="str">
            <v>Cancer Gene Census</v>
          </cell>
        </row>
        <row r="561">
          <cell r="D561" t="str">
            <v>TMPRSS2</v>
          </cell>
          <cell r="E561" t="str">
            <v>Cancer Gene Census</v>
          </cell>
        </row>
        <row r="562">
          <cell r="D562" t="str">
            <v>TNFRSF14</v>
          </cell>
          <cell r="E562" t="str">
            <v>Cancer Gene Census</v>
          </cell>
        </row>
        <row r="563">
          <cell r="D563" t="str">
            <v>TNFRSF17</v>
          </cell>
          <cell r="E563" t="str">
            <v>Cancer Gene Census</v>
          </cell>
        </row>
        <row r="564">
          <cell r="D564" t="str">
            <v>FAS</v>
          </cell>
          <cell r="E564" t="str">
            <v>Cancer Gene Census</v>
          </cell>
        </row>
        <row r="565">
          <cell r="D565" t="str">
            <v>TOP1</v>
          </cell>
          <cell r="E565" t="str">
            <v>Cancer Gene Census</v>
          </cell>
        </row>
        <row r="566">
          <cell r="D566" t="str">
            <v>TPM3</v>
          </cell>
          <cell r="E566" t="str">
            <v>Cancer Gene Census</v>
          </cell>
        </row>
        <row r="567">
          <cell r="D567" t="str">
            <v>TPM4</v>
          </cell>
          <cell r="E567" t="str">
            <v>Cancer Gene Census</v>
          </cell>
        </row>
        <row r="568">
          <cell r="D568" t="str">
            <v>TPR</v>
          </cell>
          <cell r="E568" t="str">
            <v>Cancer Gene Census</v>
          </cell>
        </row>
        <row r="569">
          <cell r="D569" t="str">
            <v>TRA</v>
          </cell>
          <cell r="E569" t="str">
            <v>Cancer Gene Census</v>
          </cell>
        </row>
        <row r="570">
          <cell r="D570" t="str">
            <v>TRB</v>
          </cell>
          <cell r="E570" t="str">
            <v>Cancer Gene Census</v>
          </cell>
        </row>
        <row r="571">
          <cell r="D571" t="str">
            <v>TRD</v>
          </cell>
          <cell r="E571" t="str">
            <v>Cancer Gene Census</v>
          </cell>
        </row>
        <row r="572">
          <cell r="D572" t="str">
            <v>TRIM27</v>
          </cell>
          <cell r="E572" t="str">
            <v>Cancer Gene Census</v>
          </cell>
        </row>
        <row r="573">
          <cell r="D573" t="str">
            <v>TRIM33</v>
          </cell>
          <cell r="E573" t="str">
            <v>Cancer Gene Census</v>
          </cell>
        </row>
        <row r="574">
          <cell r="D574" t="str">
            <v>TRIP11</v>
          </cell>
          <cell r="E574" t="str">
            <v>Cancer Gene Census</v>
          </cell>
        </row>
        <row r="575">
          <cell r="D575" t="str">
            <v>TRRAP</v>
          </cell>
          <cell r="E575" t="str">
            <v>Cancer Gene Census</v>
          </cell>
        </row>
        <row r="576">
          <cell r="D576" t="str">
            <v>TTL</v>
          </cell>
          <cell r="E576" t="str">
            <v>Cancer Gene Census</v>
          </cell>
        </row>
        <row r="577">
          <cell r="D577" t="str">
            <v>UBR5</v>
          </cell>
          <cell r="E577" t="str">
            <v>Cancer Gene Census</v>
          </cell>
        </row>
        <row r="578">
          <cell r="D578" t="str">
            <v>USP6</v>
          </cell>
          <cell r="E578" t="str">
            <v>Cancer Gene Census</v>
          </cell>
        </row>
        <row r="579">
          <cell r="D579" t="str">
            <v>VTI1A</v>
          </cell>
          <cell r="E579" t="str">
            <v>Cancer Gene Census</v>
          </cell>
        </row>
        <row r="580">
          <cell r="D580" t="str">
            <v>WAS</v>
          </cell>
          <cell r="E580" t="str">
            <v>Cancer Gene Census</v>
          </cell>
        </row>
        <row r="581">
          <cell r="D581" t="str">
            <v>WHSC1</v>
          </cell>
          <cell r="E581" t="str">
            <v>Cancer Gene Census</v>
          </cell>
        </row>
        <row r="582">
          <cell r="D582" t="str">
            <v>WHSC1L1</v>
          </cell>
          <cell r="E582" t="str">
            <v>Cancer Gene Census</v>
          </cell>
        </row>
        <row r="583">
          <cell r="D583" t="str">
            <v>WIF1</v>
          </cell>
          <cell r="E583" t="str">
            <v>Cancer Gene Census</v>
          </cell>
        </row>
        <row r="584">
          <cell r="D584" t="str">
            <v>WRN</v>
          </cell>
          <cell r="E584" t="str">
            <v>Cancer Gene Census</v>
          </cell>
        </row>
        <row r="585">
          <cell r="D585" t="str">
            <v>WWTR1</v>
          </cell>
          <cell r="E585" t="str">
            <v>Cancer Gene Census</v>
          </cell>
        </row>
        <row r="586">
          <cell r="D586" t="str">
            <v>XPA</v>
          </cell>
          <cell r="E586" t="str">
            <v>Cancer Gene Census</v>
          </cell>
        </row>
        <row r="587">
          <cell r="D587" t="str">
            <v>XPC</v>
          </cell>
          <cell r="E587" t="str">
            <v>Cancer Gene Census</v>
          </cell>
        </row>
        <row r="588">
          <cell r="D588" t="str">
            <v>XPO1</v>
          </cell>
          <cell r="E588" t="str">
            <v>Cancer Gene Census</v>
          </cell>
        </row>
        <row r="589">
          <cell r="D589" t="str">
            <v>YWHAE</v>
          </cell>
          <cell r="E589" t="str">
            <v>Cancer Gene Census</v>
          </cell>
        </row>
        <row r="590">
          <cell r="D590" t="str">
            <v>ZBTB16</v>
          </cell>
          <cell r="E590" t="str">
            <v>Cancer Gene Census</v>
          </cell>
        </row>
        <row r="591">
          <cell r="D591" t="str">
            <v>ZMYM2</v>
          </cell>
          <cell r="E591" t="str">
            <v>Cancer Gene Census</v>
          </cell>
        </row>
        <row r="592">
          <cell r="D592" t="str">
            <v>PATZ1</v>
          </cell>
          <cell r="E592" t="str">
            <v>Cancer Gene Census</v>
          </cell>
        </row>
        <row r="593">
          <cell r="D593" t="str">
            <v>ZNF331</v>
          </cell>
          <cell r="E593" t="str">
            <v>Cancer Gene Census</v>
          </cell>
        </row>
        <row r="594">
          <cell r="D594" t="str">
            <v>ZNF384</v>
          </cell>
          <cell r="E594" t="str">
            <v>Cancer Gene Census</v>
          </cell>
        </row>
        <row r="595">
          <cell r="D595" t="str">
            <v>ZNF521</v>
          </cell>
          <cell r="E595" t="str">
            <v>Cancer Gene Census</v>
          </cell>
        </row>
        <row r="596">
          <cell r="D596" t="str">
            <v>CNBP</v>
          </cell>
          <cell r="E596" t="str">
            <v>Cancer Gene Census</v>
          </cell>
        </row>
        <row r="597">
          <cell r="D597" t="str">
            <v>ZRSR2</v>
          </cell>
          <cell r="E597" t="str">
            <v>Cancer Gene Census</v>
          </cell>
        </row>
      </sheetData>
      <sheetData sheetId="2"/>
      <sheetData sheetId="3">
        <row r="1">
          <cell r="A1" t="str">
            <v>Symbol</v>
          </cell>
          <cell r="B1" t="str">
            <v>Name</v>
          </cell>
          <cell r="C1" t="str">
            <v>GeneID</v>
          </cell>
          <cell r="D1" t="str">
            <v>Chr</v>
          </cell>
          <cell r="E1" t="str">
            <v>Chr Band</v>
          </cell>
          <cell r="F1" t="str">
            <v>Cancer Somatic Mut</v>
          </cell>
          <cell r="G1" t="str">
            <v>Cancer Germline Mut</v>
          </cell>
          <cell r="H1" t="str">
            <v>Tumour Types  (Somatic Mutations)</v>
          </cell>
          <cell r="I1" t="str">
            <v>Tumour Types (Germline Mutations)</v>
          </cell>
          <cell r="J1" t="str">
            <v>Cancer Syndrome</v>
          </cell>
          <cell r="K1" t="str">
            <v>Tissue Type</v>
          </cell>
          <cell r="L1" t="str">
            <v>Cancer Molecular Genetics</v>
          </cell>
          <cell r="M1" t="str">
            <v>Mutation Type</v>
          </cell>
          <cell r="N1" t="str">
            <v>Translocation Partner</v>
          </cell>
          <cell r="O1" t="str">
            <v>Other Germline Mut</v>
          </cell>
          <cell r="P1" t="str">
            <v>Other Syndrome/Disease</v>
          </cell>
        </row>
        <row r="2">
          <cell r="A2" t="str">
            <v>ABI1</v>
          </cell>
          <cell r="B2" t="str">
            <v>abl-interactor 1</v>
          </cell>
          <cell r="C2">
            <v>10006</v>
          </cell>
          <cell r="D2">
            <v>10</v>
          </cell>
          <cell r="E2" t="str">
            <v xml:space="preserve">10p11.2 </v>
          </cell>
          <cell r="F2" t="str">
            <v>yes</v>
          </cell>
          <cell r="G2">
            <v>0</v>
          </cell>
          <cell r="H2" t="str">
            <v>AML</v>
          </cell>
          <cell r="I2">
            <v>0</v>
          </cell>
          <cell r="J2">
            <v>0</v>
          </cell>
          <cell r="K2" t="str">
            <v>L</v>
          </cell>
          <cell r="L2" t="str">
            <v>Dom</v>
          </cell>
          <cell r="M2" t="str">
            <v>T</v>
          </cell>
          <cell r="N2" t="str">
            <v>MLL</v>
          </cell>
          <cell r="O2">
            <v>0</v>
          </cell>
          <cell r="P2">
            <v>0</v>
          </cell>
        </row>
        <row r="3">
          <cell r="A3" t="str">
            <v>ABL1</v>
          </cell>
          <cell r="B3" t="str">
            <v>v-abl Abelson murine leukemia viral oncogene homolog 1</v>
          </cell>
          <cell r="C3">
            <v>25</v>
          </cell>
          <cell r="D3">
            <v>9</v>
          </cell>
          <cell r="E3" t="str">
            <v xml:space="preserve">9q34.1 </v>
          </cell>
          <cell r="F3" t="str">
            <v>yes</v>
          </cell>
          <cell r="G3">
            <v>0</v>
          </cell>
          <cell r="H3" t="str">
            <v>CML, ALL, T-ALL</v>
          </cell>
          <cell r="I3">
            <v>0</v>
          </cell>
          <cell r="J3">
            <v>0</v>
          </cell>
          <cell r="K3" t="str">
            <v>L</v>
          </cell>
          <cell r="L3" t="str">
            <v>Dom</v>
          </cell>
          <cell r="M3" t="str">
            <v>T, Mis</v>
          </cell>
          <cell r="N3" t="str">
            <v>BCR, ETV6, NUP214</v>
          </cell>
          <cell r="O3">
            <v>0</v>
          </cell>
          <cell r="P3">
            <v>0</v>
          </cell>
        </row>
        <row r="4">
          <cell r="A4" t="str">
            <v>ABL2</v>
          </cell>
          <cell r="B4" t="str">
            <v>v-abl Abelson murine leukemia viral oncogene homolog 2</v>
          </cell>
          <cell r="C4">
            <v>27</v>
          </cell>
          <cell r="D4">
            <v>1</v>
          </cell>
          <cell r="E4" t="str">
            <v xml:space="preserve">1q24-q25 </v>
          </cell>
          <cell r="F4" t="str">
            <v>yes</v>
          </cell>
          <cell r="G4">
            <v>0</v>
          </cell>
          <cell r="H4" t="str">
            <v>AML</v>
          </cell>
          <cell r="I4">
            <v>0</v>
          </cell>
          <cell r="J4">
            <v>0</v>
          </cell>
          <cell r="K4" t="str">
            <v>L</v>
          </cell>
          <cell r="L4" t="str">
            <v>Dom</v>
          </cell>
          <cell r="M4" t="str">
            <v>T</v>
          </cell>
          <cell r="N4" t="str">
            <v>ETV6</v>
          </cell>
          <cell r="O4">
            <v>0</v>
          </cell>
          <cell r="P4">
            <v>0</v>
          </cell>
        </row>
        <row r="5">
          <cell r="A5" t="str">
            <v>ACSL3</v>
          </cell>
          <cell r="B5" t="str">
            <v>acyl-CoA synthetase long-chain family member 3</v>
          </cell>
          <cell r="C5">
            <v>2181</v>
          </cell>
          <cell r="D5">
            <v>2</v>
          </cell>
          <cell r="E5" t="str">
            <v>2q36</v>
          </cell>
          <cell r="F5" t="str">
            <v>yes</v>
          </cell>
          <cell r="G5">
            <v>0</v>
          </cell>
          <cell r="H5" t="str">
            <v>prostate</v>
          </cell>
          <cell r="I5">
            <v>0</v>
          </cell>
          <cell r="J5">
            <v>0</v>
          </cell>
          <cell r="K5" t="str">
            <v>E</v>
          </cell>
          <cell r="L5" t="str">
            <v>Dom</v>
          </cell>
          <cell r="M5" t="str">
            <v>T</v>
          </cell>
          <cell r="N5" t="str">
            <v>ETV1</v>
          </cell>
          <cell r="O5">
            <v>0</v>
          </cell>
          <cell r="P5">
            <v>0</v>
          </cell>
        </row>
        <row r="6">
          <cell r="A6" t="str">
            <v>AF15Q14</v>
          </cell>
          <cell r="B6" t="str">
            <v>AF15q14 protein</v>
          </cell>
          <cell r="C6">
            <v>57082</v>
          </cell>
          <cell r="D6">
            <v>15</v>
          </cell>
          <cell r="E6" t="str">
            <v>15q14</v>
          </cell>
          <cell r="F6" t="str">
            <v>yes</v>
          </cell>
          <cell r="G6">
            <v>0</v>
          </cell>
          <cell r="H6" t="str">
            <v>AML</v>
          </cell>
          <cell r="I6">
            <v>0</v>
          </cell>
          <cell r="J6">
            <v>0</v>
          </cell>
          <cell r="K6" t="str">
            <v>L</v>
          </cell>
          <cell r="L6" t="str">
            <v>Dom</v>
          </cell>
          <cell r="M6" t="str">
            <v>T</v>
          </cell>
          <cell r="N6" t="str">
            <v>MLL</v>
          </cell>
          <cell r="O6">
            <v>0</v>
          </cell>
          <cell r="P6">
            <v>0</v>
          </cell>
        </row>
        <row r="7">
          <cell r="A7" t="str">
            <v>AF1Q</v>
          </cell>
          <cell r="B7" t="str">
            <v>ALL1-fused gene from chromosome 1q</v>
          </cell>
          <cell r="C7">
            <v>10962</v>
          </cell>
          <cell r="D7">
            <v>1</v>
          </cell>
          <cell r="E7" t="str">
            <v xml:space="preserve">1q21 </v>
          </cell>
          <cell r="F7" t="str">
            <v>yes</v>
          </cell>
          <cell r="G7">
            <v>0</v>
          </cell>
          <cell r="H7" t="str">
            <v>ALL</v>
          </cell>
          <cell r="I7">
            <v>0</v>
          </cell>
          <cell r="J7">
            <v>0</v>
          </cell>
          <cell r="K7" t="str">
            <v>L</v>
          </cell>
          <cell r="L7" t="str">
            <v>Dom</v>
          </cell>
          <cell r="M7" t="str">
            <v>T</v>
          </cell>
          <cell r="N7" t="str">
            <v>MLL</v>
          </cell>
          <cell r="O7">
            <v>0</v>
          </cell>
          <cell r="P7">
            <v>0</v>
          </cell>
        </row>
        <row r="8">
          <cell r="A8" t="str">
            <v>AF3p21</v>
          </cell>
          <cell r="B8" t="str">
            <v>SH3 protein interacting with Nck, 90 kDa (ALL1 fused gene from 3p21)</v>
          </cell>
          <cell r="C8">
            <v>51517</v>
          </cell>
          <cell r="D8">
            <v>3</v>
          </cell>
          <cell r="E8" t="str">
            <v>3p21</v>
          </cell>
          <cell r="F8" t="str">
            <v>yes</v>
          </cell>
          <cell r="G8">
            <v>0</v>
          </cell>
          <cell r="H8" t="str">
            <v>ALL</v>
          </cell>
          <cell r="I8">
            <v>0</v>
          </cell>
          <cell r="J8">
            <v>0</v>
          </cell>
          <cell r="K8" t="str">
            <v>L</v>
          </cell>
          <cell r="L8" t="str">
            <v>Dom</v>
          </cell>
          <cell r="M8" t="str">
            <v>T</v>
          </cell>
          <cell r="N8" t="str">
            <v>MLL</v>
          </cell>
          <cell r="O8">
            <v>0</v>
          </cell>
          <cell r="P8">
            <v>0</v>
          </cell>
        </row>
        <row r="9">
          <cell r="A9" t="str">
            <v>AF5q31</v>
          </cell>
          <cell r="B9" t="str">
            <v>ALL1 fused gene from 5q31</v>
          </cell>
          <cell r="C9">
            <v>27125</v>
          </cell>
          <cell r="D9">
            <v>5</v>
          </cell>
          <cell r="E9" t="str">
            <v xml:space="preserve">5q31 </v>
          </cell>
          <cell r="F9" t="str">
            <v>yes</v>
          </cell>
          <cell r="G9">
            <v>0</v>
          </cell>
          <cell r="H9" t="str">
            <v>ALL</v>
          </cell>
          <cell r="I9">
            <v>0</v>
          </cell>
          <cell r="J9">
            <v>0</v>
          </cell>
          <cell r="K9" t="str">
            <v>L</v>
          </cell>
          <cell r="L9" t="str">
            <v>Dom</v>
          </cell>
          <cell r="M9" t="str">
            <v>T</v>
          </cell>
          <cell r="N9" t="str">
            <v>MLL</v>
          </cell>
          <cell r="O9">
            <v>0</v>
          </cell>
          <cell r="P9">
            <v>0</v>
          </cell>
        </row>
        <row r="10">
          <cell r="A10" t="str">
            <v>AKAP9</v>
          </cell>
          <cell r="B10" t="str">
            <v>A kinase (PRKA) anchor protein (yotiao) 9</v>
          </cell>
          <cell r="C10">
            <v>10142</v>
          </cell>
          <cell r="D10">
            <v>7</v>
          </cell>
          <cell r="E10" t="str">
            <v>7q21-q22</v>
          </cell>
          <cell r="F10" t="str">
            <v>yes</v>
          </cell>
          <cell r="G10">
            <v>0</v>
          </cell>
          <cell r="H10" t="str">
            <v>papillary thyroid</v>
          </cell>
          <cell r="I10">
            <v>0</v>
          </cell>
          <cell r="J10">
            <v>0</v>
          </cell>
          <cell r="K10" t="str">
            <v>E</v>
          </cell>
          <cell r="L10" t="str">
            <v>Dom</v>
          </cell>
          <cell r="M10" t="str">
            <v>T</v>
          </cell>
          <cell r="N10" t="str">
            <v>BRAF</v>
          </cell>
          <cell r="O10">
            <v>0</v>
          </cell>
          <cell r="P10">
            <v>0</v>
          </cell>
        </row>
        <row r="11">
          <cell r="A11" t="str">
            <v>AKT1</v>
          </cell>
          <cell r="B11" t="str">
            <v>v-akt murine thymoma viral oncogene homolog 1</v>
          </cell>
          <cell r="C11">
            <v>207</v>
          </cell>
          <cell r="D11">
            <v>14</v>
          </cell>
          <cell r="E11" t="str">
            <v>14q32.32</v>
          </cell>
          <cell r="F11" t="str">
            <v>yes</v>
          </cell>
          <cell r="G11">
            <v>0</v>
          </cell>
          <cell r="H11" t="str">
            <v>breast, colorectal, ovarian, NSCLC</v>
          </cell>
          <cell r="I11">
            <v>0</v>
          </cell>
          <cell r="J11">
            <v>0</v>
          </cell>
          <cell r="K11" t="str">
            <v>E</v>
          </cell>
          <cell r="L11" t="str">
            <v>Dom</v>
          </cell>
          <cell r="M11" t="str">
            <v>Mis</v>
          </cell>
          <cell r="N11">
            <v>0</v>
          </cell>
          <cell r="O11">
            <v>0</v>
          </cell>
          <cell r="P11">
            <v>0</v>
          </cell>
        </row>
        <row r="12">
          <cell r="A12" t="str">
            <v>AKT2</v>
          </cell>
          <cell r="B12" t="str">
            <v>v-akt murine thymoma viral oncogene homolog 2</v>
          </cell>
          <cell r="C12">
            <v>208</v>
          </cell>
          <cell r="D12">
            <v>19</v>
          </cell>
          <cell r="E12" t="str">
            <v xml:space="preserve">19q13.1-q13.2 </v>
          </cell>
          <cell r="F12" t="str">
            <v>yes</v>
          </cell>
          <cell r="G12">
            <v>0</v>
          </cell>
          <cell r="H12" t="str">
            <v xml:space="preserve">ovarian, pancreatic </v>
          </cell>
          <cell r="I12">
            <v>0</v>
          </cell>
          <cell r="J12">
            <v>0</v>
          </cell>
          <cell r="K12" t="str">
            <v>E</v>
          </cell>
          <cell r="L12" t="str">
            <v>Dom</v>
          </cell>
          <cell r="M12" t="str">
            <v>A</v>
          </cell>
          <cell r="N12">
            <v>0</v>
          </cell>
          <cell r="O12">
            <v>0</v>
          </cell>
          <cell r="P12">
            <v>0</v>
          </cell>
        </row>
        <row r="13">
          <cell r="A13" t="str">
            <v>ALDH2</v>
          </cell>
          <cell r="B13" t="str">
            <v>aldehyde dehydrogenase 2 family (mitochondrial)</v>
          </cell>
          <cell r="C13">
            <v>217</v>
          </cell>
          <cell r="D13">
            <v>12</v>
          </cell>
          <cell r="E13" t="str">
            <v>12q24.2</v>
          </cell>
          <cell r="F13" t="str">
            <v>yes</v>
          </cell>
          <cell r="G13">
            <v>0</v>
          </cell>
          <cell r="H13" t="str">
            <v>leiomyoma</v>
          </cell>
          <cell r="I13">
            <v>0</v>
          </cell>
          <cell r="J13">
            <v>0</v>
          </cell>
          <cell r="K13" t="str">
            <v>M</v>
          </cell>
          <cell r="L13" t="str">
            <v>Dom</v>
          </cell>
          <cell r="M13" t="str">
            <v>T</v>
          </cell>
          <cell r="N13" t="str">
            <v>HMGA2</v>
          </cell>
          <cell r="O13">
            <v>0</v>
          </cell>
          <cell r="P13">
            <v>0</v>
          </cell>
        </row>
        <row r="14">
          <cell r="A14" t="str">
            <v>ALK</v>
          </cell>
          <cell r="B14" t="str">
            <v>anaplastic lymphoma kinase (Ki-1)</v>
          </cell>
          <cell r="C14">
            <v>238</v>
          </cell>
          <cell r="D14">
            <v>2</v>
          </cell>
          <cell r="E14" t="str">
            <v xml:space="preserve">2p23 </v>
          </cell>
          <cell r="F14" t="str">
            <v>yes</v>
          </cell>
          <cell r="G14" t="str">
            <v>yes</v>
          </cell>
          <cell r="H14" t="str">
            <v>ALCL, NSCLC, neuroblastoma</v>
          </cell>
          <cell r="I14" t="str">
            <v>neuroblastoma</v>
          </cell>
          <cell r="J14" t="str">
            <v>familial neuroblastoma</v>
          </cell>
          <cell r="K14" t="str">
            <v>L, E, M</v>
          </cell>
          <cell r="L14" t="str">
            <v>Dom</v>
          </cell>
          <cell r="M14" t="str">
            <v>T, Mis, A</v>
          </cell>
          <cell r="N14" t="str">
            <v>NPM1, TPM3, TFG, TPM4, ATIC, CLTC, MSN, ALO17, CARS, EML4, KIF5B, C2orf22</v>
          </cell>
          <cell r="O14">
            <v>0</v>
          </cell>
          <cell r="P14">
            <v>0</v>
          </cell>
        </row>
        <row r="15">
          <cell r="A15" t="str">
            <v>ALO17</v>
          </cell>
          <cell r="B15" t="str">
            <v>KIAA1618 protein</v>
          </cell>
          <cell r="C15">
            <v>57674</v>
          </cell>
          <cell r="D15">
            <v>17</v>
          </cell>
          <cell r="E15" t="str">
            <v>17q25.3</v>
          </cell>
          <cell r="F15" t="str">
            <v>yes</v>
          </cell>
          <cell r="G15">
            <v>0</v>
          </cell>
          <cell r="H15" t="str">
            <v>ALCL</v>
          </cell>
          <cell r="I15">
            <v>0</v>
          </cell>
          <cell r="J15">
            <v>0</v>
          </cell>
          <cell r="K15" t="str">
            <v>L</v>
          </cell>
          <cell r="L15" t="str">
            <v>Dom</v>
          </cell>
          <cell r="M15" t="str">
            <v>T</v>
          </cell>
          <cell r="N15" t="str">
            <v>ALK</v>
          </cell>
          <cell r="O15">
            <v>0</v>
          </cell>
          <cell r="P15">
            <v>0</v>
          </cell>
        </row>
        <row r="16">
          <cell r="A16" t="str">
            <v>APC</v>
          </cell>
          <cell r="B16" t="str">
            <v>adenomatous polyposis of the colon gene</v>
          </cell>
          <cell r="C16">
            <v>324</v>
          </cell>
          <cell r="D16">
            <v>5</v>
          </cell>
          <cell r="E16" t="str">
            <v>5q21</v>
          </cell>
          <cell r="F16" t="str">
            <v>yes</v>
          </cell>
          <cell r="G16" t="str">
            <v>yes</v>
          </cell>
          <cell r="H16" t="str">
            <v>colorectal, pancreatic, desmoid, hepatoblastoma, glioma, other CNS</v>
          </cell>
          <cell r="I16" t="str">
            <v>colorectal, pancreatic, desmoid, hepatoblastoma, glioma, other CNS</v>
          </cell>
          <cell r="J16" t="str">
            <v>adenomatous polyposis coli; Turcot syndrome</v>
          </cell>
          <cell r="K16" t="str">
            <v>E, M, O</v>
          </cell>
          <cell r="L16" t="str">
            <v>Rec</v>
          </cell>
          <cell r="M16" t="str">
            <v>D, Mis, N, F, S</v>
          </cell>
          <cell r="N16">
            <v>0</v>
          </cell>
          <cell r="O16">
            <v>0</v>
          </cell>
          <cell r="P16">
            <v>0</v>
          </cell>
        </row>
        <row r="17">
          <cell r="A17" t="str">
            <v>ARHGEF12</v>
          </cell>
          <cell r="B17" t="str">
            <v>RHO guanine nucleotide exchange factor (GEF) 12 (LARG)</v>
          </cell>
          <cell r="C17">
            <v>23365</v>
          </cell>
          <cell r="D17">
            <v>11</v>
          </cell>
          <cell r="E17" t="str">
            <v xml:space="preserve">11q23.3 </v>
          </cell>
          <cell r="F17" t="str">
            <v>yes</v>
          </cell>
          <cell r="G17">
            <v>0</v>
          </cell>
          <cell r="H17" t="str">
            <v>AML</v>
          </cell>
          <cell r="I17">
            <v>0</v>
          </cell>
          <cell r="J17">
            <v>0</v>
          </cell>
          <cell r="K17" t="str">
            <v>L</v>
          </cell>
          <cell r="L17" t="str">
            <v>Dom</v>
          </cell>
          <cell r="M17" t="str">
            <v>T</v>
          </cell>
          <cell r="N17" t="str">
            <v>MLL</v>
          </cell>
          <cell r="O17">
            <v>0</v>
          </cell>
          <cell r="P17">
            <v>0</v>
          </cell>
        </row>
        <row r="18">
          <cell r="A18" t="str">
            <v>ARHH</v>
          </cell>
          <cell r="B18" t="str">
            <v>RAS homolog gene family, member H (TTF)</v>
          </cell>
          <cell r="C18">
            <v>399</v>
          </cell>
          <cell r="D18">
            <v>4</v>
          </cell>
          <cell r="E18" t="str">
            <v xml:space="preserve">4p13 </v>
          </cell>
          <cell r="F18" t="str">
            <v>yes</v>
          </cell>
          <cell r="G18">
            <v>0</v>
          </cell>
          <cell r="H18" t="str">
            <v>NHL</v>
          </cell>
          <cell r="I18">
            <v>0</v>
          </cell>
          <cell r="J18">
            <v>0</v>
          </cell>
          <cell r="K18" t="str">
            <v>L</v>
          </cell>
          <cell r="L18" t="str">
            <v>Dom</v>
          </cell>
          <cell r="M18" t="str">
            <v>T</v>
          </cell>
          <cell r="N18" t="str">
            <v>BCL6</v>
          </cell>
          <cell r="O18">
            <v>0</v>
          </cell>
          <cell r="P18">
            <v>0</v>
          </cell>
        </row>
        <row r="19">
          <cell r="A19" t="str">
            <v>ARID1A</v>
          </cell>
          <cell r="B19" t="str">
            <v>AT rich interactive domain 1A (SWI-like)</v>
          </cell>
          <cell r="C19">
            <v>8289</v>
          </cell>
          <cell r="D19">
            <v>1</v>
          </cell>
          <cell r="E19" t="str">
            <v>1p35.3</v>
          </cell>
          <cell r="F19" t="str">
            <v>yes</v>
          </cell>
          <cell r="G19">
            <v>0</v>
          </cell>
          <cell r="H19" t="str">
            <v>clear cell ovarian carcinoma, RCC</v>
          </cell>
          <cell r="I19">
            <v>0</v>
          </cell>
          <cell r="J19">
            <v>0</v>
          </cell>
          <cell r="K19" t="str">
            <v>E</v>
          </cell>
          <cell r="L19" t="str">
            <v>Rec</v>
          </cell>
          <cell r="M19" t="str">
            <v>Mis, N, F, S, D</v>
          </cell>
          <cell r="N19">
            <v>0</v>
          </cell>
          <cell r="O19">
            <v>0</v>
          </cell>
          <cell r="P19">
            <v>0</v>
          </cell>
        </row>
        <row r="20">
          <cell r="A20" t="str">
            <v>ARID2</v>
          </cell>
          <cell r="B20" t="str">
            <v>AT rich interactive domain 2</v>
          </cell>
          <cell r="C20">
            <v>196528</v>
          </cell>
          <cell r="D20">
            <v>12</v>
          </cell>
          <cell r="E20" t="str">
            <v>12q12</v>
          </cell>
          <cell r="F20" t="str">
            <v>yes</v>
          </cell>
          <cell r="G20">
            <v>0</v>
          </cell>
          <cell r="H20" t="str">
            <v>hepatocellular carcinoma</v>
          </cell>
          <cell r="I20">
            <v>0</v>
          </cell>
          <cell r="J20">
            <v>0</v>
          </cell>
          <cell r="K20" t="str">
            <v>E</v>
          </cell>
          <cell r="L20" t="str">
            <v>Rec</v>
          </cell>
          <cell r="M20" t="str">
            <v>N, S, F</v>
          </cell>
          <cell r="N20">
            <v>0</v>
          </cell>
          <cell r="O20">
            <v>0</v>
          </cell>
          <cell r="P20">
            <v>0</v>
          </cell>
        </row>
        <row r="21">
          <cell r="A21" t="str">
            <v>ARNT</v>
          </cell>
          <cell r="B21" t="str">
            <v>aryl hydrocarbon receptor nuclear translocator</v>
          </cell>
          <cell r="C21">
            <v>405</v>
          </cell>
          <cell r="D21">
            <v>1</v>
          </cell>
          <cell r="E21" t="str">
            <v xml:space="preserve">1q21 </v>
          </cell>
          <cell r="F21" t="str">
            <v>yes</v>
          </cell>
          <cell r="G21">
            <v>0</v>
          </cell>
          <cell r="H21" t="str">
            <v>AML</v>
          </cell>
          <cell r="I21">
            <v>0</v>
          </cell>
          <cell r="J21">
            <v>0</v>
          </cell>
          <cell r="K21" t="str">
            <v>L</v>
          </cell>
          <cell r="L21" t="str">
            <v>Dom</v>
          </cell>
          <cell r="M21" t="str">
            <v>T</v>
          </cell>
          <cell r="N21" t="str">
            <v>ETV6</v>
          </cell>
          <cell r="O21">
            <v>0</v>
          </cell>
          <cell r="P21">
            <v>0</v>
          </cell>
        </row>
        <row r="22">
          <cell r="A22" t="str">
            <v>ASPSCR1</v>
          </cell>
          <cell r="B22" t="str">
            <v>alveolar soft part sarcoma chromosome region, candidate 1</v>
          </cell>
          <cell r="C22">
            <v>79058</v>
          </cell>
          <cell r="D22">
            <v>17</v>
          </cell>
          <cell r="E22" t="str">
            <v>17q25</v>
          </cell>
          <cell r="F22" t="str">
            <v>yes</v>
          </cell>
          <cell r="G22">
            <v>0</v>
          </cell>
          <cell r="H22" t="str">
            <v>alveolar soft part sarcoma</v>
          </cell>
          <cell r="I22">
            <v>0</v>
          </cell>
          <cell r="J22">
            <v>0</v>
          </cell>
          <cell r="K22" t="str">
            <v>M</v>
          </cell>
          <cell r="L22" t="str">
            <v>Dom</v>
          </cell>
          <cell r="M22" t="str">
            <v>T</v>
          </cell>
          <cell r="N22" t="str">
            <v>TFE3</v>
          </cell>
          <cell r="O22">
            <v>0</v>
          </cell>
          <cell r="P22">
            <v>0</v>
          </cell>
        </row>
        <row r="23">
          <cell r="A23" t="str">
            <v>ASXL1</v>
          </cell>
          <cell r="B23" t="str">
            <v>additional sex combs like 1</v>
          </cell>
          <cell r="C23">
            <v>171023</v>
          </cell>
          <cell r="D23">
            <v>20</v>
          </cell>
          <cell r="E23" t="str">
            <v>20q11.1</v>
          </cell>
          <cell r="F23" t="str">
            <v>yes</v>
          </cell>
          <cell r="G23">
            <v>0</v>
          </cell>
          <cell r="H23" t="str">
            <v>MDS, CMML</v>
          </cell>
          <cell r="I23">
            <v>0</v>
          </cell>
          <cell r="J23">
            <v>0</v>
          </cell>
          <cell r="K23" t="str">
            <v>L</v>
          </cell>
          <cell r="L23" t="str">
            <v>Rec</v>
          </cell>
          <cell r="M23" t="str">
            <v>F, N, Mis</v>
          </cell>
          <cell r="N23">
            <v>0</v>
          </cell>
          <cell r="O23">
            <v>0</v>
          </cell>
          <cell r="P23">
            <v>0</v>
          </cell>
        </row>
        <row r="24">
          <cell r="A24" t="str">
            <v>ATF1</v>
          </cell>
          <cell r="B24" t="str">
            <v>activating transcription factor 1</v>
          </cell>
          <cell r="C24">
            <v>466</v>
          </cell>
          <cell r="D24">
            <v>12</v>
          </cell>
          <cell r="E24" t="str">
            <v xml:space="preserve">12q13 </v>
          </cell>
          <cell r="F24" t="str">
            <v>yes</v>
          </cell>
          <cell r="G24">
            <v>0</v>
          </cell>
          <cell r="H24" t="str">
            <v xml:space="preserve">malignant melanoma of soft parts, angiomatoid fibrous histiocytoma </v>
          </cell>
          <cell r="I24">
            <v>0</v>
          </cell>
          <cell r="J24">
            <v>0</v>
          </cell>
          <cell r="K24" t="str">
            <v>E, M</v>
          </cell>
          <cell r="L24" t="str">
            <v>Dom</v>
          </cell>
          <cell r="M24" t="str">
            <v>T</v>
          </cell>
          <cell r="N24" t="str">
            <v>EWSR1, FUS</v>
          </cell>
          <cell r="O24">
            <v>0</v>
          </cell>
          <cell r="P24">
            <v>0</v>
          </cell>
        </row>
        <row r="25">
          <cell r="A25" t="str">
            <v>ATIC</v>
          </cell>
          <cell r="B25" t="str">
            <v>5-aminoimidazole-4-carboxamide ribonucleotide formyltransferase/IMP cyclohydrolase</v>
          </cell>
          <cell r="C25">
            <v>471</v>
          </cell>
          <cell r="D25">
            <v>2</v>
          </cell>
          <cell r="E25" t="str">
            <v>2q35</v>
          </cell>
          <cell r="F25" t="str">
            <v>yes</v>
          </cell>
          <cell r="G25">
            <v>0</v>
          </cell>
          <cell r="H25" t="str">
            <v>ALCL</v>
          </cell>
          <cell r="I25">
            <v>0</v>
          </cell>
          <cell r="J25">
            <v>0</v>
          </cell>
          <cell r="K25" t="str">
            <v>L</v>
          </cell>
          <cell r="L25" t="str">
            <v>Dom</v>
          </cell>
          <cell r="M25" t="str">
            <v>T</v>
          </cell>
          <cell r="N25" t="str">
            <v>ALK</v>
          </cell>
          <cell r="O25">
            <v>0</v>
          </cell>
          <cell r="P25">
            <v>0</v>
          </cell>
        </row>
        <row r="26">
          <cell r="A26" t="str">
            <v>ATM</v>
          </cell>
          <cell r="B26" t="str">
            <v>ataxia telangiectasia mutated</v>
          </cell>
          <cell r="C26">
            <v>472</v>
          </cell>
          <cell r="D26">
            <v>11</v>
          </cell>
          <cell r="E26" t="str">
            <v xml:space="preserve">11q22.3 </v>
          </cell>
          <cell r="F26" t="str">
            <v>yes</v>
          </cell>
          <cell r="G26" t="str">
            <v>yes</v>
          </cell>
          <cell r="H26" t="str">
            <v>T-PLL</v>
          </cell>
          <cell r="I26" t="str">
            <v>leukaemia, lymphoma, medulloblastoma, glioma</v>
          </cell>
          <cell r="J26" t="str">
            <v>ataxia-telangiectasia</v>
          </cell>
          <cell r="K26" t="str">
            <v>L, O</v>
          </cell>
          <cell r="L26" t="str">
            <v>Rec</v>
          </cell>
          <cell r="M26" t="str">
            <v>D, Mis, N, F, S</v>
          </cell>
          <cell r="N26">
            <v>0</v>
          </cell>
          <cell r="O26">
            <v>0</v>
          </cell>
          <cell r="P26">
            <v>0</v>
          </cell>
        </row>
        <row r="27">
          <cell r="A27" t="str">
            <v>ATP1A1</v>
          </cell>
          <cell r="B27" t="str">
            <v>ATPase, Na+/K+ transporting, alpha 1 polypeptide</v>
          </cell>
          <cell r="C27">
            <v>476</v>
          </cell>
          <cell r="D27">
            <v>1</v>
          </cell>
          <cell r="E27" t="str">
            <v>p21</v>
          </cell>
          <cell r="F27" t="str">
            <v>yes</v>
          </cell>
          <cell r="H27" t="str">
            <v>adrenal aldosterone producing adenoma</v>
          </cell>
          <cell r="K27" t="str">
            <v>E</v>
          </cell>
          <cell r="L27" t="str">
            <v>Dom</v>
          </cell>
          <cell r="M27" t="str">
            <v>Mis, O</v>
          </cell>
        </row>
        <row r="28">
          <cell r="A28" t="str">
            <v>ATP2B3</v>
          </cell>
          <cell r="B28" t="str">
            <v>ATPase, Ca++ transporting, plasma membrane 3</v>
          </cell>
          <cell r="C28">
            <v>492</v>
          </cell>
          <cell r="D28" t="str">
            <v>X</v>
          </cell>
          <cell r="E28" t="str">
            <v>q28</v>
          </cell>
          <cell r="F28" t="str">
            <v>yes</v>
          </cell>
          <cell r="H28" t="str">
            <v>adrenal aldosterone producing adenoma</v>
          </cell>
          <cell r="K28" t="str">
            <v>E</v>
          </cell>
          <cell r="L28" t="str">
            <v>Dom</v>
          </cell>
          <cell r="M28" t="str">
            <v>O</v>
          </cell>
        </row>
        <row r="29">
          <cell r="A29" t="str">
            <v>ATRX</v>
          </cell>
          <cell r="B29" t="str">
            <v>alpha thalassemia/mental retardation syndrome X-linked</v>
          </cell>
          <cell r="C29">
            <v>546</v>
          </cell>
          <cell r="D29" t="str">
            <v>X</v>
          </cell>
          <cell r="E29" t="str">
            <v>Xq21.1</v>
          </cell>
          <cell r="F29" t="str">
            <v>yes</v>
          </cell>
          <cell r="G29">
            <v>0</v>
          </cell>
          <cell r="H29" t="str">
            <v>Pancreatic neuroendocrine tumours, paediatric GBM</v>
          </cell>
          <cell r="I29">
            <v>0</v>
          </cell>
          <cell r="J29">
            <v>0</v>
          </cell>
          <cell r="K29" t="str">
            <v>E</v>
          </cell>
          <cell r="L29" t="str">
            <v>Rec</v>
          </cell>
          <cell r="M29" t="str">
            <v>Mis, F, N</v>
          </cell>
          <cell r="N29">
            <v>0</v>
          </cell>
          <cell r="O29" t="str">
            <v>yes</v>
          </cell>
          <cell r="P29" t="str">
            <v>ATR-X (alpha thalassemia/mental retardation) syndrome</v>
          </cell>
        </row>
        <row r="30">
          <cell r="A30" t="str">
            <v>AXIN1</v>
          </cell>
          <cell r="B30" t="str">
            <v>axin 1</v>
          </cell>
          <cell r="C30">
            <v>8312</v>
          </cell>
          <cell r="D30">
            <v>16</v>
          </cell>
          <cell r="E30" t="str">
            <v>16p13.3</v>
          </cell>
          <cell r="F30" t="str">
            <v>yes</v>
          </cell>
          <cell r="G30" t="str">
            <v>yes</v>
          </cell>
          <cell r="H30" t="str">
            <v>colorectal, endometrial, prostate and hepatocellular carcinomas, hepatoblastoma, sporadic medulloblastoma</v>
          </cell>
          <cell r="I30">
            <v>0</v>
          </cell>
          <cell r="J30">
            <v>0</v>
          </cell>
          <cell r="K30" t="str">
            <v>E, O</v>
          </cell>
          <cell r="L30" t="str">
            <v>Rec</v>
          </cell>
          <cell r="M30" t="str">
            <v>D, Mis, N, F, S</v>
          </cell>
          <cell r="N30">
            <v>0</v>
          </cell>
          <cell r="O30">
            <v>0</v>
          </cell>
          <cell r="P30">
            <v>0</v>
          </cell>
        </row>
        <row r="31">
          <cell r="A31" t="str">
            <v>BAP1</v>
          </cell>
          <cell r="B31" t="str">
            <v>BRCA1 associated protein-1 (ubiquitin carboxy-terminal hydrolase)</v>
          </cell>
          <cell r="C31">
            <v>8314</v>
          </cell>
          <cell r="D31">
            <v>3</v>
          </cell>
          <cell r="E31" t="str">
            <v>3p21.31-p21.2</v>
          </cell>
          <cell r="F31" t="str">
            <v>yes</v>
          </cell>
          <cell r="G31">
            <v>0</v>
          </cell>
          <cell r="H31" t="str">
            <v>uveal melanoma, breast, NSCLC, RCC</v>
          </cell>
          <cell r="I31" t="str">
            <v>mesothelioma, uveal melanoma</v>
          </cell>
          <cell r="J31">
            <v>0</v>
          </cell>
          <cell r="K31" t="str">
            <v>E</v>
          </cell>
          <cell r="L31" t="str">
            <v>Rec</v>
          </cell>
          <cell r="M31" t="str">
            <v>N, Mis, F, S, O</v>
          </cell>
          <cell r="N31">
            <v>0</v>
          </cell>
          <cell r="O31">
            <v>0</v>
          </cell>
          <cell r="P31">
            <v>0</v>
          </cell>
        </row>
        <row r="32">
          <cell r="A32" t="str">
            <v>BCL10</v>
          </cell>
          <cell r="B32" t="str">
            <v>B-cell CLL/lymphoma 10</v>
          </cell>
          <cell r="C32">
            <v>8915</v>
          </cell>
          <cell r="D32">
            <v>1</v>
          </cell>
          <cell r="E32" t="str">
            <v>1p22</v>
          </cell>
          <cell r="F32" t="str">
            <v>yes</v>
          </cell>
          <cell r="G32">
            <v>0</v>
          </cell>
          <cell r="H32" t="str">
            <v xml:space="preserve">MALT </v>
          </cell>
          <cell r="I32">
            <v>0</v>
          </cell>
          <cell r="J32">
            <v>0</v>
          </cell>
          <cell r="K32" t="str">
            <v>L</v>
          </cell>
          <cell r="L32" t="str">
            <v>Dom</v>
          </cell>
          <cell r="M32" t="str">
            <v>T</v>
          </cell>
          <cell r="N32" t="str">
            <v>IGH@</v>
          </cell>
          <cell r="O32">
            <v>0</v>
          </cell>
          <cell r="P32">
            <v>0</v>
          </cell>
        </row>
        <row r="33">
          <cell r="A33" t="str">
            <v>BCL11A</v>
          </cell>
          <cell r="B33" t="str">
            <v>B-cell CLL/lymphoma 11A</v>
          </cell>
          <cell r="C33">
            <v>53335</v>
          </cell>
          <cell r="D33">
            <v>2</v>
          </cell>
          <cell r="E33" t="str">
            <v xml:space="preserve">2p13 </v>
          </cell>
          <cell r="F33" t="str">
            <v>yes</v>
          </cell>
          <cell r="G33">
            <v>0</v>
          </cell>
          <cell r="H33" t="str">
            <v>B-CLL</v>
          </cell>
          <cell r="I33">
            <v>0</v>
          </cell>
          <cell r="J33">
            <v>0</v>
          </cell>
          <cell r="K33" t="str">
            <v>L</v>
          </cell>
          <cell r="L33" t="str">
            <v>Dom</v>
          </cell>
          <cell r="M33" t="str">
            <v>T</v>
          </cell>
          <cell r="N33" t="str">
            <v>IGH@</v>
          </cell>
          <cell r="O33">
            <v>0</v>
          </cell>
          <cell r="P33">
            <v>0</v>
          </cell>
        </row>
        <row r="34">
          <cell r="A34" t="str">
            <v>BCL11B</v>
          </cell>
          <cell r="B34" t="str">
            <v>B-cell CLL/lymphoma 11B  (CTIP2)</v>
          </cell>
          <cell r="C34">
            <v>64919</v>
          </cell>
          <cell r="D34">
            <v>14</v>
          </cell>
          <cell r="E34" t="str">
            <v>14q32.1</v>
          </cell>
          <cell r="F34" t="str">
            <v>yes</v>
          </cell>
          <cell r="G34">
            <v>0</v>
          </cell>
          <cell r="H34" t="str">
            <v>T-ALL</v>
          </cell>
          <cell r="I34">
            <v>0</v>
          </cell>
          <cell r="J34">
            <v>0</v>
          </cell>
          <cell r="K34" t="str">
            <v>L</v>
          </cell>
          <cell r="L34" t="str">
            <v>Dom</v>
          </cell>
          <cell r="M34" t="str">
            <v>T</v>
          </cell>
          <cell r="N34" t="str">
            <v>TLX3</v>
          </cell>
          <cell r="O34">
            <v>0</v>
          </cell>
          <cell r="P34">
            <v>0</v>
          </cell>
        </row>
        <row r="35">
          <cell r="A35" t="str">
            <v>BCL2</v>
          </cell>
          <cell r="B35" t="str">
            <v>B-cell CLL/lymphoma 2</v>
          </cell>
          <cell r="C35">
            <v>596</v>
          </cell>
          <cell r="D35">
            <v>18</v>
          </cell>
          <cell r="E35" t="str">
            <v xml:space="preserve">18q21.3 </v>
          </cell>
          <cell r="F35" t="str">
            <v>yes</v>
          </cell>
          <cell r="G35">
            <v>0</v>
          </cell>
          <cell r="H35" t="str">
            <v>NHL, CLL</v>
          </cell>
          <cell r="I35">
            <v>0</v>
          </cell>
          <cell r="J35">
            <v>0</v>
          </cell>
          <cell r="K35" t="str">
            <v>L</v>
          </cell>
          <cell r="L35" t="str">
            <v>Dom</v>
          </cell>
          <cell r="M35" t="str">
            <v>T</v>
          </cell>
          <cell r="N35" t="str">
            <v>IGH@</v>
          </cell>
          <cell r="O35">
            <v>0</v>
          </cell>
          <cell r="P35">
            <v>0</v>
          </cell>
        </row>
        <row r="36">
          <cell r="A36" t="str">
            <v>BCL3</v>
          </cell>
          <cell r="B36" t="str">
            <v>B-cell CLL/lymphoma 3</v>
          </cell>
          <cell r="C36">
            <v>602</v>
          </cell>
          <cell r="D36">
            <v>19</v>
          </cell>
          <cell r="E36" t="str">
            <v xml:space="preserve">19q13 </v>
          </cell>
          <cell r="F36" t="str">
            <v>yes</v>
          </cell>
          <cell r="G36">
            <v>0</v>
          </cell>
          <cell r="H36" t="str">
            <v xml:space="preserve">CLL </v>
          </cell>
          <cell r="I36">
            <v>0</v>
          </cell>
          <cell r="J36">
            <v>0</v>
          </cell>
          <cell r="K36" t="str">
            <v>L</v>
          </cell>
          <cell r="L36" t="str">
            <v>Dom</v>
          </cell>
          <cell r="M36" t="str">
            <v>T</v>
          </cell>
          <cell r="N36" t="str">
            <v>IGH@</v>
          </cell>
          <cell r="O36">
            <v>0</v>
          </cell>
          <cell r="P36">
            <v>0</v>
          </cell>
        </row>
        <row r="37">
          <cell r="A37" t="str">
            <v>BCL5</v>
          </cell>
          <cell r="B37" t="str">
            <v>B-cell CLL/lymphoma 5</v>
          </cell>
          <cell r="C37">
            <v>603</v>
          </cell>
          <cell r="D37">
            <v>17</v>
          </cell>
          <cell r="E37" t="str">
            <v xml:space="preserve">17q22 </v>
          </cell>
          <cell r="F37" t="str">
            <v>yes</v>
          </cell>
          <cell r="G37">
            <v>0</v>
          </cell>
          <cell r="H37" t="str">
            <v>CLL</v>
          </cell>
          <cell r="I37">
            <v>0</v>
          </cell>
          <cell r="J37">
            <v>0</v>
          </cell>
          <cell r="K37" t="str">
            <v>L</v>
          </cell>
          <cell r="L37" t="str">
            <v>Dom</v>
          </cell>
          <cell r="M37" t="str">
            <v>T</v>
          </cell>
          <cell r="N37" t="str">
            <v>MYC</v>
          </cell>
          <cell r="O37">
            <v>0</v>
          </cell>
          <cell r="P37">
            <v>0</v>
          </cell>
        </row>
        <row r="38">
          <cell r="A38" t="str">
            <v>BCL6</v>
          </cell>
          <cell r="B38" t="str">
            <v>B-cell CLL/lymphoma 6</v>
          </cell>
          <cell r="C38">
            <v>604</v>
          </cell>
          <cell r="D38">
            <v>3</v>
          </cell>
          <cell r="E38" t="str">
            <v xml:space="preserve">3q27 </v>
          </cell>
          <cell r="F38" t="str">
            <v>yes</v>
          </cell>
          <cell r="G38">
            <v>0</v>
          </cell>
          <cell r="H38" t="str">
            <v>NHL, CLL</v>
          </cell>
          <cell r="I38">
            <v>0</v>
          </cell>
          <cell r="J38">
            <v>0</v>
          </cell>
          <cell r="K38" t="str">
            <v>L</v>
          </cell>
          <cell r="L38" t="str">
            <v>Dom</v>
          </cell>
          <cell r="M38" t="str">
            <v>T, Mis</v>
          </cell>
          <cell r="N38" t="str">
            <v>IG loci, ZNFN1A1, LCP1, PIM1, TFRC, CIITA, NACA, HSPCB, HSPCA, HIST1H4I, IL21R,  POU2AF1, ARHH, EIF4A2, SFRS3</v>
          </cell>
          <cell r="O38">
            <v>0</v>
          </cell>
          <cell r="P38">
            <v>0</v>
          </cell>
        </row>
        <row r="39">
          <cell r="A39" t="str">
            <v>BCL7A</v>
          </cell>
          <cell r="B39" t="str">
            <v>B-cell CLL/lymphoma 7A</v>
          </cell>
          <cell r="C39">
            <v>605</v>
          </cell>
          <cell r="D39">
            <v>12</v>
          </cell>
          <cell r="E39" t="str">
            <v>12q24.1</v>
          </cell>
          <cell r="F39" t="str">
            <v>yes</v>
          </cell>
          <cell r="G39">
            <v>0</v>
          </cell>
          <cell r="H39" t="str">
            <v>BNHL</v>
          </cell>
          <cell r="I39">
            <v>0</v>
          </cell>
          <cell r="J39">
            <v>0</v>
          </cell>
          <cell r="K39" t="str">
            <v>L</v>
          </cell>
          <cell r="L39" t="str">
            <v>Dom</v>
          </cell>
          <cell r="M39" t="str">
            <v>T</v>
          </cell>
          <cell r="N39" t="str">
            <v>MYC</v>
          </cell>
          <cell r="O39">
            <v>0</v>
          </cell>
          <cell r="P39">
            <v>0</v>
          </cell>
        </row>
        <row r="40">
          <cell r="A40" t="str">
            <v>BCL9</v>
          </cell>
          <cell r="B40" t="str">
            <v>B-cell CLL/lymphoma 9</v>
          </cell>
          <cell r="C40">
            <v>607</v>
          </cell>
          <cell r="D40">
            <v>1</v>
          </cell>
          <cell r="E40" t="str">
            <v>1q21</v>
          </cell>
          <cell r="F40" t="str">
            <v>yes</v>
          </cell>
          <cell r="G40">
            <v>0</v>
          </cell>
          <cell r="H40" t="str">
            <v>B-ALL</v>
          </cell>
          <cell r="I40">
            <v>0</v>
          </cell>
          <cell r="J40">
            <v>0</v>
          </cell>
          <cell r="K40" t="str">
            <v>L</v>
          </cell>
          <cell r="L40" t="str">
            <v>Dom</v>
          </cell>
          <cell r="M40" t="str">
            <v>T</v>
          </cell>
          <cell r="N40" t="str">
            <v>IGH@, IGL@</v>
          </cell>
          <cell r="O40">
            <v>0</v>
          </cell>
          <cell r="P40">
            <v>0</v>
          </cell>
        </row>
        <row r="41">
          <cell r="A41" t="str">
            <v>BCOR</v>
          </cell>
          <cell r="B41" t="str">
            <v>BCL6 corepressor</v>
          </cell>
          <cell r="C41">
            <v>54880</v>
          </cell>
          <cell r="D41" t="str">
            <v>X</v>
          </cell>
          <cell r="E41" t="str">
            <v>Xp11.4</v>
          </cell>
          <cell r="F41" t="str">
            <v>yes</v>
          </cell>
          <cell r="G41">
            <v>0</v>
          </cell>
          <cell r="H41" t="str">
            <v>retinoblastoma, AML, APL (translocation)</v>
          </cell>
          <cell r="I41">
            <v>0</v>
          </cell>
          <cell r="J41">
            <v>0</v>
          </cell>
          <cell r="K41">
            <v>0</v>
          </cell>
          <cell r="L41" t="str">
            <v>Rec</v>
          </cell>
          <cell r="M41" t="str">
            <v>F, N, S, T</v>
          </cell>
          <cell r="N41" t="str">
            <v>RARA</v>
          </cell>
          <cell r="O41" t="str">
            <v>yes</v>
          </cell>
          <cell r="P41" t="str">
            <v>oculo-facio-cardio-dental genetic</v>
          </cell>
        </row>
        <row r="42">
          <cell r="A42" t="str">
            <v>BCR</v>
          </cell>
          <cell r="B42" t="str">
            <v>breakpoint cluster region</v>
          </cell>
          <cell r="C42">
            <v>613</v>
          </cell>
          <cell r="D42">
            <v>22</v>
          </cell>
          <cell r="E42" t="str">
            <v xml:space="preserve">22q11.21 </v>
          </cell>
          <cell r="F42" t="str">
            <v>yes</v>
          </cell>
          <cell r="G42">
            <v>0</v>
          </cell>
          <cell r="H42" t="str">
            <v>CML, ALL, AML</v>
          </cell>
          <cell r="I42">
            <v>0</v>
          </cell>
          <cell r="J42">
            <v>0</v>
          </cell>
          <cell r="K42" t="str">
            <v>L</v>
          </cell>
          <cell r="L42" t="str">
            <v>Dom</v>
          </cell>
          <cell r="M42" t="str">
            <v>T</v>
          </cell>
          <cell r="N42" t="str">
            <v xml:space="preserve">ABL1,  FGFR1, JAK2 </v>
          </cell>
          <cell r="O42">
            <v>0</v>
          </cell>
          <cell r="P42">
            <v>0</v>
          </cell>
        </row>
        <row r="43">
          <cell r="A43" t="str">
            <v>BHD</v>
          </cell>
          <cell r="B43" t="str">
            <v>folliculin, Birt-Hogg-Dube syndrome</v>
          </cell>
          <cell r="C43">
            <v>201163</v>
          </cell>
          <cell r="D43">
            <v>17</v>
          </cell>
          <cell r="E43" t="str">
            <v>17p11.2</v>
          </cell>
          <cell r="F43">
            <v>0</v>
          </cell>
          <cell r="G43" t="str">
            <v>yes</v>
          </cell>
          <cell r="H43">
            <v>0</v>
          </cell>
          <cell r="I43" t="str">
            <v xml:space="preserve">renal, fibrofolliculomas, trichodiscomas </v>
          </cell>
          <cell r="J43" t="str">
            <v>Birt-Hogg-Dube syndrome</v>
          </cell>
          <cell r="K43" t="str">
            <v>E, M</v>
          </cell>
          <cell r="L43" t="str">
            <v>Rec?</v>
          </cell>
          <cell r="M43" t="str">
            <v>Mis. N, F</v>
          </cell>
          <cell r="N43">
            <v>0</v>
          </cell>
          <cell r="O43">
            <v>0</v>
          </cell>
          <cell r="P43">
            <v>0</v>
          </cell>
        </row>
        <row r="44">
          <cell r="A44" t="str">
            <v>BIRC3</v>
          </cell>
          <cell r="B44" t="str">
            <v>baculoviral IAP repeat-containing 3</v>
          </cell>
          <cell r="C44">
            <v>330</v>
          </cell>
          <cell r="D44">
            <v>11</v>
          </cell>
          <cell r="E44" t="str">
            <v>11q22-q23</v>
          </cell>
          <cell r="F44" t="str">
            <v>yes</v>
          </cell>
          <cell r="G44">
            <v>0</v>
          </cell>
          <cell r="H44" t="str">
            <v>MALT, CLL</v>
          </cell>
          <cell r="I44">
            <v>0</v>
          </cell>
          <cell r="J44">
            <v>0</v>
          </cell>
          <cell r="K44" t="str">
            <v>L</v>
          </cell>
          <cell r="L44" t="str">
            <v>Dom</v>
          </cell>
          <cell r="M44" t="str">
            <v>D, F, N, T</v>
          </cell>
          <cell r="N44" t="str">
            <v>MALT1</v>
          </cell>
          <cell r="O44">
            <v>0</v>
          </cell>
          <cell r="P44">
            <v>0</v>
          </cell>
        </row>
        <row r="45">
          <cell r="A45" t="str">
            <v>BLM</v>
          </cell>
          <cell r="B45" t="str">
            <v>Bloom Syndrome</v>
          </cell>
          <cell r="C45">
            <v>641</v>
          </cell>
          <cell r="D45">
            <v>15</v>
          </cell>
          <cell r="E45" t="str">
            <v>15q26.1</v>
          </cell>
          <cell r="F45">
            <v>0</v>
          </cell>
          <cell r="G45" t="str">
            <v>yes</v>
          </cell>
          <cell r="H45">
            <v>0</v>
          </cell>
          <cell r="I45" t="str">
            <v>leukaemia, lymphoma, skin squamous cell, other tumour types</v>
          </cell>
          <cell r="J45" t="str">
            <v>Bloom syndrome</v>
          </cell>
          <cell r="K45" t="str">
            <v>L, E</v>
          </cell>
          <cell r="L45" t="str">
            <v>Rec</v>
          </cell>
          <cell r="M45" t="str">
            <v>Mis, N, F</v>
          </cell>
          <cell r="N45">
            <v>0</v>
          </cell>
          <cell r="O45">
            <v>0</v>
          </cell>
          <cell r="P45">
            <v>0</v>
          </cell>
        </row>
        <row r="46">
          <cell r="A46" t="str">
            <v>BMPR1A</v>
          </cell>
          <cell r="B46" t="str">
            <v>bone morphogenetic protein receptor, type IA</v>
          </cell>
          <cell r="C46">
            <v>657</v>
          </cell>
          <cell r="D46">
            <v>10</v>
          </cell>
          <cell r="E46" t="str">
            <v xml:space="preserve"> 10q22.3 </v>
          </cell>
          <cell r="F46">
            <v>0</v>
          </cell>
          <cell r="G46" t="str">
            <v>yes</v>
          </cell>
          <cell r="H46">
            <v>0</v>
          </cell>
          <cell r="I46" t="str">
            <v>gastrointestinal polyps</v>
          </cell>
          <cell r="J46" t="str">
            <v>juvenile polyposis</v>
          </cell>
          <cell r="K46" t="str">
            <v>E</v>
          </cell>
          <cell r="L46" t="str">
            <v>Rec</v>
          </cell>
          <cell r="M46" t="str">
            <v>Mis, N, F</v>
          </cell>
          <cell r="N46">
            <v>0</v>
          </cell>
          <cell r="O46">
            <v>0</v>
          </cell>
          <cell r="P46">
            <v>0</v>
          </cell>
        </row>
        <row r="47">
          <cell r="A47" t="str">
            <v>BRAF</v>
          </cell>
          <cell r="B47" t="str">
            <v>v-raf murine sarcoma viral oncogene homolog B1</v>
          </cell>
          <cell r="C47">
            <v>673</v>
          </cell>
          <cell r="D47">
            <v>7</v>
          </cell>
          <cell r="E47" t="str">
            <v>7q34</v>
          </cell>
          <cell r="F47" t="str">
            <v>yes</v>
          </cell>
          <cell r="G47">
            <v>0</v>
          </cell>
          <cell r="H47" t="str">
            <v>melanoma, colorectal, papillary thyroid, borderline ovarian, NSCLC, cholangiocarcinoma, pilocytic astrocytoma</v>
          </cell>
          <cell r="I47">
            <v>0</v>
          </cell>
          <cell r="J47">
            <v>0</v>
          </cell>
          <cell r="K47" t="str">
            <v>E</v>
          </cell>
          <cell r="L47" t="str">
            <v>Dom</v>
          </cell>
          <cell r="M47" t="str">
            <v>Mis, T, O</v>
          </cell>
          <cell r="N47" t="str">
            <v>AKAP9, KIAA1549</v>
          </cell>
          <cell r="O47" t="str">
            <v>yes</v>
          </cell>
          <cell r="P47" t="str">
            <v>Cardio-facio-cutaneous syndrome</v>
          </cell>
        </row>
        <row r="48">
          <cell r="A48" t="str">
            <v>BRCA1</v>
          </cell>
          <cell r="B48" t="str">
            <v>familial breast/ovarian cancer gene 1</v>
          </cell>
          <cell r="C48">
            <v>672</v>
          </cell>
          <cell r="D48">
            <v>17</v>
          </cell>
          <cell r="E48" t="str">
            <v>17q21</v>
          </cell>
          <cell r="F48" t="str">
            <v>yes</v>
          </cell>
          <cell r="G48" t="str">
            <v>yes</v>
          </cell>
          <cell r="H48" t="str">
            <v>ovarian</v>
          </cell>
          <cell r="I48" t="str">
            <v>breast, ovarian</v>
          </cell>
          <cell r="J48" t="str">
            <v>hereditary breast/ovarian cancer</v>
          </cell>
          <cell r="K48" t="str">
            <v>E</v>
          </cell>
          <cell r="L48" t="str">
            <v>Rec</v>
          </cell>
          <cell r="M48" t="str">
            <v>D, Mis, N, F, S</v>
          </cell>
          <cell r="N48">
            <v>0</v>
          </cell>
          <cell r="O48">
            <v>0</v>
          </cell>
          <cell r="P48">
            <v>0</v>
          </cell>
        </row>
        <row r="49">
          <cell r="A49" t="str">
            <v>BRCA2</v>
          </cell>
          <cell r="B49" t="str">
            <v>familial breast/ovarian cancer gene 2</v>
          </cell>
          <cell r="C49">
            <v>675</v>
          </cell>
          <cell r="D49">
            <v>13</v>
          </cell>
          <cell r="E49" t="str">
            <v>13q12</v>
          </cell>
          <cell r="F49" t="str">
            <v>yes</v>
          </cell>
          <cell r="G49" t="str">
            <v>yes</v>
          </cell>
          <cell r="H49" t="str">
            <v>breast, ovarian, pancreatic</v>
          </cell>
          <cell r="I49" t="str">
            <v>breast, ovarian, pancreatic, leukaemia  (FANCB, FANCD1)</v>
          </cell>
          <cell r="J49" t="str">
            <v>hereditary breast/ovarian cancer</v>
          </cell>
          <cell r="K49" t="str">
            <v>L, E</v>
          </cell>
          <cell r="L49" t="str">
            <v>Rec</v>
          </cell>
          <cell r="M49" t="str">
            <v>D, Mis, N, F, S</v>
          </cell>
          <cell r="N49">
            <v>0</v>
          </cell>
          <cell r="O49">
            <v>0</v>
          </cell>
          <cell r="P49">
            <v>0</v>
          </cell>
        </row>
        <row r="50">
          <cell r="A50" t="str">
            <v>BRD3</v>
          </cell>
          <cell r="B50" t="str">
            <v>bromodomain containing 3</v>
          </cell>
          <cell r="C50">
            <v>8019</v>
          </cell>
          <cell r="D50">
            <v>9</v>
          </cell>
          <cell r="E50" t="str">
            <v>9q34</v>
          </cell>
          <cell r="F50" t="str">
            <v>yes</v>
          </cell>
          <cell r="G50">
            <v>0</v>
          </cell>
          <cell r="H50" t="str">
            <v>lethal midline carcinoma of young people</v>
          </cell>
          <cell r="I50">
            <v>0</v>
          </cell>
          <cell r="J50">
            <v>0</v>
          </cell>
          <cell r="K50" t="str">
            <v>E</v>
          </cell>
          <cell r="L50" t="str">
            <v>Dom</v>
          </cell>
          <cell r="M50" t="str">
            <v>T</v>
          </cell>
          <cell r="N50" t="str">
            <v>C15orf55</v>
          </cell>
          <cell r="O50">
            <v>0</v>
          </cell>
          <cell r="P50">
            <v>0</v>
          </cell>
        </row>
        <row r="51">
          <cell r="A51" t="str">
            <v>BRD4</v>
          </cell>
          <cell r="B51" t="str">
            <v>bromodomain containing 4</v>
          </cell>
          <cell r="C51">
            <v>23476</v>
          </cell>
          <cell r="D51">
            <v>19</v>
          </cell>
          <cell r="E51" t="str">
            <v>19p13.1</v>
          </cell>
          <cell r="F51" t="str">
            <v>yes</v>
          </cell>
          <cell r="G51">
            <v>0</v>
          </cell>
          <cell r="H51" t="str">
            <v>lethal midline carcinoma of young people</v>
          </cell>
          <cell r="I51">
            <v>0</v>
          </cell>
          <cell r="J51">
            <v>0</v>
          </cell>
          <cell r="K51" t="str">
            <v>E</v>
          </cell>
          <cell r="L51" t="str">
            <v>Dom</v>
          </cell>
          <cell r="M51" t="str">
            <v>T</v>
          </cell>
          <cell r="N51" t="str">
            <v>C15orf55</v>
          </cell>
          <cell r="O51">
            <v>0</v>
          </cell>
          <cell r="P51">
            <v>0</v>
          </cell>
        </row>
        <row r="52">
          <cell r="A52" t="str">
            <v>BRIP1</v>
          </cell>
          <cell r="B52" t="str">
            <v>BRCA1 interacting protein C-terminal helicase 1</v>
          </cell>
          <cell r="C52">
            <v>83990</v>
          </cell>
          <cell r="D52">
            <v>17</v>
          </cell>
          <cell r="E52" t="str">
            <v>17q22</v>
          </cell>
          <cell r="F52">
            <v>0</v>
          </cell>
          <cell r="G52" t="str">
            <v>yes</v>
          </cell>
          <cell r="H52">
            <v>0</v>
          </cell>
          <cell r="I52" t="str">
            <v>AML, leukaemia, breast</v>
          </cell>
          <cell r="J52" t="str">
            <v>Fanconi anaemia J, breast cancer susceptiblity</v>
          </cell>
          <cell r="K52" t="str">
            <v>L, E</v>
          </cell>
          <cell r="L52" t="str">
            <v>Rec</v>
          </cell>
          <cell r="M52" t="str">
            <v>F, N, Mis</v>
          </cell>
          <cell r="N52">
            <v>0</v>
          </cell>
          <cell r="O52">
            <v>0</v>
          </cell>
          <cell r="P52">
            <v>0</v>
          </cell>
        </row>
        <row r="53">
          <cell r="A53" t="str">
            <v>BTG1</v>
          </cell>
          <cell r="B53" t="str">
            <v>B-cell translocation gene 1, anti-proliferative</v>
          </cell>
          <cell r="C53">
            <v>694</v>
          </cell>
          <cell r="D53">
            <v>12</v>
          </cell>
          <cell r="E53" t="str">
            <v>12q22</v>
          </cell>
          <cell r="F53" t="str">
            <v>yes</v>
          </cell>
          <cell r="G53">
            <v>0</v>
          </cell>
          <cell r="H53" t="str">
            <v>BCLL</v>
          </cell>
          <cell r="I53">
            <v>0</v>
          </cell>
          <cell r="J53">
            <v>0</v>
          </cell>
          <cell r="K53" t="str">
            <v>L</v>
          </cell>
          <cell r="L53" t="str">
            <v>Dom</v>
          </cell>
          <cell r="M53" t="str">
            <v>T</v>
          </cell>
          <cell r="N53" t="str">
            <v>MYC</v>
          </cell>
          <cell r="O53">
            <v>0</v>
          </cell>
          <cell r="P53">
            <v>0</v>
          </cell>
        </row>
        <row r="54">
          <cell r="A54" t="str">
            <v>BUB1B</v>
          </cell>
          <cell r="B54" t="str">
            <v>BUB1 budding uninhibited by benzimidazoles 1 homolog beta (yeast)</v>
          </cell>
          <cell r="C54">
            <v>701</v>
          </cell>
          <cell r="D54">
            <v>15</v>
          </cell>
          <cell r="E54" t="str">
            <v>15q15</v>
          </cell>
          <cell r="F54">
            <v>0</v>
          </cell>
          <cell r="G54" t="str">
            <v>yes</v>
          </cell>
          <cell r="H54">
            <v>0</v>
          </cell>
          <cell r="I54" t="str">
            <v>rhabdomyosarcoma</v>
          </cell>
          <cell r="J54" t="str">
            <v>mosaic variegated aneuploidy</v>
          </cell>
          <cell r="K54" t="str">
            <v>M</v>
          </cell>
          <cell r="L54" t="str">
            <v>Rec</v>
          </cell>
          <cell r="M54" t="str">
            <v>Mis, N, F, S</v>
          </cell>
          <cell r="N54">
            <v>0</v>
          </cell>
          <cell r="O54">
            <v>0</v>
          </cell>
          <cell r="P54">
            <v>0</v>
          </cell>
        </row>
        <row r="55">
          <cell r="A55" t="str">
            <v>C12orf9</v>
          </cell>
          <cell r="B55" t="str">
            <v>chromosome 12 open reading frame 9</v>
          </cell>
          <cell r="C55">
            <v>93669</v>
          </cell>
          <cell r="D55">
            <v>12</v>
          </cell>
          <cell r="E55" t="str">
            <v>12q14.3</v>
          </cell>
          <cell r="F55" t="str">
            <v>yes</v>
          </cell>
          <cell r="G55">
            <v>0</v>
          </cell>
          <cell r="H55" t="str">
            <v>lipoma</v>
          </cell>
          <cell r="I55">
            <v>0</v>
          </cell>
          <cell r="J55">
            <v>0</v>
          </cell>
          <cell r="K55" t="str">
            <v>M</v>
          </cell>
          <cell r="L55" t="str">
            <v>Dom</v>
          </cell>
          <cell r="M55" t="str">
            <v>T</v>
          </cell>
          <cell r="N55" t="str">
            <v>LPP</v>
          </cell>
          <cell r="O55">
            <v>0</v>
          </cell>
          <cell r="P55">
            <v>0</v>
          </cell>
        </row>
        <row r="56">
          <cell r="A56" t="str">
            <v>C15orf21</v>
          </cell>
          <cell r="B56" t="str">
            <v>chromosome 15 open reading frame 21</v>
          </cell>
          <cell r="C56">
            <v>283651</v>
          </cell>
          <cell r="D56">
            <v>15</v>
          </cell>
          <cell r="E56" t="str">
            <v>15q21.1</v>
          </cell>
          <cell r="F56" t="str">
            <v>yes</v>
          </cell>
          <cell r="G56">
            <v>0</v>
          </cell>
          <cell r="H56" t="str">
            <v>prostate</v>
          </cell>
          <cell r="I56">
            <v>0</v>
          </cell>
          <cell r="J56">
            <v>0</v>
          </cell>
          <cell r="K56" t="str">
            <v>E</v>
          </cell>
          <cell r="L56" t="str">
            <v>Dom</v>
          </cell>
          <cell r="M56" t="str">
            <v>T</v>
          </cell>
          <cell r="N56" t="str">
            <v>ETV1</v>
          </cell>
          <cell r="O56">
            <v>0</v>
          </cell>
          <cell r="P56">
            <v>0</v>
          </cell>
        </row>
        <row r="57">
          <cell r="A57" t="str">
            <v>C15orf55</v>
          </cell>
          <cell r="B57" t="str">
            <v>chromosome 15 open reading frame 55</v>
          </cell>
          <cell r="C57">
            <v>256646</v>
          </cell>
          <cell r="D57">
            <v>15</v>
          </cell>
          <cell r="E57" t="str">
            <v>15q14</v>
          </cell>
          <cell r="F57" t="str">
            <v>yes</v>
          </cell>
          <cell r="G57">
            <v>0</v>
          </cell>
          <cell r="H57" t="str">
            <v>lethal midline carcinoma</v>
          </cell>
          <cell r="I57">
            <v>0</v>
          </cell>
          <cell r="J57">
            <v>0</v>
          </cell>
          <cell r="K57" t="str">
            <v>E</v>
          </cell>
          <cell r="L57" t="str">
            <v>Dom</v>
          </cell>
          <cell r="M57" t="str">
            <v>T</v>
          </cell>
          <cell r="N57" t="str">
            <v>BRD3, BRD4</v>
          </cell>
          <cell r="O57">
            <v>0</v>
          </cell>
          <cell r="P57">
            <v>0</v>
          </cell>
        </row>
        <row r="58">
          <cell r="A58" t="str">
            <v>C16orf75</v>
          </cell>
          <cell r="B58" t="str">
            <v>chromosome 16 open reading frame 75</v>
          </cell>
          <cell r="C58">
            <v>116028</v>
          </cell>
          <cell r="D58">
            <v>16</v>
          </cell>
          <cell r="E58" t="str">
            <v>16p13.13</v>
          </cell>
          <cell r="F58" t="str">
            <v>yes</v>
          </cell>
          <cell r="G58">
            <v>0</v>
          </cell>
          <cell r="H58" t="str">
            <v>PMBL, Hodgkin lymphoma</v>
          </cell>
          <cell r="I58">
            <v>0</v>
          </cell>
          <cell r="J58">
            <v>0</v>
          </cell>
          <cell r="K58" t="str">
            <v>L</v>
          </cell>
          <cell r="L58" t="str">
            <v>Dom</v>
          </cell>
          <cell r="M58" t="str">
            <v>T</v>
          </cell>
          <cell r="N58" t="str">
            <v>CIITA</v>
          </cell>
          <cell r="O58">
            <v>0</v>
          </cell>
          <cell r="P58">
            <v>0</v>
          </cell>
        </row>
        <row r="59">
          <cell r="A59" t="str">
            <v>C2orf44</v>
          </cell>
          <cell r="B59" t="str">
            <v>chromosome 2 open reading frame 44</v>
          </cell>
          <cell r="C59">
            <v>80304</v>
          </cell>
          <cell r="D59">
            <v>2</v>
          </cell>
          <cell r="E59" t="str">
            <v>2p23.3</v>
          </cell>
          <cell r="F59" t="str">
            <v>yes</v>
          </cell>
          <cell r="G59">
            <v>0</v>
          </cell>
          <cell r="H59" t="str">
            <v>NSCLC</v>
          </cell>
          <cell r="I59">
            <v>0</v>
          </cell>
          <cell r="J59">
            <v>0</v>
          </cell>
          <cell r="K59" t="str">
            <v>E</v>
          </cell>
          <cell r="L59" t="str">
            <v>Dom</v>
          </cell>
          <cell r="M59" t="str">
            <v>T</v>
          </cell>
          <cell r="N59" t="str">
            <v>ALK</v>
          </cell>
          <cell r="O59">
            <v>0</v>
          </cell>
          <cell r="P59">
            <v>0</v>
          </cell>
        </row>
        <row r="60">
          <cell r="A60" t="str">
            <v>CACNA1D</v>
          </cell>
          <cell r="B60" t="str">
            <v xml:space="preserve">calcium channel, voltage-dependent, L type, alpha 1D subunit </v>
          </cell>
          <cell r="C60">
            <v>776</v>
          </cell>
          <cell r="D60">
            <v>3</v>
          </cell>
          <cell r="E60" t="str">
            <v>p14.3</v>
          </cell>
          <cell r="F60" t="str">
            <v>yes</v>
          </cell>
          <cell r="H60" t="str">
            <v>adrenal aldosterone producing adenoma</v>
          </cell>
          <cell r="K60" t="str">
            <v>E</v>
          </cell>
          <cell r="L60" t="str">
            <v>Dom</v>
          </cell>
          <cell r="M60" t="str">
            <v>Mis</v>
          </cell>
          <cell r="O60" t="str">
            <v>yes</v>
          </cell>
          <cell r="P60" t="str">
            <v>Syndrome featuring primary aldosteronism, seizures and neuromuscular disease.</v>
          </cell>
        </row>
        <row r="61">
          <cell r="A61" t="str">
            <v>CALR</v>
          </cell>
          <cell r="B61" t="str">
            <v>calreticulin</v>
          </cell>
          <cell r="C61">
            <v>811</v>
          </cell>
          <cell r="D61">
            <v>19</v>
          </cell>
          <cell r="E61" t="str">
            <v>p13.3-p13.2</v>
          </cell>
          <cell r="F61" t="str">
            <v>yes</v>
          </cell>
          <cell r="H61" t="str">
            <v>MPN</v>
          </cell>
          <cell r="K61" t="str">
            <v>L</v>
          </cell>
          <cell r="L61" t="str">
            <v>Dom</v>
          </cell>
          <cell r="M61" t="str">
            <v>F</v>
          </cell>
        </row>
        <row r="62">
          <cell r="A62" t="str">
            <v>CAMTA1</v>
          </cell>
          <cell r="B62" t="str">
            <v>calmodulin binding transcription activator 1</v>
          </cell>
          <cell r="C62">
            <v>23261</v>
          </cell>
          <cell r="D62">
            <v>1</v>
          </cell>
          <cell r="E62" t="str">
            <v>1p36.31-p36.23</v>
          </cell>
          <cell r="F62" t="str">
            <v>yes</v>
          </cell>
          <cell r="G62">
            <v>0</v>
          </cell>
          <cell r="H62" t="str">
            <v>epithelioid haemangioendothelioma</v>
          </cell>
          <cell r="I62">
            <v>0</v>
          </cell>
          <cell r="J62">
            <v>0</v>
          </cell>
          <cell r="K62" t="str">
            <v>M</v>
          </cell>
          <cell r="L62" t="str">
            <v>Dom</v>
          </cell>
          <cell r="M62" t="str">
            <v>T</v>
          </cell>
          <cell r="N62" t="str">
            <v>WWTR1</v>
          </cell>
          <cell r="O62">
            <v>0</v>
          </cell>
          <cell r="P62">
            <v>0</v>
          </cell>
        </row>
        <row r="63">
          <cell r="A63" t="str">
            <v>CANT1</v>
          </cell>
          <cell r="B63" t="str">
            <v>calcium activated nucleotidase 1</v>
          </cell>
          <cell r="C63">
            <v>124583</v>
          </cell>
          <cell r="D63">
            <v>17</v>
          </cell>
          <cell r="E63" t="str">
            <v>17q25</v>
          </cell>
          <cell r="F63" t="str">
            <v>yes</v>
          </cell>
          <cell r="G63">
            <v>0</v>
          </cell>
          <cell r="H63" t="str">
            <v>prostate</v>
          </cell>
          <cell r="I63">
            <v>0</v>
          </cell>
          <cell r="J63">
            <v>0</v>
          </cell>
          <cell r="K63" t="str">
            <v>E</v>
          </cell>
          <cell r="L63" t="str">
            <v>Dom</v>
          </cell>
          <cell r="M63" t="str">
            <v>T</v>
          </cell>
          <cell r="N63" t="str">
            <v>ETV4</v>
          </cell>
          <cell r="O63">
            <v>0</v>
          </cell>
          <cell r="P63">
            <v>0</v>
          </cell>
        </row>
        <row r="64">
          <cell r="A64" t="str">
            <v>CARD11</v>
          </cell>
          <cell r="B64" t="str">
            <v>caspase recruitment domain family, member 11</v>
          </cell>
          <cell r="C64">
            <v>84433</v>
          </cell>
          <cell r="D64">
            <v>7</v>
          </cell>
          <cell r="E64" t="str">
            <v xml:space="preserve">7p22 </v>
          </cell>
          <cell r="F64" t="str">
            <v>yes</v>
          </cell>
          <cell r="G64">
            <v>0</v>
          </cell>
          <cell r="H64" t="str">
            <v>DLBCL</v>
          </cell>
          <cell r="I64">
            <v>0</v>
          </cell>
          <cell r="J64">
            <v>0</v>
          </cell>
          <cell r="K64" t="str">
            <v>L</v>
          </cell>
          <cell r="L64" t="str">
            <v>Dom</v>
          </cell>
          <cell r="M64" t="str">
            <v>Mis</v>
          </cell>
          <cell r="N64">
            <v>0</v>
          </cell>
          <cell r="O64">
            <v>0</v>
          </cell>
          <cell r="P64">
            <v>0</v>
          </cell>
        </row>
        <row r="65">
          <cell r="A65" t="str">
            <v>CARS</v>
          </cell>
          <cell r="B65" t="str">
            <v>cysteinyl-tRNA synthetase</v>
          </cell>
          <cell r="C65">
            <v>833</v>
          </cell>
          <cell r="D65">
            <v>11</v>
          </cell>
          <cell r="E65" t="str">
            <v>11p15.5</v>
          </cell>
          <cell r="F65" t="str">
            <v>yes</v>
          </cell>
          <cell r="G65">
            <v>0</v>
          </cell>
          <cell r="H65" t="str">
            <v>ALCL</v>
          </cell>
          <cell r="I65">
            <v>0</v>
          </cell>
          <cell r="J65">
            <v>0</v>
          </cell>
          <cell r="K65" t="str">
            <v>L</v>
          </cell>
          <cell r="L65" t="str">
            <v>Dom</v>
          </cell>
          <cell r="M65" t="str">
            <v>T</v>
          </cell>
          <cell r="N65" t="str">
            <v>ALK</v>
          </cell>
          <cell r="O65">
            <v>0</v>
          </cell>
          <cell r="P65">
            <v>0</v>
          </cell>
        </row>
        <row r="66">
          <cell r="A66" t="str">
            <v>CASP8</v>
          </cell>
          <cell r="B66" t="str">
            <v>caspase 8, apoptosis-related cysteine peptidase</v>
          </cell>
          <cell r="C66">
            <v>841</v>
          </cell>
          <cell r="D66">
            <v>2</v>
          </cell>
          <cell r="E66" t="str">
            <v>q33-q34</v>
          </cell>
          <cell r="F66" t="str">
            <v>yes</v>
          </cell>
          <cell r="G66">
            <v>0</v>
          </cell>
          <cell r="H66" t="str">
            <v>hepatocellular, oral squamous cell</v>
          </cell>
          <cell r="I66">
            <v>0</v>
          </cell>
          <cell r="J66">
            <v>0</v>
          </cell>
          <cell r="K66" t="str">
            <v>E</v>
          </cell>
          <cell r="L66" t="str">
            <v>Rec</v>
          </cell>
          <cell r="M66" t="str">
            <v>N, S, F</v>
          </cell>
          <cell r="N66">
            <v>0</v>
          </cell>
          <cell r="O66">
            <v>0</v>
          </cell>
          <cell r="P66">
            <v>0</v>
          </cell>
        </row>
        <row r="67">
          <cell r="A67" t="str">
            <v>CBFA2T1</v>
          </cell>
          <cell r="B67" t="str">
            <v>core-binding factor, runt domain, alpha subunit 2;translocated to, 1  (ETO)</v>
          </cell>
          <cell r="C67">
            <v>862</v>
          </cell>
          <cell r="D67">
            <v>8</v>
          </cell>
          <cell r="E67" t="str">
            <v xml:space="preserve">8q22 </v>
          </cell>
          <cell r="F67" t="str">
            <v>yes</v>
          </cell>
          <cell r="G67">
            <v>0</v>
          </cell>
          <cell r="H67" t="str">
            <v>AML</v>
          </cell>
          <cell r="I67">
            <v>0</v>
          </cell>
          <cell r="J67">
            <v>0</v>
          </cell>
          <cell r="K67" t="str">
            <v>L</v>
          </cell>
          <cell r="L67" t="str">
            <v>Dom</v>
          </cell>
          <cell r="M67" t="str">
            <v>T</v>
          </cell>
          <cell r="N67" t="str">
            <v>MLL, RUNX1</v>
          </cell>
          <cell r="O67">
            <v>0</v>
          </cell>
          <cell r="P67">
            <v>0</v>
          </cell>
        </row>
        <row r="68">
          <cell r="A68" t="str">
            <v>CBFA2T3</v>
          </cell>
          <cell r="B68" t="str">
            <v>core-binding factor, runt domain, alpha subunit 2; translocated to, 3 (MTG-16)</v>
          </cell>
          <cell r="C68">
            <v>863</v>
          </cell>
          <cell r="D68">
            <v>16</v>
          </cell>
          <cell r="E68" t="str">
            <v>16q24</v>
          </cell>
          <cell r="F68" t="str">
            <v>yes</v>
          </cell>
          <cell r="G68">
            <v>0</v>
          </cell>
          <cell r="H68" t="str">
            <v>AML</v>
          </cell>
          <cell r="I68">
            <v>0</v>
          </cell>
          <cell r="J68">
            <v>0</v>
          </cell>
          <cell r="K68" t="str">
            <v>L</v>
          </cell>
          <cell r="L68" t="str">
            <v>Dom</v>
          </cell>
          <cell r="M68" t="str">
            <v>T</v>
          </cell>
          <cell r="N68" t="str">
            <v>RUNX1</v>
          </cell>
          <cell r="O68">
            <v>0</v>
          </cell>
          <cell r="P68">
            <v>0</v>
          </cell>
        </row>
        <row r="69">
          <cell r="A69" t="str">
            <v>CBFB</v>
          </cell>
          <cell r="B69" t="str">
            <v>core-binding factor, beta subunit</v>
          </cell>
          <cell r="C69">
            <v>865</v>
          </cell>
          <cell r="D69">
            <v>16</v>
          </cell>
          <cell r="E69" t="str">
            <v xml:space="preserve">16q22 </v>
          </cell>
          <cell r="F69" t="str">
            <v>yes</v>
          </cell>
          <cell r="G69">
            <v>0</v>
          </cell>
          <cell r="H69" t="str">
            <v>AML</v>
          </cell>
          <cell r="I69">
            <v>0</v>
          </cell>
          <cell r="J69">
            <v>0</v>
          </cell>
          <cell r="K69" t="str">
            <v>L</v>
          </cell>
          <cell r="L69" t="str">
            <v>Dom</v>
          </cell>
          <cell r="M69" t="str">
            <v>T</v>
          </cell>
          <cell r="N69" t="str">
            <v>MYH11</v>
          </cell>
          <cell r="O69">
            <v>0</v>
          </cell>
          <cell r="P69">
            <v>0</v>
          </cell>
        </row>
        <row r="70">
          <cell r="A70" t="str">
            <v>CBL</v>
          </cell>
          <cell r="B70" t="str">
            <v>Cas-Br-M (murine) ecotropic retroviral transforming</v>
          </cell>
          <cell r="C70">
            <v>867</v>
          </cell>
          <cell r="D70">
            <v>11</v>
          </cell>
          <cell r="E70" t="str">
            <v>11q23.3</v>
          </cell>
          <cell r="F70" t="str">
            <v>yes</v>
          </cell>
          <cell r="G70">
            <v>0</v>
          </cell>
          <cell r="H70" t="str">
            <v>AML, JMML, MDS</v>
          </cell>
          <cell r="I70">
            <v>0</v>
          </cell>
          <cell r="J70">
            <v>0</v>
          </cell>
          <cell r="K70" t="str">
            <v>L</v>
          </cell>
          <cell r="L70" t="str">
            <v>Dom, Rec</v>
          </cell>
          <cell r="M70" t="str">
            <v>T, Mis S, O</v>
          </cell>
          <cell r="N70" t="str">
            <v>MLL</v>
          </cell>
          <cell r="O70">
            <v>0</v>
          </cell>
          <cell r="P70">
            <v>0</v>
          </cell>
        </row>
        <row r="71">
          <cell r="A71" t="str">
            <v>CBLB</v>
          </cell>
          <cell r="B71" t="str">
            <v>Cas-Br-M (murine) ecotropic retroviral transforming sequence b</v>
          </cell>
          <cell r="C71">
            <v>868</v>
          </cell>
          <cell r="D71">
            <v>3</v>
          </cell>
          <cell r="E71" t="str">
            <v>3q13.11</v>
          </cell>
          <cell r="F71" t="str">
            <v>yes</v>
          </cell>
          <cell r="G71">
            <v>0</v>
          </cell>
          <cell r="H71" t="str">
            <v>AML</v>
          </cell>
          <cell r="I71">
            <v>0</v>
          </cell>
          <cell r="J71">
            <v>0</v>
          </cell>
          <cell r="K71" t="str">
            <v>L</v>
          </cell>
          <cell r="L71" t="str">
            <v>Rec</v>
          </cell>
          <cell r="M71" t="str">
            <v>Mis S</v>
          </cell>
          <cell r="N71">
            <v>0</v>
          </cell>
          <cell r="O71">
            <v>0</v>
          </cell>
          <cell r="P71">
            <v>0</v>
          </cell>
        </row>
        <row r="72">
          <cell r="A72" t="str">
            <v>CBLC</v>
          </cell>
          <cell r="B72" t="str">
            <v>Cas-Br-M (murine) ecotropic retroviral transforming sequence c</v>
          </cell>
          <cell r="C72">
            <v>23624</v>
          </cell>
          <cell r="D72">
            <v>19</v>
          </cell>
          <cell r="E72" t="str">
            <v>19q13.2</v>
          </cell>
          <cell r="F72" t="str">
            <v>yes</v>
          </cell>
          <cell r="G72">
            <v>0</v>
          </cell>
          <cell r="H72" t="str">
            <v>AML</v>
          </cell>
          <cell r="I72">
            <v>0</v>
          </cell>
          <cell r="J72">
            <v>0</v>
          </cell>
          <cell r="K72" t="str">
            <v>L</v>
          </cell>
          <cell r="L72" t="str">
            <v>Rec</v>
          </cell>
          <cell r="M72" t="str">
            <v>M</v>
          </cell>
          <cell r="N72">
            <v>0</v>
          </cell>
          <cell r="O72">
            <v>0</v>
          </cell>
          <cell r="P72">
            <v>0</v>
          </cell>
        </row>
        <row r="73">
          <cell r="A73" t="str">
            <v>CCDC6</v>
          </cell>
          <cell r="B73" t="str">
            <v>coiled-coil domain containing 6</v>
          </cell>
          <cell r="C73">
            <v>8030</v>
          </cell>
          <cell r="D73">
            <v>10</v>
          </cell>
          <cell r="E73" t="str">
            <v>10q21</v>
          </cell>
          <cell r="F73" t="str">
            <v xml:space="preserve">yes </v>
          </cell>
          <cell r="G73">
            <v>0</v>
          </cell>
          <cell r="H73" t="str">
            <v>NSCLC</v>
          </cell>
          <cell r="I73">
            <v>0</v>
          </cell>
          <cell r="J73">
            <v>0</v>
          </cell>
          <cell r="K73" t="str">
            <v>E</v>
          </cell>
          <cell r="L73" t="str">
            <v>Dom</v>
          </cell>
          <cell r="M73" t="str">
            <v>T</v>
          </cell>
          <cell r="N73" t="str">
            <v>RET</v>
          </cell>
          <cell r="O73">
            <v>0</v>
          </cell>
          <cell r="P73">
            <v>0</v>
          </cell>
        </row>
        <row r="74">
          <cell r="A74" t="str">
            <v>CCNB1IP1</v>
          </cell>
          <cell r="B74" t="str">
            <v>cyclin B1 interacting protein 1, E3 ubiquitin protein ligase</v>
          </cell>
          <cell r="C74">
            <v>57820</v>
          </cell>
          <cell r="D74">
            <v>14</v>
          </cell>
          <cell r="E74" t="str">
            <v>14q11.2</v>
          </cell>
          <cell r="F74" t="str">
            <v>yes</v>
          </cell>
          <cell r="G74">
            <v>0</v>
          </cell>
          <cell r="H74" t="str">
            <v>leiomyoma</v>
          </cell>
          <cell r="I74">
            <v>0</v>
          </cell>
          <cell r="J74">
            <v>0</v>
          </cell>
          <cell r="K74" t="str">
            <v>M</v>
          </cell>
          <cell r="L74" t="str">
            <v>Dom</v>
          </cell>
          <cell r="M74" t="str">
            <v>T</v>
          </cell>
          <cell r="N74" t="str">
            <v>HMGA2</v>
          </cell>
          <cell r="O74">
            <v>0</v>
          </cell>
          <cell r="P74">
            <v>0</v>
          </cell>
        </row>
        <row r="75">
          <cell r="A75" t="str">
            <v>CCND1</v>
          </cell>
          <cell r="B75" t="str">
            <v>cyclin D1</v>
          </cell>
          <cell r="C75">
            <v>595</v>
          </cell>
          <cell r="D75">
            <v>11</v>
          </cell>
          <cell r="E75" t="str">
            <v xml:space="preserve">11q13 </v>
          </cell>
          <cell r="F75" t="str">
            <v>yes</v>
          </cell>
          <cell r="G75">
            <v>0</v>
          </cell>
          <cell r="H75" t="str">
            <v>CLL, B-ALL, breast</v>
          </cell>
          <cell r="I75">
            <v>0</v>
          </cell>
          <cell r="J75">
            <v>0</v>
          </cell>
          <cell r="K75" t="str">
            <v>L, E</v>
          </cell>
          <cell r="L75" t="str">
            <v>Dom</v>
          </cell>
          <cell r="M75" t="str">
            <v>T</v>
          </cell>
          <cell r="N75" t="str">
            <v>IGH@, FSTL3</v>
          </cell>
          <cell r="O75">
            <v>0</v>
          </cell>
          <cell r="P75">
            <v>0</v>
          </cell>
        </row>
        <row r="76">
          <cell r="A76" t="str">
            <v>CCND2</v>
          </cell>
          <cell r="B76" t="str">
            <v>cyclin D2</v>
          </cell>
          <cell r="C76">
            <v>894</v>
          </cell>
          <cell r="D76">
            <v>12</v>
          </cell>
          <cell r="E76" t="str">
            <v>12p13</v>
          </cell>
          <cell r="F76" t="str">
            <v>yes</v>
          </cell>
          <cell r="G76">
            <v>0</v>
          </cell>
          <cell r="H76" t="str">
            <v>NHL,CLL</v>
          </cell>
          <cell r="I76">
            <v>0</v>
          </cell>
          <cell r="J76">
            <v>0</v>
          </cell>
          <cell r="K76" t="str">
            <v>L</v>
          </cell>
          <cell r="L76" t="str">
            <v>Dom</v>
          </cell>
          <cell r="M76" t="str">
            <v>T</v>
          </cell>
          <cell r="N76" t="str">
            <v>IGL@</v>
          </cell>
          <cell r="O76">
            <v>0</v>
          </cell>
          <cell r="P76">
            <v>0</v>
          </cell>
        </row>
        <row r="77">
          <cell r="A77" t="str">
            <v>CCND3</v>
          </cell>
          <cell r="B77" t="str">
            <v>cyclin D3</v>
          </cell>
          <cell r="C77">
            <v>896</v>
          </cell>
          <cell r="D77">
            <v>6</v>
          </cell>
          <cell r="E77" t="str">
            <v>6p21</v>
          </cell>
          <cell r="F77" t="str">
            <v>yes</v>
          </cell>
          <cell r="G77">
            <v>0</v>
          </cell>
          <cell r="H77" t="str">
            <v>MM</v>
          </cell>
          <cell r="I77">
            <v>0</v>
          </cell>
          <cell r="J77">
            <v>0</v>
          </cell>
          <cell r="K77" t="str">
            <v>L</v>
          </cell>
          <cell r="L77" t="str">
            <v>Dom</v>
          </cell>
          <cell r="M77" t="str">
            <v>T</v>
          </cell>
          <cell r="N77" t="str">
            <v>IGH@</v>
          </cell>
          <cell r="O77">
            <v>0</v>
          </cell>
          <cell r="P77">
            <v>0</v>
          </cell>
        </row>
        <row r="78">
          <cell r="A78" t="str">
            <v>CCNE1</v>
          </cell>
          <cell r="B78" t="str">
            <v>cyclin E1</v>
          </cell>
          <cell r="C78">
            <v>898</v>
          </cell>
          <cell r="D78">
            <v>19</v>
          </cell>
          <cell r="E78" t="str">
            <v>19q12</v>
          </cell>
          <cell r="F78" t="str">
            <v>yes</v>
          </cell>
          <cell r="G78">
            <v>0</v>
          </cell>
          <cell r="H78" t="str">
            <v>serous ovarian</v>
          </cell>
          <cell r="I78">
            <v>0</v>
          </cell>
          <cell r="J78">
            <v>0</v>
          </cell>
          <cell r="K78" t="str">
            <v>E</v>
          </cell>
          <cell r="L78" t="str">
            <v>Dom</v>
          </cell>
          <cell r="M78" t="str">
            <v>A</v>
          </cell>
          <cell r="N78">
            <v>0</v>
          </cell>
          <cell r="O78">
            <v>0</v>
          </cell>
          <cell r="P78">
            <v>0</v>
          </cell>
        </row>
        <row r="79">
          <cell r="A79" t="str">
            <v>CD273</v>
          </cell>
          <cell r="B79" t="str">
            <v>programmed cell death 1 ligand 2</v>
          </cell>
          <cell r="C79">
            <v>80380</v>
          </cell>
          <cell r="D79">
            <v>9</v>
          </cell>
          <cell r="E79" t="str">
            <v>9p24.2</v>
          </cell>
          <cell r="F79" t="str">
            <v>yes</v>
          </cell>
          <cell r="G79">
            <v>0</v>
          </cell>
          <cell r="H79" t="str">
            <v>PMBL, Hodgkin lymphoma</v>
          </cell>
          <cell r="I79">
            <v>0</v>
          </cell>
          <cell r="J79">
            <v>0</v>
          </cell>
          <cell r="K79" t="str">
            <v>L</v>
          </cell>
          <cell r="L79" t="str">
            <v>Dom</v>
          </cell>
          <cell r="M79" t="str">
            <v>T</v>
          </cell>
          <cell r="N79" t="str">
            <v>CIITA</v>
          </cell>
          <cell r="O79">
            <v>0</v>
          </cell>
          <cell r="P79">
            <v>0</v>
          </cell>
        </row>
        <row r="80">
          <cell r="A80" t="str">
            <v>CD274</v>
          </cell>
          <cell r="B80" t="str">
            <v>CD274 molecule</v>
          </cell>
          <cell r="C80">
            <v>29126</v>
          </cell>
          <cell r="D80">
            <v>9</v>
          </cell>
          <cell r="E80" t="str">
            <v>9p24</v>
          </cell>
          <cell r="F80" t="str">
            <v>yes</v>
          </cell>
          <cell r="G80">
            <v>0</v>
          </cell>
          <cell r="H80" t="str">
            <v>PMBL, Hodgkin lymphoma</v>
          </cell>
          <cell r="I80">
            <v>0</v>
          </cell>
          <cell r="J80">
            <v>0</v>
          </cell>
          <cell r="K80" t="str">
            <v>L</v>
          </cell>
          <cell r="L80" t="str">
            <v>Dom</v>
          </cell>
          <cell r="M80" t="str">
            <v>T</v>
          </cell>
          <cell r="N80" t="str">
            <v>CIITA</v>
          </cell>
          <cell r="O80">
            <v>0</v>
          </cell>
          <cell r="P80">
            <v>0</v>
          </cell>
        </row>
        <row r="81">
          <cell r="A81" t="str">
            <v>CD74</v>
          </cell>
          <cell r="B81" t="str">
            <v>CD74 molecule, major histocompatibility complex, class II invariant chain</v>
          </cell>
          <cell r="C81">
            <v>972</v>
          </cell>
          <cell r="D81">
            <v>5</v>
          </cell>
          <cell r="E81" t="str">
            <v>5q32</v>
          </cell>
          <cell r="F81" t="str">
            <v>yes</v>
          </cell>
          <cell r="G81">
            <v>0</v>
          </cell>
          <cell r="H81" t="str">
            <v>NSCLC</v>
          </cell>
          <cell r="I81">
            <v>0</v>
          </cell>
          <cell r="J81">
            <v>0</v>
          </cell>
          <cell r="K81" t="str">
            <v>E</v>
          </cell>
          <cell r="L81" t="str">
            <v>Dom</v>
          </cell>
          <cell r="M81" t="str">
            <v>T</v>
          </cell>
          <cell r="N81" t="str">
            <v>ROS1</v>
          </cell>
          <cell r="O81">
            <v>0</v>
          </cell>
          <cell r="P81">
            <v>0</v>
          </cell>
        </row>
        <row r="82">
          <cell r="A82" t="str">
            <v>CD79A</v>
          </cell>
          <cell r="B82" t="str">
            <v>CD79a molecule, immunoglobulin-associated alpha</v>
          </cell>
          <cell r="C82">
            <v>973</v>
          </cell>
          <cell r="D82">
            <v>19</v>
          </cell>
          <cell r="E82" t="str">
            <v>19q13.2</v>
          </cell>
          <cell r="F82" t="str">
            <v>yes</v>
          </cell>
          <cell r="G82">
            <v>0</v>
          </cell>
          <cell r="H82" t="str">
            <v>DLBCL</v>
          </cell>
          <cell r="I82">
            <v>0</v>
          </cell>
          <cell r="J82">
            <v>0</v>
          </cell>
          <cell r="K82" t="str">
            <v>L</v>
          </cell>
          <cell r="L82" t="str">
            <v>Dom</v>
          </cell>
          <cell r="M82" t="str">
            <v>O, S</v>
          </cell>
          <cell r="N82">
            <v>0</v>
          </cell>
          <cell r="O82">
            <v>0</v>
          </cell>
          <cell r="P82">
            <v>0</v>
          </cell>
        </row>
        <row r="83">
          <cell r="A83" t="str">
            <v>CD79B</v>
          </cell>
          <cell r="B83" t="str">
            <v>CD79b molecule, immunoglobulin-associated beta</v>
          </cell>
          <cell r="C83">
            <v>974</v>
          </cell>
          <cell r="D83">
            <v>17</v>
          </cell>
          <cell r="E83" t="str">
            <v>17q23</v>
          </cell>
          <cell r="F83" t="str">
            <v>yes</v>
          </cell>
          <cell r="G83">
            <v>0</v>
          </cell>
          <cell r="H83" t="str">
            <v>DLBCL</v>
          </cell>
          <cell r="I83">
            <v>0</v>
          </cell>
          <cell r="J83">
            <v>0</v>
          </cell>
          <cell r="K83" t="str">
            <v>L</v>
          </cell>
          <cell r="L83" t="str">
            <v>Dom</v>
          </cell>
          <cell r="M83" t="str">
            <v>Mis, O</v>
          </cell>
          <cell r="N83">
            <v>0</v>
          </cell>
          <cell r="O83">
            <v>0</v>
          </cell>
          <cell r="P83">
            <v>0</v>
          </cell>
        </row>
        <row r="84">
          <cell r="A84" t="str">
            <v>CDC73</v>
          </cell>
          <cell r="B84" t="str">
            <v>cell division cycle 73</v>
          </cell>
          <cell r="C84">
            <v>79577</v>
          </cell>
          <cell r="D84">
            <v>1</v>
          </cell>
          <cell r="E84" t="str">
            <v>1q21-q31</v>
          </cell>
          <cell r="F84" t="str">
            <v>yes</v>
          </cell>
          <cell r="G84" t="str">
            <v>yes</v>
          </cell>
          <cell r="H84" t="str">
            <v>parathyroid adenoma</v>
          </cell>
          <cell r="I84" t="str">
            <v xml:space="preserve">parathyroid adenoma, multiple ossifying jaw fibroma </v>
          </cell>
          <cell r="J84" t="str">
            <v xml:space="preserve">hyperparathyroidism-jaw tumour syndrome </v>
          </cell>
          <cell r="K84" t="str">
            <v>E, M</v>
          </cell>
          <cell r="L84" t="str">
            <v>Rec</v>
          </cell>
          <cell r="M84" t="str">
            <v>Mis, N, F</v>
          </cell>
          <cell r="N84">
            <v>0</v>
          </cell>
          <cell r="O84">
            <v>0</v>
          </cell>
          <cell r="P84">
            <v>0</v>
          </cell>
        </row>
        <row r="85">
          <cell r="A85" t="str">
            <v>CDH1</v>
          </cell>
          <cell r="B85" t="str">
            <v>cadherin 1, type 1, E-cadherin (epithelial) (ECAD)</v>
          </cell>
          <cell r="C85">
            <v>999</v>
          </cell>
          <cell r="D85">
            <v>16</v>
          </cell>
          <cell r="E85" t="str">
            <v xml:space="preserve">16q22.1 </v>
          </cell>
          <cell r="F85" t="str">
            <v>yes</v>
          </cell>
          <cell r="G85" t="str">
            <v>yes</v>
          </cell>
          <cell r="H85" t="str">
            <v>lobular breast, gastric</v>
          </cell>
          <cell r="I85" t="str">
            <v>gastric</v>
          </cell>
          <cell r="J85" t="str">
            <v>familial gastric carcinoma</v>
          </cell>
          <cell r="K85" t="str">
            <v>E</v>
          </cell>
          <cell r="L85" t="str">
            <v>Rec</v>
          </cell>
          <cell r="M85" t="str">
            <v>Mis, N, F, S</v>
          </cell>
          <cell r="N85">
            <v>0</v>
          </cell>
          <cell r="O85">
            <v>0</v>
          </cell>
          <cell r="P85">
            <v>0</v>
          </cell>
        </row>
        <row r="86">
          <cell r="A86" t="str">
            <v>CDH11</v>
          </cell>
          <cell r="B86" t="str">
            <v>cadherin 11, type 2, OB-cadherin (osteoblast)</v>
          </cell>
          <cell r="C86">
            <v>1009</v>
          </cell>
          <cell r="D86">
            <v>16</v>
          </cell>
          <cell r="E86" t="str">
            <v xml:space="preserve">16q22.1 </v>
          </cell>
          <cell r="F86" t="str">
            <v>yes</v>
          </cell>
          <cell r="G86">
            <v>0</v>
          </cell>
          <cell r="H86" t="str">
            <v>aneurysmal bone cyst</v>
          </cell>
          <cell r="I86">
            <v>0</v>
          </cell>
          <cell r="J86">
            <v>0</v>
          </cell>
          <cell r="K86" t="str">
            <v>M</v>
          </cell>
          <cell r="L86" t="str">
            <v>Dom</v>
          </cell>
          <cell r="M86" t="str">
            <v>T</v>
          </cell>
          <cell r="N86" t="str">
            <v>USP6</v>
          </cell>
          <cell r="O86">
            <v>0</v>
          </cell>
          <cell r="P86">
            <v>0</v>
          </cell>
        </row>
        <row r="87">
          <cell r="A87" t="str">
            <v>CDK12</v>
          </cell>
          <cell r="B87" t="str">
            <v>cyclin-dependent kinase 12</v>
          </cell>
          <cell r="C87">
            <v>51755</v>
          </cell>
          <cell r="D87">
            <v>17</v>
          </cell>
          <cell r="E87" t="str">
            <v>17q12</v>
          </cell>
          <cell r="F87" t="str">
            <v>yes</v>
          </cell>
          <cell r="G87">
            <v>0</v>
          </cell>
          <cell r="H87" t="str">
            <v>serous ovarian</v>
          </cell>
          <cell r="I87">
            <v>0</v>
          </cell>
          <cell r="J87">
            <v>0</v>
          </cell>
          <cell r="K87" t="str">
            <v>E</v>
          </cell>
          <cell r="L87" t="str">
            <v>Rec</v>
          </cell>
          <cell r="M87" t="str">
            <v>Mis, N, F</v>
          </cell>
          <cell r="N87">
            <v>0</v>
          </cell>
          <cell r="O87">
            <v>0</v>
          </cell>
          <cell r="P87">
            <v>0</v>
          </cell>
        </row>
        <row r="88">
          <cell r="A88" t="str">
            <v>CDK4</v>
          </cell>
          <cell r="B88" t="str">
            <v>cyclin-dependent kinase 4</v>
          </cell>
          <cell r="C88">
            <v>1019</v>
          </cell>
          <cell r="D88">
            <v>12</v>
          </cell>
          <cell r="E88" t="str">
            <v xml:space="preserve">12q14 </v>
          </cell>
          <cell r="F88">
            <v>0</v>
          </cell>
          <cell r="G88" t="str">
            <v>yes</v>
          </cell>
          <cell r="H88">
            <v>0</v>
          </cell>
          <cell r="I88" t="str">
            <v xml:space="preserve">melanoma </v>
          </cell>
          <cell r="J88" t="str">
            <v>familial malignant melanoma</v>
          </cell>
          <cell r="K88" t="str">
            <v>E</v>
          </cell>
          <cell r="L88" t="str">
            <v>Dom</v>
          </cell>
          <cell r="M88" t="str">
            <v>Mis</v>
          </cell>
          <cell r="N88">
            <v>0</v>
          </cell>
          <cell r="O88">
            <v>0</v>
          </cell>
          <cell r="P88">
            <v>0</v>
          </cell>
        </row>
        <row r="89">
          <cell r="A89" t="str">
            <v>CDK6</v>
          </cell>
          <cell r="B89" t="str">
            <v>cyclin-dependent kinase 6</v>
          </cell>
          <cell r="C89">
            <v>1021</v>
          </cell>
          <cell r="D89">
            <v>7</v>
          </cell>
          <cell r="E89" t="str">
            <v>7q21-q22</v>
          </cell>
          <cell r="F89" t="str">
            <v>yes</v>
          </cell>
          <cell r="G89">
            <v>0</v>
          </cell>
          <cell r="H89" t="str">
            <v>ALL</v>
          </cell>
          <cell r="I89">
            <v>0</v>
          </cell>
          <cell r="J89">
            <v>0</v>
          </cell>
          <cell r="K89" t="str">
            <v>L</v>
          </cell>
          <cell r="L89" t="str">
            <v>Dom</v>
          </cell>
          <cell r="M89" t="str">
            <v>T</v>
          </cell>
          <cell r="N89" t="str">
            <v>MLLT10</v>
          </cell>
          <cell r="O89">
            <v>0</v>
          </cell>
          <cell r="P89">
            <v>0</v>
          </cell>
        </row>
        <row r="90">
          <cell r="A90" t="str">
            <v>CDKN2A</v>
          </cell>
          <cell r="B90" t="str">
            <v>cyclin-dependent kinase inhibitor 2A (p16(INK4a)) gene</v>
          </cell>
          <cell r="C90">
            <v>1029</v>
          </cell>
          <cell r="D90">
            <v>9</v>
          </cell>
          <cell r="E90" t="str">
            <v xml:space="preserve">9p21 </v>
          </cell>
          <cell r="F90" t="str">
            <v>yes</v>
          </cell>
          <cell r="G90" t="str">
            <v>yes</v>
          </cell>
          <cell r="H90" t="str">
            <v>melanoma, multiple other tumour types</v>
          </cell>
          <cell r="I90" t="str">
            <v>melanoma, pancreatic</v>
          </cell>
          <cell r="J90" t="str">
            <v>familial malignant melanoma</v>
          </cell>
          <cell r="K90" t="str">
            <v>L, E, M, O</v>
          </cell>
          <cell r="L90" t="str">
            <v>Rec</v>
          </cell>
          <cell r="M90" t="str">
            <v>D, Mis, N, F, S</v>
          </cell>
          <cell r="N90">
            <v>0</v>
          </cell>
          <cell r="O90">
            <v>0</v>
          </cell>
          <cell r="P90">
            <v>0</v>
          </cell>
        </row>
        <row r="91">
          <cell r="A91" t="str">
            <v>CDKN2a(p14)</v>
          </cell>
          <cell r="B91" t="str">
            <v>cyclin-dependent kinase inhibitor 2A--  p14ARF protein</v>
          </cell>
          <cell r="C91">
            <v>1029</v>
          </cell>
          <cell r="D91">
            <v>9</v>
          </cell>
          <cell r="E91" t="str">
            <v xml:space="preserve">9p21 </v>
          </cell>
          <cell r="F91" t="str">
            <v>yes</v>
          </cell>
          <cell r="G91" t="str">
            <v>yes</v>
          </cell>
          <cell r="H91" t="str">
            <v>melanoma, multiple other tumour types</v>
          </cell>
          <cell r="I91" t="str">
            <v>melanoma, pancreatic</v>
          </cell>
          <cell r="J91" t="str">
            <v>familial malignant melanoma</v>
          </cell>
          <cell r="K91" t="str">
            <v>L, E, M, O</v>
          </cell>
          <cell r="L91" t="str">
            <v>Rec</v>
          </cell>
          <cell r="M91" t="str">
            <v>D, S</v>
          </cell>
          <cell r="N91">
            <v>0</v>
          </cell>
          <cell r="O91">
            <v>0</v>
          </cell>
          <cell r="P91">
            <v>0</v>
          </cell>
        </row>
        <row r="92">
          <cell r="A92" t="str">
            <v>CDKN2C</v>
          </cell>
          <cell r="B92" t="str">
            <v>cyclin-dependent kinase inhibitor 2C (p18, inhibits CDK4)</v>
          </cell>
          <cell r="C92">
            <v>1031</v>
          </cell>
          <cell r="D92">
            <v>1</v>
          </cell>
          <cell r="E92" t="str">
            <v>1p32</v>
          </cell>
          <cell r="F92" t="str">
            <v>yes</v>
          </cell>
          <cell r="G92">
            <v>0</v>
          </cell>
          <cell r="H92" t="str">
            <v>glioma, MM</v>
          </cell>
          <cell r="I92">
            <v>0</v>
          </cell>
          <cell r="J92">
            <v>0</v>
          </cell>
          <cell r="K92" t="str">
            <v>O, L</v>
          </cell>
          <cell r="L92" t="str">
            <v>Rec</v>
          </cell>
          <cell r="M92" t="str">
            <v>D</v>
          </cell>
          <cell r="N92">
            <v>0</v>
          </cell>
          <cell r="O92">
            <v>0</v>
          </cell>
          <cell r="P92">
            <v>0</v>
          </cell>
        </row>
        <row r="93">
          <cell r="A93" t="str">
            <v>CDX2</v>
          </cell>
          <cell r="B93" t="str">
            <v>caudal type homeo box transcription factor 2</v>
          </cell>
          <cell r="C93">
            <v>1045</v>
          </cell>
          <cell r="D93">
            <v>13</v>
          </cell>
          <cell r="E93" t="str">
            <v xml:space="preserve">13q12.3 </v>
          </cell>
          <cell r="F93" t="str">
            <v>yes</v>
          </cell>
          <cell r="G93">
            <v>0</v>
          </cell>
          <cell r="H93" t="str">
            <v>AML</v>
          </cell>
          <cell r="I93">
            <v>0</v>
          </cell>
          <cell r="J93">
            <v>0</v>
          </cell>
          <cell r="K93" t="str">
            <v>L</v>
          </cell>
          <cell r="L93" t="str">
            <v>Dom</v>
          </cell>
          <cell r="M93" t="str">
            <v>T</v>
          </cell>
          <cell r="N93" t="str">
            <v>ETV6</v>
          </cell>
          <cell r="O93">
            <v>0</v>
          </cell>
          <cell r="P93">
            <v>0</v>
          </cell>
        </row>
        <row r="94">
          <cell r="A94" t="str">
            <v>CEBPA</v>
          </cell>
          <cell r="B94" t="str">
            <v>CCAAT/enhancer binding protein (C/EBP), alpha</v>
          </cell>
          <cell r="C94">
            <v>1050</v>
          </cell>
          <cell r="D94">
            <v>19</v>
          </cell>
          <cell r="E94" t="str">
            <v>19q13.1</v>
          </cell>
          <cell r="F94" t="str">
            <v>yes</v>
          </cell>
          <cell r="G94">
            <v>0</v>
          </cell>
          <cell r="H94" t="str">
            <v>AML, MDS</v>
          </cell>
          <cell r="I94">
            <v>0</v>
          </cell>
          <cell r="J94">
            <v>0</v>
          </cell>
          <cell r="K94" t="str">
            <v>L</v>
          </cell>
          <cell r="L94" t="str">
            <v>Dom</v>
          </cell>
          <cell r="M94" t="str">
            <v>Mis, N, F</v>
          </cell>
          <cell r="N94">
            <v>0</v>
          </cell>
          <cell r="O94">
            <v>0</v>
          </cell>
          <cell r="P94">
            <v>0</v>
          </cell>
        </row>
        <row r="95">
          <cell r="A95" t="str">
            <v>CEP1</v>
          </cell>
          <cell r="B95" t="str">
            <v>centrosomal protein 1</v>
          </cell>
          <cell r="C95">
            <v>11064</v>
          </cell>
          <cell r="D95">
            <v>9</v>
          </cell>
          <cell r="E95" t="str">
            <v>9q33</v>
          </cell>
          <cell r="F95" t="str">
            <v>yes</v>
          </cell>
          <cell r="G95">
            <v>0</v>
          </cell>
          <cell r="H95" t="str">
            <v>MPN, NHL</v>
          </cell>
          <cell r="I95">
            <v>0</v>
          </cell>
          <cell r="J95">
            <v>0</v>
          </cell>
          <cell r="K95" t="str">
            <v>L</v>
          </cell>
          <cell r="L95" t="str">
            <v>Dom</v>
          </cell>
          <cell r="M95" t="str">
            <v>T</v>
          </cell>
          <cell r="N95" t="str">
            <v>FGFR1</v>
          </cell>
          <cell r="O95">
            <v>0</v>
          </cell>
          <cell r="P95">
            <v>0</v>
          </cell>
        </row>
        <row r="96">
          <cell r="A96" t="str">
            <v>CHCHD7</v>
          </cell>
          <cell r="B96" t="str">
            <v>coiled-coil-helix-coiled-coil-helix domain containing 7</v>
          </cell>
          <cell r="C96">
            <v>79145</v>
          </cell>
          <cell r="D96">
            <v>8</v>
          </cell>
          <cell r="E96" t="str">
            <v>8q11.2</v>
          </cell>
          <cell r="F96" t="str">
            <v>yes</v>
          </cell>
          <cell r="G96">
            <v>0</v>
          </cell>
          <cell r="H96" t="str">
            <v>salivary gland adenoma</v>
          </cell>
          <cell r="I96">
            <v>0</v>
          </cell>
          <cell r="J96">
            <v>0</v>
          </cell>
          <cell r="K96" t="str">
            <v>E</v>
          </cell>
          <cell r="L96" t="str">
            <v>Dom</v>
          </cell>
          <cell r="M96" t="str">
            <v>T</v>
          </cell>
          <cell r="N96" t="str">
            <v>PLAG1</v>
          </cell>
          <cell r="O96">
            <v>0</v>
          </cell>
          <cell r="P96">
            <v>0</v>
          </cell>
        </row>
        <row r="97">
          <cell r="A97" t="str">
            <v>CHEK2</v>
          </cell>
          <cell r="B97" t="str">
            <v>CHK2 checkpoint homolog (S. pombe)</v>
          </cell>
          <cell r="C97">
            <v>11200</v>
          </cell>
          <cell r="D97">
            <v>22</v>
          </cell>
          <cell r="E97" t="str">
            <v>22q12.1</v>
          </cell>
          <cell r="F97">
            <v>0</v>
          </cell>
          <cell r="G97" t="str">
            <v>yes</v>
          </cell>
          <cell r="H97">
            <v>0</v>
          </cell>
          <cell r="I97" t="str">
            <v xml:space="preserve">breast </v>
          </cell>
          <cell r="J97" t="str">
            <v>familial breast cancer</v>
          </cell>
          <cell r="K97" t="str">
            <v>E</v>
          </cell>
          <cell r="L97" t="str">
            <v>Rec</v>
          </cell>
          <cell r="M97" t="str">
            <v>F</v>
          </cell>
          <cell r="N97">
            <v>0</v>
          </cell>
          <cell r="O97">
            <v>0</v>
          </cell>
          <cell r="P97">
            <v>0</v>
          </cell>
        </row>
        <row r="98">
          <cell r="A98" t="str">
            <v>CHIC2</v>
          </cell>
          <cell r="B98" t="str">
            <v>cysteine-rich hydrophobic domain 2</v>
          </cell>
          <cell r="C98">
            <v>26511</v>
          </cell>
          <cell r="D98">
            <v>4</v>
          </cell>
          <cell r="E98" t="str">
            <v>4q11-q12</v>
          </cell>
          <cell r="F98" t="str">
            <v>yes</v>
          </cell>
          <cell r="G98">
            <v>0</v>
          </cell>
          <cell r="H98" t="str">
            <v>AML</v>
          </cell>
          <cell r="I98">
            <v>0</v>
          </cell>
          <cell r="J98">
            <v>0</v>
          </cell>
          <cell r="K98" t="str">
            <v>L</v>
          </cell>
          <cell r="L98" t="str">
            <v>Dom</v>
          </cell>
          <cell r="M98" t="str">
            <v>T</v>
          </cell>
          <cell r="N98" t="str">
            <v>ETV6</v>
          </cell>
          <cell r="O98">
            <v>0</v>
          </cell>
          <cell r="P98">
            <v>0</v>
          </cell>
        </row>
        <row r="99">
          <cell r="A99" t="str">
            <v>CHN1</v>
          </cell>
          <cell r="B99" t="str">
            <v>chimerin (chimaerin) 1</v>
          </cell>
          <cell r="C99">
            <v>1123</v>
          </cell>
          <cell r="D99">
            <v>2</v>
          </cell>
          <cell r="E99" t="str">
            <v xml:space="preserve">2q31-q32.1 </v>
          </cell>
          <cell r="F99" t="str">
            <v>yes</v>
          </cell>
          <cell r="G99">
            <v>0</v>
          </cell>
          <cell r="H99" t="str">
            <v>extraskeletal myxoid chondrosarcoma</v>
          </cell>
          <cell r="I99">
            <v>0</v>
          </cell>
          <cell r="J99">
            <v>0</v>
          </cell>
          <cell r="K99" t="str">
            <v>M</v>
          </cell>
          <cell r="L99" t="str">
            <v>Dom</v>
          </cell>
          <cell r="M99" t="str">
            <v>T</v>
          </cell>
          <cell r="N99" t="str">
            <v>TAF15</v>
          </cell>
          <cell r="O99">
            <v>0</v>
          </cell>
          <cell r="P99">
            <v>0</v>
          </cell>
        </row>
        <row r="100">
          <cell r="A100" t="str">
            <v>CIC</v>
          </cell>
          <cell r="B100" t="str">
            <v>capicua homolog</v>
          </cell>
          <cell r="C100">
            <v>23152</v>
          </cell>
          <cell r="D100">
            <v>19</v>
          </cell>
          <cell r="E100" t="str">
            <v>19q13.2</v>
          </cell>
          <cell r="F100" t="str">
            <v>yes</v>
          </cell>
          <cell r="G100">
            <v>0</v>
          </cell>
          <cell r="H100" t="str">
            <v>oligodendroglioma, soft tissue sarcoma</v>
          </cell>
          <cell r="I100">
            <v>0</v>
          </cell>
          <cell r="J100">
            <v>0</v>
          </cell>
          <cell r="K100" t="str">
            <v>O</v>
          </cell>
          <cell r="L100" t="str">
            <v>Rec</v>
          </cell>
          <cell r="M100" t="str">
            <v>Mis, F, S,T</v>
          </cell>
          <cell r="N100" t="str">
            <v>DUX4</v>
          </cell>
          <cell r="O100">
            <v>0</v>
          </cell>
          <cell r="P100">
            <v>0</v>
          </cell>
        </row>
        <row r="101">
          <cell r="A101" t="str">
            <v>CIITA</v>
          </cell>
          <cell r="B101" t="str">
            <v>class II, major histocompatibility complex, transactivator</v>
          </cell>
          <cell r="C101">
            <v>4261</v>
          </cell>
          <cell r="D101">
            <v>16</v>
          </cell>
          <cell r="E101" t="str">
            <v>16p13</v>
          </cell>
          <cell r="F101" t="str">
            <v>yes</v>
          </cell>
          <cell r="G101">
            <v>0</v>
          </cell>
          <cell r="H101" t="str">
            <v>PMBL, Hodgkin lymphoma</v>
          </cell>
          <cell r="I101">
            <v>0</v>
          </cell>
          <cell r="J101">
            <v>0</v>
          </cell>
          <cell r="K101" t="str">
            <v>L</v>
          </cell>
          <cell r="L101" t="str">
            <v>Dom</v>
          </cell>
          <cell r="M101" t="str">
            <v>T</v>
          </cell>
          <cell r="N101" t="str">
            <v>FLJ27352, CD274, CD273, RALGDS, RUNDC2A, C16orf75, BCL6</v>
          </cell>
          <cell r="O101">
            <v>0</v>
          </cell>
          <cell r="P101">
            <v>0</v>
          </cell>
        </row>
        <row r="102">
          <cell r="A102" t="str">
            <v>CLTC</v>
          </cell>
          <cell r="B102" t="str">
            <v>clathrin, heavy polypeptide (Hc)</v>
          </cell>
          <cell r="C102">
            <v>1213</v>
          </cell>
          <cell r="D102">
            <v>17</v>
          </cell>
          <cell r="E102" t="str">
            <v>17q11-qter</v>
          </cell>
          <cell r="F102" t="str">
            <v>yes</v>
          </cell>
          <cell r="G102">
            <v>0</v>
          </cell>
          <cell r="H102" t="str">
            <v xml:space="preserve">ALCL, renal </v>
          </cell>
          <cell r="I102">
            <v>0</v>
          </cell>
          <cell r="J102">
            <v>0</v>
          </cell>
          <cell r="K102" t="str">
            <v>L</v>
          </cell>
          <cell r="L102" t="str">
            <v>Dom</v>
          </cell>
          <cell r="M102" t="str">
            <v>T</v>
          </cell>
          <cell r="N102" t="str">
            <v>ALK, TFE3</v>
          </cell>
          <cell r="O102">
            <v>0</v>
          </cell>
          <cell r="P102">
            <v>0</v>
          </cell>
        </row>
        <row r="103">
          <cell r="A103" t="str">
            <v>CLTCL1</v>
          </cell>
          <cell r="B103" t="str">
            <v>clathrin, heavy polypeptide-like 1</v>
          </cell>
          <cell r="C103">
            <v>8218</v>
          </cell>
          <cell r="D103">
            <v>22</v>
          </cell>
          <cell r="E103" t="str">
            <v>22q11.21</v>
          </cell>
          <cell r="F103" t="str">
            <v>yes</v>
          </cell>
          <cell r="G103">
            <v>0</v>
          </cell>
          <cell r="H103" t="str">
            <v>ALCL</v>
          </cell>
          <cell r="I103">
            <v>0</v>
          </cell>
          <cell r="J103">
            <v>0</v>
          </cell>
          <cell r="K103" t="str">
            <v>L</v>
          </cell>
          <cell r="L103" t="str">
            <v>Dom</v>
          </cell>
          <cell r="M103" t="str">
            <v>T</v>
          </cell>
          <cell r="N103" t="str">
            <v>?</v>
          </cell>
          <cell r="O103">
            <v>0</v>
          </cell>
          <cell r="P103">
            <v>0</v>
          </cell>
        </row>
        <row r="104">
          <cell r="A104" t="str">
            <v>CMKOR1</v>
          </cell>
          <cell r="B104" t="str">
            <v>chemokine orphan receptor 1</v>
          </cell>
          <cell r="C104">
            <v>57007</v>
          </cell>
          <cell r="D104">
            <v>2</v>
          </cell>
          <cell r="E104" t="str">
            <v>2q37.3</v>
          </cell>
          <cell r="F104" t="str">
            <v>yes</v>
          </cell>
          <cell r="G104">
            <v>0</v>
          </cell>
          <cell r="H104" t="str">
            <v>lipoma</v>
          </cell>
          <cell r="I104">
            <v>0</v>
          </cell>
          <cell r="J104">
            <v>0</v>
          </cell>
          <cell r="K104" t="str">
            <v>M</v>
          </cell>
          <cell r="L104" t="str">
            <v>Dom</v>
          </cell>
          <cell r="M104" t="str">
            <v>T</v>
          </cell>
          <cell r="N104" t="str">
            <v>HMGA2</v>
          </cell>
          <cell r="O104">
            <v>0</v>
          </cell>
          <cell r="P104">
            <v>0</v>
          </cell>
        </row>
        <row r="105">
          <cell r="A105" t="str">
            <v>CNOT3</v>
          </cell>
          <cell r="B105" t="str">
            <v>CCR4-NOT transcription complex subunit 3</v>
          </cell>
          <cell r="C105">
            <v>4849</v>
          </cell>
          <cell r="D105">
            <v>19</v>
          </cell>
          <cell r="E105" t="str">
            <v>19q13.4</v>
          </cell>
          <cell r="F105" t="str">
            <v>yes</v>
          </cell>
          <cell r="G105">
            <v>0</v>
          </cell>
          <cell r="H105" t="str">
            <v>T-ALL</v>
          </cell>
          <cell r="I105">
            <v>0</v>
          </cell>
          <cell r="J105">
            <v>0</v>
          </cell>
          <cell r="K105" t="str">
            <v>L</v>
          </cell>
          <cell r="L105" t="str">
            <v>Dom</v>
          </cell>
          <cell r="M105" t="str">
            <v>Mis, N</v>
          </cell>
          <cell r="N105">
            <v>0</v>
          </cell>
          <cell r="O105">
            <v>0</v>
          </cell>
          <cell r="P105">
            <v>0</v>
          </cell>
        </row>
        <row r="106">
          <cell r="A106" t="str">
            <v>COL1A1</v>
          </cell>
          <cell r="B106" t="str">
            <v>collagen, type I, alpha 1</v>
          </cell>
          <cell r="C106">
            <v>1277</v>
          </cell>
          <cell r="D106">
            <v>17</v>
          </cell>
          <cell r="E106" t="str">
            <v>17q21.31-q22</v>
          </cell>
          <cell r="F106" t="str">
            <v>yes</v>
          </cell>
          <cell r="G106">
            <v>0</v>
          </cell>
          <cell r="H106" t="str">
            <v xml:space="preserve">dermatofibrosarcoma protuberans, aneurysmal bone cyst </v>
          </cell>
          <cell r="I106">
            <v>0</v>
          </cell>
          <cell r="J106">
            <v>0</v>
          </cell>
          <cell r="K106" t="str">
            <v>M</v>
          </cell>
          <cell r="L106" t="str">
            <v>Dom</v>
          </cell>
          <cell r="M106" t="str">
            <v>T</v>
          </cell>
          <cell r="N106" t="str">
            <v>PDGFB, USP6</v>
          </cell>
          <cell r="O106" t="str">
            <v>yes</v>
          </cell>
          <cell r="P106" t="str">
            <v>Osteogenesis imperfecta</v>
          </cell>
        </row>
        <row r="107">
          <cell r="A107" t="str">
            <v>COPEB</v>
          </cell>
          <cell r="B107" t="str">
            <v>core promoter element binding protein (KLF6)</v>
          </cell>
          <cell r="C107">
            <v>1316</v>
          </cell>
          <cell r="D107">
            <v>10</v>
          </cell>
          <cell r="E107" t="str">
            <v>10p15</v>
          </cell>
          <cell r="F107" t="str">
            <v>yes</v>
          </cell>
          <cell r="G107">
            <v>0</v>
          </cell>
          <cell r="H107" t="str">
            <v>prostate, glioma</v>
          </cell>
          <cell r="I107">
            <v>0</v>
          </cell>
          <cell r="J107">
            <v>0</v>
          </cell>
          <cell r="K107" t="str">
            <v>E, O</v>
          </cell>
          <cell r="L107" t="str">
            <v>Rec</v>
          </cell>
          <cell r="M107" t="str">
            <v xml:space="preserve">Mis, N </v>
          </cell>
          <cell r="N107">
            <v>0</v>
          </cell>
          <cell r="O107">
            <v>0</v>
          </cell>
          <cell r="P107">
            <v>0</v>
          </cell>
        </row>
        <row r="108">
          <cell r="A108" t="str">
            <v>COX6C</v>
          </cell>
          <cell r="B108" t="str">
            <v>cytochrome c oxidase subunit VIc</v>
          </cell>
          <cell r="C108">
            <v>1345</v>
          </cell>
          <cell r="D108">
            <v>8</v>
          </cell>
          <cell r="E108" t="str">
            <v xml:space="preserve">8q22-q23 </v>
          </cell>
          <cell r="F108" t="str">
            <v>yes</v>
          </cell>
          <cell r="G108">
            <v>0</v>
          </cell>
          <cell r="H108" t="str">
            <v>uterine leiomyoma</v>
          </cell>
          <cell r="I108">
            <v>0</v>
          </cell>
          <cell r="J108">
            <v>0</v>
          </cell>
          <cell r="K108" t="str">
            <v>M</v>
          </cell>
          <cell r="L108" t="str">
            <v>Dom</v>
          </cell>
          <cell r="M108" t="str">
            <v>T</v>
          </cell>
          <cell r="N108" t="str">
            <v>HMGA2</v>
          </cell>
          <cell r="O108">
            <v>0</v>
          </cell>
          <cell r="P108">
            <v>0</v>
          </cell>
        </row>
        <row r="109">
          <cell r="A109" t="str">
            <v>CREB1</v>
          </cell>
          <cell r="B109" t="str">
            <v>cAMP responsive element binding protein 1</v>
          </cell>
          <cell r="C109">
            <v>1385</v>
          </cell>
          <cell r="D109">
            <v>2</v>
          </cell>
          <cell r="E109" t="str">
            <v>2q34</v>
          </cell>
          <cell r="F109" t="str">
            <v>yes</v>
          </cell>
          <cell r="G109">
            <v>0</v>
          </cell>
          <cell r="H109" t="str">
            <v>clear cell sarcoma, angiomatoid fibrous histiocytoma</v>
          </cell>
          <cell r="I109">
            <v>0</v>
          </cell>
          <cell r="J109">
            <v>0</v>
          </cell>
          <cell r="K109" t="str">
            <v>M</v>
          </cell>
          <cell r="L109" t="str">
            <v>Dom</v>
          </cell>
          <cell r="M109" t="str">
            <v>T</v>
          </cell>
          <cell r="N109" t="str">
            <v>EWSR1</v>
          </cell>
          <cell r="O109">
            <v>0</v>
          </cell>
          <cell r="P109">
            <v>0</v>
          </cell>
        </row>
        <row r="110">
          <cell r="A110" t="str">
            <v>CREB3L1</v>
          </cell>
          <cell r="B110" t="str">
            <v>cAMP responsive element binding protein 3-like 1</v>
          </cell>
          <cell r="C110">
            <v>90993</v>
          </cell>
          <cell r="D110">
            <v>11</v>
          </cell>
          <cell r="E110" t="str">
            <v>11p11.2</v>
          </cell>
          <cell r="F110" t="str">
            <v>yes</v>
          </cell>
          <cell r="G110">
            <v>0</v>
          </cell>
          <cell r="H110" t="str">
            <v>myxofibrosarcoma</v>
          </cell>
          <cell r="I110">
            <v>0</v>
          </cell>
          <cell r="J110">
            <v>0</v>
          </cell>
          <cell r="K110" t="str">
            <v>M</v>
          </cell>
          <cell r="L110" t="str">
            <v>Dom</v>
          </cell>
          <cell r="M110" t="str">
            <v>T</v>
          </cell>
          <cell r="N110" t="str">
            <v>FUS</v>
          </cell>
          <cell r="O110">
            <v>0</v>
          </cell>
          <cell r="P110">
            <v>0</v>
          </cell>
        </row>
        <row r="111">
          <cell r="A111" t="str">
            <v>CREB3L2</v>
          </cell>
          <cell r="B111" t="str">
            <v>cAMP responsive element binding protein 3-like 2</v>
          </cell>
          <cell r="C111">
            <v>64764</v>
          </cell>
          <cell r="D111">
            <v>7</v>
          </cell>
          <cell r="E111" t="str">
            <v>7q34</v>
          </cell>
          <cell r="F111" t="str">
            <v>yes</v>
          </cell>
          <cell r="G111">
            <v>0</v>
          </cell>
          <cell r="H111" t="str">
            <v>fibromyxoid sarcoma</v>
          </cell>
          <cell r="I111">
            <v>0</v>
          </cell>
          <cell r="J111">
            <v>0</v>
          </cell>
          <cell r="K111" t="str">
            <v>M</v>
          </cell>
          <cell r="L111" t="str">
            <v>Dom</v>
          </cell>
          <cell r="M111" t="str">
            <v>T</v>
          </cell>
          <cell r="N111" t="str">
            <v>FUS</v>
          </cell>
          <cell r="O111">
            <v>0</v>
          </cell>
          <cell r="P111">
            <v>0</v>
          </cell>
        </row>
        <row r="112">
          <cell r="A112" t="str">
            <v>CREBBP</v>
          </cell>
          <cell r="B112" t="str">
            <v>CREB binding protein (CBP)</v>
          </cell>
          <cell r="C112">
            <v>1387</v>
          </cell>
          <cell r="D112">
            <v>16</v>
          </cell>
          <cell r="E112" t="str">
            <v xml:space="preserve">16p13.3 </v>
          </cell>
          <cell r="F112" t="str">
            <v>yes</v>
          </cell>
          <cell r="G112">
            <v>0</v>
          </cell>
          <cell r="H112" t="str">
            <v xml:space="preserve">ALL, AML, DLBCL, B-NHL </v>
          </cell>
          <cell r="I112">
            <v>0</v>
          </cell>
          <cell r="J112">
            <v>0</v>
          </cell>
          <cell r="K112" t="str">
            <v>L</v>
          </cell>
          <cell r="L112" t="str">
            <v>Dom/Rec</v>
          </cell>
          <cell r="M112" t="str">
            <v>T, N, F, Mis, O</v>
          </cell>
          <cell r="N112" t="str">
            <v>MLL, MORF, RUNXBP2</v>
          </cell>
          <cell r="O112" t="str">
            <v>yes</v>
          </cell>
          <cell r="P112" t="str">
            <v>Rubinstein-Taybi syndrome</v>
          </cell>
        </row>
        <row r="113">
          <cell r="A113" t="str">
            <v>CRLF2</v>
          </cell>
          <cell r="B113" t="str">
            <v>cytokine receptor-like factor 2</v>
          </cell>
          <cell r="C113">
            <v>64109</v>
          </cell>
          <cell r="D113" t="str">
            <v>X,Y</v>
          </cell>
          <cell r="E113" t="str">
            <v>Xp22.3; Yp11.3</v>
          </cell>
          <cell r="F113" t="str">
            <v>yes</v>
          </cell>
          <cell r="G113">
            <v>0</v>
          </cell>
          <cell r="H113" t="str">
            <v>B-ALL, Downs associated ALL</v>
          </cell>
          <cell r="I113">
            <v>0</v>
          </cell>
          <cell r="J113">
            <v>0</v>
          </cell>
          <cell r="K113" t="str">
            <v>L</v>
          </cell>
          <cell r="L113" t="str">
            <v>Dom</v>
          </cell>
          <cell r="M113" t="str">
            <v>Mis, T</v>
          </cell>
          <cell r="N113" t="str">
            <v>P2RY8, IGH@</v>
          </cell>
          <cell r="O113">
            <v>0</v>
          </cell>
          <cell r="P113">
            <v>0</v>
          </cell>
        </row>
        <row r="114">
          <cell r="A114" t="str">
            <v>CRTC3</v>
          </cell>
          <cell r="B114" t="str">
            <v>CREB regulated transcription coactivator 3</v>
          </cell>
          <cell r="C114">
            <v>64784</v>
          </cell>
          <cell r="D114">
            <v>15</v>
          </cell>
          <cell r="E114" t="str">
            <v>15q26.1</v>
          </cell>
          <cell r="F114" t="str">
            <v>yes</v>
          </cell>
          <cell r="G114">
            <v>0</v>
          </cell>
          <cell r="H114" t="str">
            <v>salivary gland mucoepidermoid</v>
          </cell>
          <cell r="I114">
            <v>0</v>
          </cell>
          <cell r="J114">
            <v>0</v>
          </cell>
          <cell r="K114" t="str">
            <v>E</v>
          </cell>
          <cell r="L114" t="str">
            <v>Dom</v>
          </cell>
          <cell r="M114" t="str">
            <v>T</v>
          </cell>
          <cell r="N114" t="str">
            <v>MAML2</v>
          </cell>
          <cell r="O114">
            <v>0</v>
          </cell>
          <cell r="P114">
            <v>0</v>
          </cell>
        </row>
        <row r="115">
          <cell r="A115" t="str">
            <v>CSF3R</v>
          </cell>
          <cell r="B115" t="str">
            <v>colony stimulating factor 3 receptor (granulocyte)</v>
          </cell>
          <cell r="C115">
            <v>1441</v>
          </cell>
          <cell r="D115">
            <v>1</v>
          </cell>
          <cell r="E115" t="str">
            <v>1p35-p34.3</v>
          </cell>
          <cell r="F115" t="str">
            <v>yes</v>
          </cell>
          <cell r="G115">
            <v>0</v>
          </cell>
          <cell r="H115" t="str">
            <v>aCML, chronic neutrophilic leukaemia</v>
          </cell>
          <cell r="I115">
            <v>0</v>
          </cell>
          <cell r="J115">
            <v>0</v>
          </cell>
          <cell r="K115" t="str">
            <v>L</v>
          </cell>
          <cell r="L115">
            <v>0</v>
          </cell>
          <cell r="M115">
            <v>0</v>
          </cell>
          <cell r="N115">
            <v>0</v>
          </cell>
          <cell r="O115">
            <v>0</v>
          </cell>
          <cell r="P115">
            <v>0</v>
          </cell>
        </row>
        <row r="116">
          <cell r="A116" t="str">
            <v>CTNNB1</v>
          </cell>
          <cell r="B116" t="str">
            <v>catenin (cadherin-associated protein), beta 1</v>
          </cell>
          <cell r="C116">
            <v>1499</v>
          </cell>
          <cell r="D116">
            <v>3</v>
          </cell>
          <cell r="E116" t="str">
            <v xml:space="preserve">3p22-p21.3 </v>
          </cell>
          <cell r="F116" t="str">
            <v>yes</v>
          </cell>
          <cell r="G116">
            <v>0</v>
          </cell>
          <cell r="H116" t="str">
            <v>colorectal, ovarian,  hepatoblastoma, pleomorphic salivary gland adenoma, other tumour types</v>
          </cell>
          <cell r="I116">
            <v>0</v>
          </cell>
          <cell r="J116">
            <v>0</v>
          </cell>
          <cell r="K116" t="str">
            <v>E, M, O</v>
          </cell>
          <cell r="L116" t="str">
            <v>Dom</v>
          </cell>
          <cell r="M116" t="str">
            <v>H, Mis, T</v>
          </cell>
          <cell r="N116" t="str">
            <v>PLAG1</v>
          </cell>
          <cell r="O116">
            <v>0</v>
          </cell>
          <cell r="P116">
            <v>0</v>
          </cell>
        </row>
        <row r="117">
          <cell r="A117" t="str">
            <v>CYLD</v>
          </cell>
          <cell r="B117" t="str">
            <v>familial cylindromatosis gene</v>
          </cell>
          <cell r="C117">
            <v>1540</v>
          </cell>
          <cell r="D117">
            <v>16</v>
          </cell>
          <cell r="E117" t="str">
            <v xml:space="preserve">16q12-q13 </v>
          </cell>
          <cell r="F117" t="str">
            <v>yes</v>
          </cell>
          <cell r="G117" t="str">
            <v>yes</v>
          </cell>
          <cell r="H117" t="str">
            <v>cylindroma</v>
          </cell>
          <cell r="I117" t="str">
            <v>cylindroma</v>
          </cell>
          <cell r="J117" t="str">
            <v>familial cylindromatosis</v>
          </cell>
          <cell r="K117" t="str">
            <v>E</v>
          </cell>
          <cell r="L117" t="str">
            <v>Rec</v>
          </cell>
          <cell r="M117" t="str">
            <v>Mis, N, F, S</v>
          </cell>
          <cell r="N117">
            <v>0</v>
          </cell>
          <cell r="O117">
            <v>0</v>
          </cell>
          <cell r="P117">
            <v>0</v>
          </cell>
        </row>
        <row r="118">
          <cell r="A118" t="str">
            <v>D10S170</v>
          </cell>
          <cell r="B118" t="str">
            <v>DNA segment on chromosome 10 (unique) 170, H4 gene (PTC1)</v>
          </cell>
          <cell r="C118">
            <v>8030</v>
          </cell>
          <cell r="D118">
            <v>10</v>
          </cell>
          <cell r="E118" t="str">
            <v>10q21</v>
          </cell>
          <cell r="F118" t="str">
            <v>yes</v>
          </cell>
          <cell r="G118">
            <v>0</v>
          </cell>
          <cell r="H118" t="str">
            <v>papillary thyroid, CML</v>
          </cell>
          <cell r="I118">
            <v>0</v>
          </cell>
          <cell r="J118">
            <v>0</v>
          </cell>
          <cell r="K118" t="str">
            <v>E</v>
          </cell>
          <cell r="L118" t="str">
            <v>Dom</v>
          </cell>
          <cell r="M118" t="str">
            <v>T</v>
          </cell>
          <cell r="N118" t="str">
            <v>RET, PDGFRB</v>
          </cell>
          <cell r="O118">
            <v>0</v>
          </cell>
          <cell r="P118">
            <v>0</v>
          </cell>
        </row>
        <row r="119">
          <cell r="A119" t="str">
            <v>DAXX</v>
          </cell>
          <cell r="B119" t="str">
            <v>death-domain associated protein</v>
          </cell>
          <cell r="C119">
            <v>1616</v>
          </cell>
          <cell r="D119">
            <v>6</v>
          </cell>
          <cell r="E119" t="str">
            <v>6p21.3</v>
          </cell>
          <cell r="F119" t="str">
            <v>yes</v>
          </cell>
          <cell r="G119">
            <v>0</v>
          </cell>
          <cell r="H119" t="str">
            <v>pancreatic neuroendocrine tumour, paediatric glioblastoma</v>
          </cell>
          <cell r="I119">
            <v>0</v>
          </cell>
          <cell r="J119">
            <v>0</v>
          </cell>
          <cell r="K119" t="str">
            <v>E</v>
          </cell>
          <cell r="L119" t="str">
            <v>Rec</v>
          </cell>
          <cell r="M119" t="str">
            <v>Mis, F, N</v>
          </cell>
          <cell r="N119">
            <v>0</v>
          </cell>
          <cell r="O119">
            <v>0</v>
          </cell>
          <cell r="P119">
            <v>0</v>
          </cell>
        </row>
        <row r="120">
          <cell r="A120" t="str">
            <v>DDB2</v>
          </cell>
          <cell r="B120" t="str">
            <v>damage-specific DNA binding protein 2</v>
          </cell>
          <cell r="C120">
            <v>1643</v>
          </cell>
          <cell r="D120">
            <v>11</v>
          </cell>
          <cell r="E120" t="str">
            <v>11p12</v>
          </cell>
          <cell r="F120">
            <v>0</v>
          </cell>
          <cell r="G120" t="str">
            <v>yes</v>
          </cell>
          <cell r="H120">
            <v>0</v>
          </cell>
          <cell r="I120" t="str">
            <v>skin basal cell, skin squamous cell, melanoma</v>
          </cell>
          <cell r="J120" t="str">
            <v>xeroderma pigmentosum (E)</v>
          </cell>
          <cell r="K120" t="str">
            <v>E</v>
          </cell>
          <cell r="L120" t="str">
            <v>Rec</v>
          </cell>
          <cell r="M120" t="str">
            <v>Mis, N</v>
          </cell>
          <cell r="N120">
            <v>0</v>
          </cell>
          <cell r="O120">
            <v>0</v>
          </cell>
          <cell r="P120">
            <v>0</v>
          </cell>
        </row>
        <row r="121">
          <cell r="A121" t="str">
            <v>DDIT3</v>
          </cell>
          <cell r="B121" t="str">
            <v>DNA-damage-inducible transcript 3</v>
          </cell>
          <cell r="C121">
            <v>1649</v>
          </cell>
          <cell r="D121">
            <v>12</v>
          </cell>
          <cell r="E121" t="str">
            <v xml:space="preserve">12q13.1-q13.2 </v>
          </cell>
          <cell r="F121" t="str">
            <v>yes</v>
          </cell>
          <cell r="G121">
            <v>0</v>
          </cell>
          <cell r="H121" t="str">
            <v>liposarcoma</v>
          </cell>
          <cell r="I121">
            <v>0</v>
          </cell>
          <cell r="J121">
            <v>0</v>
          </cell>
          <cell r="K121" t="str">
            <v>M</v>
          </cell>
          <cell r="L121" t="str">
            <v>Dom</v>
          </cell>
          <cell r="M121" t="str">
            <v>T</v>
          </cell>
          <cell r="N121" t="str">
            <v>FUS</v>
          </cell>
          <cell r="O121">
            <v>0</v>
          </cell>
          <cell r="P121">
            <v>0</v>
          </cell>
        </row>
        <row r="122">
          <cell r="A122" t="str">
            <v>DDX10</v>
          </cell>
          <cell r="B122" t="str">
            <v>DEAD (Asp-Glu-Ala-Asp) box polypeptide 10</v>
          </cell>
          <cell r="C122">
            <v>1662</v>
          </cell>
          <cell r="D122">
            <v>11</v>
          </cell>
          <cell r="E122" t="str">
            <v xml:space="preserve">11q22-q23 </v>
          </cell>
          <cell r="F122" t="str">
            <v>yes</v>
          </cell>
          <cell r="G122">
            <v>0</v>
          </cell>
          <cell r="H122" t="str">
            <v>AML*</v>
          </cell>
          <cell r="I122">
            <v>0</v>
          </cell>
          <cell r="J122">
            <v>0</v>
          </cell>
          <cell r="K122" t="str">
            <v>L</v>
          </cell>
          <cell r="L122" t="str">
            <v>Dom</v>
          </cell>
          <cell r="M122" t="str">
            <v>T</v>
          </cell>
          <cell r="N122" t="str">
            <v>NUP98</v>
          </cell>
          <cell r="O122">
            <v>0</v>
          </cell>
          <cell r="P122">
            <v>0</v>
          </cell>
        </row>
        <row r="123">
          <cell r="A123" t="str">
            <v>DDX5</v>
          </cell>
          <cell r="B123" t="str">
            <v>DEAD (Asp-Glu-Ala-Asp) box polypeptide 5</v>
          </cell>
          <cell r="C123">
            <v>1655</v>
          </cell>
          <cell r="D123">
            <v>17</v>
          </cell>
          <cell r="E123" t="str">
            <v>17q21</v>
          </cell>
          <cell r="F123" t="str">
            <v>yes</v>
          </cell>
          <cell r="G123">
            <v>0</v>
          </cell>
          <cell r="H123" t="str">
            <v>prostate</v>
          </cell>
          <cell r="I123">
            <v>0</v>
          </cell>
          <cell r="J123">
            <v>0</v>
          </cell>
          <cell r="K123" t="str">
            <v>E</v>
          </cell>
          <cell r="L123" t="str">
            <v>Dom</v>
          </cell>
          <cell r="M123" t="str">
            <v>T</v>
          </cell>
          <cell r="N123" t="str">
            <v>ETV4</v>
          </cell>
          <cell r="O123">
            <v>0</v>
          </cell>
          <cell r="P123">
            <v>0</v>
          </cell>
        </row>
        <row r="124">
          <cell r="A124" t="str">
            <v>DDX6</v>
          </cell>
          <cell r="B124" t="str">
            <v>DEAD (Asp-Glu-Ala-Asp) box polypeptide 6</v>
          </cell>
          <cell r="C124">
            <v>1656</v>
          </cell>
          <cell r="D124">
            <v>11</v>
          </cell>
          <cell r="E124" t="str">
            <v>11q23.3</v>
          </cell>
          <cell r="F124" t="str">
            <v>yes</v>
          </cell>
          <cell r="G124">
            <v>0</v>
          </cell>
          <cell r="H124" t="str">
            <v>B-NHL</v>
          </cell>
          <cell r="I124">
            <v>0</v>
          </cell>
          <cell r="J124">
            <v>0</v>
          </cell>
          <cell r="K124" t="str">
            <v>L</v>
          </cell>
          <cell r="L124" t="str">
            <v>Dom</v>
          </cell>
          <cell r="M124" t="str">
            <v>T</v>
          </cell>
          <cell r="N124" t="str">
            <v>IGH@</v>
          </cell>
          <cell r="O124">
            <v>0</v>
          </cell>
          <cell r="P124">
            <v>0</v>
          </cell>
        </row>
        <row r="125">
          <cell r="A125" t="str">
            <v>DEK</v>
          </cell>
          <cell r="B125" t="str">
            <v>DEK oncogene (DNA binding)</v>
          </cell>
          <cell r="C125">
            <v>7913</v>
          </cell>
          <cell r="D125">
            <v>6</v>
          </cell>
          <cell r="E125" t="str">
            <v>6p23</v>
          </cell>
          <cell r="F125" t="str">
            <v>yes</v>
          </cell>
          <cell r="G125">
            <v>0</v>
          </cell>
          <cell r="H125" t="str">
            <v>AML</v>
          </cell>
          <cell r="I125">
            <v>0</v>
          </cell>
          <cell r="J125">
            <v>0</v>
          </cell>
          <cell r="K125" t="str">
            <v>L</v>
          </cell>
          <cell r="L125" t="str">
            <v>Dom</v>
          </cell>
          <cell r="M125" t="str">
            <v>T</v>
          </cell>
          <cell r="N125" t="str">
            <v>NUP214</v>
          </cell>
          <cell r="O125">
            <v>0</v>
          </cell>
          <cell r="P125">
            <v>0</v>
          </cell>
        </row>
        <row r="126">
          <cell r="A126" t="str">
            <v>DICER1</v>
          </cell>
          <cell r="B126" t="str">
            <v xml:space="preserve">dicer 1, ribonuclease type III </v>
          </cell>
          <cell r="C126">
            <v>23405</v>
          </cell>
          <cell r="D126">
            <v>14</v>
          </cell>
          <cell r="E126" t="str">
            <v>14q32.13</v>
          </cell>
          <cell r="F126" t="str">
            <v>yes</v>
          </cell>
          <cell r="G126" t="str">
            <v>yes</v>
          </cell>
          <cell r="H126" t="str">
            <v>sex cord-stromal tumour, TGCT, embryonal rhabdomyosarcoma</v>
          </cell>
          <cell r="I126" t="str">
            <v>pleuropulmonary blastoma</v>
          </cell>
          <cell r="J126" t="str">
            <v>familial pleuropulmonary blastoma</v>
          </cell>
          <cell r="K126" t="str">
            <v>E, M, O</v>
          </cell>
          <cell r="L126" t="str">
            <v>Rec</v>
          </cell>
          <cell r="M126" t="str">
            <v>Mis F, N</v>
          </cell>
          <cell r="N126">
            <v>0</v>
          </cell>
          <cell r="O126">
            <v>0</v>
          </cell>
          <cell r="P126">
            <v>0</v>
          </cell>
        </row>
        <row r="127">
          <cell r="A127" t="str">
            <v>DNM2</v>
          </cell>
          <cell r="B127" t="str">
            <v>dynamin 2</v>
          </cell>
          <cell r="C127">
            <v>1785</v>
          </cell>
          <cell r="D127">
            <v>19</v>
          </cell>
          <cell r="E127" t="str">
            <v>19p13.2</v>
          </cell>
          <cell r="F127" t="str">
            <v>yes</v>
          </cell>
          <cell r="G127">
            <v>0</v>
          </cell>
          <cell r="H127" t="str">
            <v>ETP ALL</v>
          </cell>
          <cell r="I127">
            <v>0</v>
          </cell>
          <cell r="J127">
            <v>0</v>
          </cell>
          <cell r="K127" t="str">
            <v>L</v>
          </cell>
          <cell r="L127" t="str">
            <v>Rec</v>
          </cell>
          <cell r="M127" t="str">
            <v>F, N, Splice, Mis, O</v>
          </cell>
          <cell r="N127">
            <v>0</v>
          </cell>
          <cell r="O127">
            <v>0</v>
          </cell>
          <cell r="P127">
            <v>0</v>
          </cell>
        </row>
        <row r="128">
          <cell r="A128" t="str">
            <v>DNMT3A</v>
          </cell>
          <cell r="B128" t="str">
            <v>DNA (cytosine-5-)-methyltransferase 3 alpha</v>
          </cell>
          <cell r="C128">
            <v>1788</v>
          </cell>
          <cell r="D128">
            <v>2</v>
          </cell>
          <cell r="E128" t="str">
            <v>2p23</v>
          </cell>
          <cell r="F128" t="str">
            <v>yes</v>
          </cell>
          <cell r="G128">
            <v>0</v>
          </cell>
          <cell r="H128" t="str">
            <v>AML</v>
          </cell>
          <cell r="I128">
            <v>0</v>
          </cell>
          <cell r="J128">
            <v>0</v>
          </cell>
          <cell r="K128" t="str">
            <v>L</v>
          </cell>
          <cell r="L128" t="str">
            <v>Rec</v>
          </cell>
          <cell r="M128" t="str">
            <v>Mis, F, N, S</v>
          </cell>
          <cell r="N128">
            <v>0</v>
          </cell>
          <cell r="O128">
            <v>0</v>
          </cell>
          <cell r="P128">
            <v>0</v>
          </cell>
        </row>
        <row r="129">
          <cell r="A129" t="str">
            <v>DUX4</v>
          </cell>
          <cell r="B129" t="str">
            <v>double homeobox, 4</v>
          </cell>
          <cell r="C129">
            <v>22947</v>
          </cell>
          <cell r="D129">
            <v>4</v>
          </cell>
          <cell r="E129" t="str">
            <v>4q35</v>
          </cell>
          <cell r="F129" t="str">
            <v>yes</v>
          </cell>
          <cell r="G129">
            <v>0</v>
          </cell>
          <cell r="H129" t="str">
            <v>soft tissue sarcoma</v>
          </cell>
          <cell r="I129">
            <v>0</v>
          </cell>
          <cell r="J129">
            <v>0</v>
          </cell>
          <cell r="K129" t="str">
            <v>M</v>
          </cell>
          <cell r="L129" t="str">
            <v>Dom</v>
          </cell>
          <cell r="M129" t="str">
            <v>T</v>
          </cell>
          <cell r="N129" t="str">
            <v>CIC</v>
          </cell>
          <cell r="O129">
            <v>0</v>
          </cell>
          <cell r="P129">
            <v>0</v>
          </cell>
        </row>
        <row r="130">
          <cell r="A130" t="str">
            <v>EBF1</v>
          </cell>
          <cell r="B130" t="str">
            <v>early B-cell factor 1</v>
          </cell>
          <cell r="C130">
            <v>1879</v>
          </cell>
          <cell r="D130">
            <v>5</v>
          </cell>
          <cell r="E130" t="str">
            <v>5q34</v>
          </cell>
          <cell r="F130" t="str">
            <v>yes</v>
          </cell>
          <cell r="G130">
            <v>0</v>
          </cell>
          <cell r="H130" t="str">
            <v>lipoma</v>
          </cell>
          <cell r="I130">
            <v>0</v>
          </cell>
          <cell r="J130">
            <v>0</v>
          </cell>
          <cell r="K130" t="str">
            <v>M</v>
          </cell>
          <cell r="L130" t="str">
            <v>Dom</v>
          </cell>
          <cell r="M130" t="str">
            <v>T</v>
          </cell>
          <cell r="N130" t="str">
            <v>HMGA2</v>
          </cell>
          <cell r="O130">
            <v>0</v>
          </cell>
          <cell r="P130">
            <v>0</v>
          </cell>
        </row>
        <row r="131">
          <cell r="A131" t="str">
            <v>ECT2L</v>
          </cell>
          <cell r="B131" t="str">
            <v>epithelial cell transforming sequence 2 oncogene-like</v>
          </cell>
          <cell r="C131">
            <v>345930</v>
          </cell>
          <cell r="D131">
            <v>6</v>
          </cell>
          <cell r="E131" t="str">
            <v>6q24.1</v>
          </cell>
          <cell r="F131" t="str">
            <v>yes</v>
          </cell>
          <cell r="G131">
            <v>0</v>
          </cell>
          <cell r="H131" t="str">
            <v>ETP ALL</v>
          </cell>
          <cell r="I131">
            <v>0</v>
          </cell>
          <cell r="J131">
            <v>0</v>
          </cell>
          <cell r="K131" t="str">
            <v>L</v>
          </cell>
          <cell r="L131" t="str">
            <v>Rec</v>
          </cell>
          <cell r="M131" t="str">
            <v>N, Splice, Mis</v>
          </cell>
          <cell r="N131">
            <v>0</v>
          </cell>
          <cell r="O131">
            <v>0</v>
          </cell>
          <cell r="P131">
            <v>0</v>
          </cell>
        </row>
        <row r="132">
          <cell r="A132" t="str">
            <v>EGFR</v>
          </cell>
          <cell r="B132" t="str">
            <v>epidermal growth factor receptor (erythroblastic leukemia viral (v-erb-b) oncogene homolog, avian)</v>
          </cell>
          <cell r="C132">
            <v>1956</v>
          </cell>
          <cell r="D132">
            <v>7</v>
          </cell>
          <cell r="E132" t="str">
            <v xml:space="preserve">7p12.3-p12.1 </v>
          </cell>
          <cell r="F132" t="str">
            <v>yes</v>
          </cell>
          <cell r="G132" t="str">
            <v>yes</v>
          </cell>
          <cell r="H132" t="str">
            <v>glioma, NSCLC</v>
          </cell>
          <cell r="I132" t="str">
            <v>NSCLC</v>
          </cell>
          <cell r="J132" t="str">
            <v>familial lung cancer</v>
          </cell>
          <cell r="K132" t="str">
            <v>E, O</v>
          </cell>
          <cell r="L132" t="str">
            <v>Dom</v>
          </cell>
          <cell r="M132" t="str">
            <v>A, O, Mis</v>
          </cell>
          <cell r="N132">
            <v>0</v>
          </cell>
          <cell r="O132">
            <v>0</v>
          </cell>
          <cell r="P132">
            <v>0</v>
          </cell>
        </row>
        <row r="133">
          <cell r="A133" t="str">
            <v>EIF4A2</v>
          </cell>
          <cell r="B133" t="str">
            <v>eukaryotic translation initiation factor 4A, isoform 2</v>
          </cell>
          <cell r="C133">
            <v>1974</v>
          </cell>
          <cell r="D133">
            <v>3</v>
          </cell>
          <cell r="E133" t="str">
            <v>3q27.3</v>
          </cell>
          <cell r="F133" t="str">
            <v>yes</v>
          </cell>
          <cell r="G133">
            <v>0</v>
          </cell>
          <cell r="H133" t="str">
            <v>NHL</v>
          </cell>
          <cell r="I133">
            <v>0</v>
          </cell>
          <cell r="J133">
            <v>0</v>
          </cell>
          <cell r="K133" t="str">
            <v>L</v>
          </cell>
          <cell r="L133" t="str">
            <v>Dom</v>
          </cell>
          <cell r="M133" t="str">
            <v>T</v>
          </cell>
          <cell r="N133" t="str">
            <v>BCL6</v>
          </cell>
          <cell r="O133">
            <v>0</v>
          </cell>
          <cell r="P133">
            <v>0</v>
          </cell>
        </row>
        <row r="134">
          <cell r="A134" t="str">
            <v>ELF4</v>
          </cell>
          <cell r="B134" t="str">
            <v>E74-like factor 4 (ets domain transcription factor)</v>
          </cell>
          <cell r="C134">
            <v>2000</v>
          </cell>
          <cell r="D134" t="str">
            <v>X</v>
          </cell>
          <cell r="E134" t="str">
            <v>Xq26</v>
          </cell>
          <cell r="F134" t="str">
            <v>yes</v>
          </cell>
          <cell r="G134">
            <v>0</v>
          </cell>
          <cell r="H134" t="str">
            <v>AML</v>
          </cell>
          <cell r="I134">
            <v>0</v>
          </cell>
          <cell r="J134">
            <v>0</v>
          </cell>
          <cell r="K134" t="str">
            <v>L</v>
          </cell>
          <cell r="L134" t="str">
            <v>Dom</v>
          </cell>
          <cell r="M134" t="str">
            <v>T</v>
          </cell>
          <cell r="N134" t="str">
            <v>ERG</v>
          </cell>
          <cell r="O134">
            <v>0</v>
          </cell>
          <cell r="P134">
            <v>0</v>
          </cell>
        </row>
        <row r="135">
          <cell r="A135" t="str">
            <v>ELK4</v>
          </cell>
          <cell r="B135" t="str">
            <v>ELK4, ETS-domain protein (SRF accessory protein 1)</v>
          </cell>
          <cell r="C135">
            <v>2005</v>
          </cell>
          <cell r="D135">
            <v>1</v>
          </cell>
          <cell r="E135" t="str">
            <v>1q32</v>
          </cell>
          <cell r="F135" t="str">
            <v>yes</v>
          </cell>
          <cell r="G135">
            <v>0</v>
          </cell>
          <cell r="H135" t="str">
            <v>prostate</v>
          </cell>
          <cell r="I135">
            <v>0</v>
          </cell>
          <cell r="J135">
            <v>0</v>
          </cell>
          <cell r="K135" t="str">
            <v>E</v>
          </cell>
          <cell r="L135" t="str">
            <v>Dom</v>
          </cell>
          <cell r="M135" t="str">
            <v>T</v>
          </cell>
          <cell r="N135" t="str">
            <v>SLC45A3</v>
          </cell>
          <cell r="O135">
            <v>0</v>
          </cell>
          <cell r="P135">
            <v>0</v>
          </cell>
        </row>
        <row r="136">
          <cell r="A136" t="str">
            <v>ELKS</v>
          </cell>
          <cell r="B136" t="str">
            <v>ELKS protein</v>
          </cell>
          <cell r="C136">
            <v>23085</v>
          </cell>
          <cell r="D136">
            <v>12</v>
          </cell>
          <cell r="E136" t="str">
            <v>12p13.3</v>
          </cell>
          <cell r="F136" t="str">
            <v>yes</v>
          </cell>
          <cell r="G136">
            <v>0</v>
          </cell>
          <cell r="H136" t="str">
            <v>papillary thyroid</v>
          </cell>
          <cell r="I136">
            <v>0</v>
          </cell>
          <cell r="J136">
            <v>0</v>
          </cell>
          <cell r="K136" t="str">
            <v>E</v>
          </cell>
          <cell r="L136" t="str">
            <v>Dom</v>
          </cell>
          <cell r="M136" t="str">
            <v>T</v>
          </cell>
          <cell r="N136" t="str">
            <v>RET</v>
          </cell>
          <cell r="O136">
            <v>0</v>
          </cell>
          <cell r="P136">
            <v>0</v>
          </cell>
        </row>
        <row r="137">
          <cell r="A137" t="str">
            <v>ELL</v>
          </cell>
          <cell r="B137" t="str">
            <v>ELL gene (11-19 lysine-rich leukemia gene)</v>
          </cell>
          <cell r="C137">
            <v>8178</v>
          </cell>
          <cell r="D137">
            <v>19</v>
          </cell>
          <cell r="E137" t="str">
            <v>19p13.1</v>
          </cell>
          <cell r="F137" t="str">
            <v>yes</v>
          </cell>
          <cell r="G137">
            <v>0</v>
          </cell>
          <cell r="H137" t="str">
            <v>AL</v>
          </cell>
          <cell r="I137">
            <v>0</v>
          </cell>
          <cell r="J137">
            <v>0</v>
          </cell>
          <cell r="K137" t="str">
            <v>L</v>
          </cell>
          <cell r="L137" t="str">
            <v>Dom</v>
          </cell>
          <cell r="M137" t="str">
            <v>T</v>
          </cell>
          <cell r="N137" t="str">
            <v>MLL</v>
          </cell>
          <cell r="O137">
            <v>0</v>
          </cell>
          <cell r="P137">
            <v>0</v>
          </cell>
        </row>
        <row r="138">
          <cell r="A138" t="str">
            <v>ELN</v>
          </cell>
          <cell r="B138" t="str">
            <v>elastin</v>
          </cell>
          <cell r="C138">
            <v>2006</v>
          </cell>
          <cell r="D138">
            <v>7</v>
          </cell>
          <cell r="E138" t="str">
            <v>7q11.23</v>
          </cell>
          <cell r="F138" t="str">
            <v>yes</v>
          </cell>
          <cell r="G138">
            <v>0</v>
          </cell>
          <cell r="H138" t="str">
            <v>B-ALL</v>
          </cell>
          <cell r="I138">
            <v>0</v>
          </cell>
          <cell r="J138">
            <v>0</v>
          </cell>
          <cell r="K138" t="str">
            <v>L</v>
          </cell>
          <cell r="L138" t="str">
            <v>Dom</v>
          </cell>
          <cell r="M138" t="str">
            <v>T</v>
          </cell>
          <cell r="N138" t="str">
            <v>PAX5</v>
          </cell>
          <cell r="O138" t="str">
            <v>yes</v>
          </cell>
          <cell r="P138" t="str">
            <v>Supravalvular Aortic Stenosis, Cutis laxa , Williams-Beuren Syndrome</v>
          </cell>
        </row>
        <row r="139">
          <cell r="A139" t="str">
            <v>EML4</v>
          </cell>
          <cell r="B139" t="str">
            <v>echinoderm microtubule associated protein like 4</v>
          </cell>
          <cell r="C139">
            <v>27436</v>
          </cell>
          <cell r="D139">
            <v>2</v>
          </cell>
          <cell r="E139" t="str">
            <v>2p21</v>
          </cell>
          <cell r="F139" t="str">
            <v>yes</v>
          </cell>
          <cell r="G139">
            <v>0</v>
          </cell>
          <cell r="H139" t="str">
            <v>NSCLC</v>
          </cell>
          <cell r="I139">
            <v>0</v>
          </cell>
          <cell r="J139">
            <v>0</v>
          </cell>
          <cell r="K139" t="str">
            <v>E</v>
          </cell>
          <cell r="L139" t="str">
            <v>Dom</v>
          </cell>
          <cell r="M139" t="str">
            <v>T</v>
          </cell>
          <cell r="N139" t="str">
            <v>ALK</v>
          </cell>
          <cell r="O139">
            <v>0</v>
          </cell>
          <cell r="P139">
            <v>0</v>
          </cell>
        </row>
        <row r="140">
          <cell r="A140" t="str">
            <v>EP300</v>
          </cell>
          <cell r="B140" t="str">
            <v>300 kd E1A-Binding protein gene</v>
          </cell>
          <cell r="C140">
            <v>2033</v>
          </cell>
          <cell r="D140">
            <v>22</v>
          </cell>
          <cell r="E140" t="str">
            <v xml:space="preserve">22q13 </v>
          </cell>
          <cell r="F140" t="str">
            <v>yes</v>
          </cell>
          <cell r="G140">
            <v>0</v>
          </cell>
          <cell r="H140" t="str">
            <v>colorectal, breast, pancreatic, AML, ALL, DLBCL</v>
          </cell>
          <cell r="I140">
            <v>0</v>
          </cell>
          <cell r="J140">
            <v>0</v>
          </cell>
          <cell r="K140" t="str">
            <v>L, E</v>
          </cell>
          <cell r="L140" t="str">
            <v>Rec</v>
          </cell>
          <cell r="M140" t="str">
            <v>T,  N, F, Mis, O</v>
          </cell>
          <cell r="N140" t="str">
            <v>MLL, RUNXBP2</v>
          </cell>
          <cell r="O140">
            <v>0</v>
          </cell>
          <cell r="P140">
            <v>0</v>
          </cell>
        </row>
        <row r="141">
          <cell r="A141" t="str">
            <v>EPS15</v>
          </cell>
          <cell r="B141" t="str">
            <v>epidermal growth factor receptor pathway substrate 15 (AF1p)</v>
          </cell>
          <cell r="C141">
            <v>2060</v>
          </cell>
          <cell r="D141">
            <v>1</v>
          </cell>
          <cell r="E141" t="str">
            <v xml:space="preserve">1p32 </v>
          </cell>
          <cell r="F141" t="str">
            <v>yes</v>
          </cell>
          <cell r="G141">
            <v>0</v>
          </cell>
          <cell r="H141" t="str">
            <v>ALL</v>
          </cell>
          <cell r="I141">
            <v>0</v>
          </cell>
          <cell r="J141">
            <v>0</v>
          </cell>
          <cell r="K141" t="str">
            <v>L</v>
          </cell>
          <cell r="L141" t="str">
            <v>Dom</v>
          </cell>
          <cell r="M141" t="str">
            <v>T</v>
          </cell>
          <cell r="N141" t="str">
            <v>MLL</v>
          </cell>
          <cell r="O141">
            <v>0</v>
          </cell>
          <cell r="P141">
            <v>0</v>
          </cell>
        </row>
        <row r="142">
          <cell r="A142" t="str">
            <v>ERBB2</v>
          </cell>
          <cell r="B142" t="str">
            <v>v-erb-b2 erythroblastic leukemia viral oncogene homolog 2, neuro/glioblastoma derived oncogene homolog (avian)</v>
          </cell>
          <cell r="C142">
            <v>2064</v>
          </cell>
          <cell r="D142">
            <v>17</v>
          </cell>
          <cell r="E142" t="str">
            <v xml:space="preserve">17q21.1 </v>
          </cell>
          <cell r="F142" t="str">
            <v>yes</v>
          </cell>
          <cell r="G142">
            <v>0</v>
          </cell>
          <cell r="H142" t="str">
            <v>breast, ovarian, other tumour types, NSCLC, gastric</v>
          </cell>
          <cell r="I142">
            <v>0</v>
          </cell>
          <cell r="J142">
            <v>0</v>
          </cell>
          <cell r="K142" t="str">
            <v>E</v>
          </cell>
          <cell r="L142" t="str">
            <v>Dom</v>
          </cell>
          <cell r="M142" t="str">
            <v>A, Mis, O</v>
          </cell>
          <cell r="N142">
            <v>0</v>
          </cell>
          <cell r="O142">
            <v>0</v>
          </cell>
          <cell r="P142">
            <v>0</v>
          </cell>
        </row>
        <row r="143">
          <cell r="A143" t="str">
            <v>ERCC2</v>
          </cell>
          <cell r="B143" t="str">
            <v>excision repair cross-complementing rodent repair deficiency, complementation group 2 (xeroderma pigmentosum D)</v>
          </cell>
          <cell r="C143">
            <v>2068</v>
          </cell>
          <cell r="D143">
            <v>19</v>
          </cell>
          <cell r="E143" t="str">
            <v>19q13.2-q13.3</v>
          </cell>
          <cell r="F143">
            <v>0</v>
          </cell>
          <cell r="G143" t="str">
            <v>yes</v>
          </cell>
          <cell r="H143">
            <v>0</v>
          </cell>
          <cell r="I143" t="str">
            <v>skin basal cell, skin squamous cell, melanoma</v>
          </cell>
          <cell r="J143" t="str">
            <v>xeroderma pigmentosum (D)</v>
          </cell>
          <cell r="K143" t="str">
            <v>E</v>
          </cell>
          <cell r="L143" t="str">
            <v>Rec</v>
          </cell>
          <cell r="M143" t="str">
            <v>Mis, N, F, S</v>
          </cell>
          <cell r="N143">
            <v>0</v>
          </cell>
          <cell r="O143">
            <v>0</v>
          </cell>
          <cell r="P143">
            <v>0</v>
          </cell>
        </row>
        <row r="144">
          <cell r="A144" t="str">
            <v>ERCC3</v>
          </cell>
          <cell r="B144" t="str">
            <v>excision repair cross-complementing rodent repair deficiency, complementation group 3 (xeroderma pigmentosum group B complementing)</v>
          </cell>
          <cell r="C144">
            <v>2071</v>
          </cell>
          <cell r="D144">
            <v>2</v>
          </cell>
          <cell r="E144" t="str">
            <v>2q21</v>
          </cell>
          <cell r="F144">
            <v>0</v>
          </cell>
          <cell r="G144" t="str">
            <v>yes</v>
          </cell>
          <cell r="H144">
            <v>0</v>
          </cell>
          <cell r="I144" t="str">
            <v>skin basal cell, skin squamous cell, melanoma</v>
          </cell>
          <cell r="J144" t="str">
            <v>xeroderma pigmentosum (B)</v>
          </cell>
          <cell r="K144" t="str">
            <v>E</v>
          </cell>
          <cell r="L144" t="str">
            <v>Rec</v>
          </cell>
          <cell r="M144" t="str">
            <v>Mis, S</v>
          </cell>
          <cell r="N144">
            <v>0</v>
          </cell>
          <cell r="O144">
            <v>0</v>
          </cell>
          <cell r="P144">
            <v>0</v>
          </cell>
        </row>
        <row r="145">
          <cell r="A145" t="str">
            <v>ERCC4</v>
          </cell>
          <cell r="B145" t="str">
            <v>excision repair cross-complementing rodent repair deficiency, complementation group 4</v>
          </cell>
          <cell r="C145">
            <v>2072</v>
          </cell>
          <cell r="D145">
            <v>16</v>
          </cell>
          <cell r="E145" t="str">
            <v>16p13.3-p13.13</v>
          </cell>
          <cell r="F145">
            <v>0</v>
          </cell>
          <cell r="G145" t="str">
            <v>yes</v>
          </cell>
          <cell r="H145">
            <v>0</v>
          </cell>
          <cell r="I145" t="str">
            <v>skin basal cell, skin squamous cell, melanoma</v>
          </cell>
          <cell r="J145" t="str">
            <v>xeroderma pigmentosum (F)</v>
          </cell>
          <cell r="K145" t="str">
            <v>E</v>
          </cell>
          <cell r="L145" t="str">
            <v>Rec</v>
          </cell>
          <cell r="M145" t="str">
            <v>Mis, N, F</v>
          </cell>
          <cell r="N145">
            <v>0</v>
          </cell>
          <cell r="O145">
            <v>0</v>
          </cell>
          <cell r="P145">
            <v>0</v>
          </cell>
        </row>
        <row r="146">
          <cell r="A146" t="str">
            <v>ERCC5</v>
          </cell>
          <cell r="B146" t="str">
            <v>excision repair cross-complementing rodent repair deficiency, complementation group 5 (xeroderma pigmentosum, complementation group G (Cockayne syndrome))</v>
          </cell>
          <cell r="C146">
            <v>2073</v>
          </cell>
          <cell r="D146">
            <v>13</v>
          </cell>
          <cell r="E146" t="str">
            <v>13q33</v>
          </cell>
          <cell r="F146">
            <v>0</v>
          </cell>
          <cell r="G146" t="str">
            <v>yes</v>
          </cell>
          <cell r="H146">
            <v>0</v>
          </cell>
          <cell r="I146" t="str">
            <v>skin basal cell, skin squamous cell, melanoma</v>
          </cell>
          <cell r="J146" t="str">
            <v>xeroderma pigmentosum (G)</v>
          </cell>
          <cell r="K146" t="str">
            <v>E</v>
          </cell>
          <cell r="L146" t="str">
            <v>Rec</v>
          </cell>
          <cell r="M146" t="str">
            <v>Mis, N, F</v>
          </cell>
          <cell r="N146">
            <v>0</v>
          </cell>
          <cell r="O146">
            <v>0</v>
          </cell>
          <cell r="P146">
            <v>0</v>
          </cell>
        </row>
        <row r="147">
          <cell r="A147" t="str">
            <v>ERG</v>
          </cell>
          <cell r="B147" t="str">
            <v>v-ets erythroblastosis virus E26 oncogene like (avian)</v>
          </cell>
          <cell r="C147">
            <v>2078</v>
          </cell>
          <cell r="D147">
            <v>21</v>
          </cell>
          <cell r="E147" t="str">
            <v>21q22.3</v>
          </cell>
          <cell r="F147" t="str">
            <v>yes</v>
          </cell>
          <cell r="G147">
            <v>0</v>
          </cell>
          <cell r="H147" t="str">
            <v>Ewing sarcoma, prostate, AML</v>
          </cell>
          <cell r="I147">
            <v>0</v>
          </cell>
          <cell r="J147">
            <v>0</v>
          </cell>
          <cell r="K147" t="str">
            <v>M, E, L</v>
          </cell>
          <cell r="L147" t="str">
            <v>Dom</v>
          </cell>
          <cell r="M147" t="str">
            <v>T</v>
          </cell>
          <cell r="N147" t="str">
            <v>EWSR1, TMPRSS2, ELF4, FUS, HERPUD1, NDRG1</v>
          </cell>
          <cell r="O147">
            <v>0</v>
          </cell>
          <cell r="P147">
            <v>0</v>
          </cell>
        </row>
        <row r="148">
          <cell r="A148" t="str">
            <v>ETV1</v>
          </cell>
          <cell r="B148" t="str">
            <v>ets variant gene 1</v>
          </cell>
          <cell r="C148">
            <v>2115</v>
          </cell>
          <cell r="D148">
            <v>7</v>
          </cell>
          <cell r="E148" t="str">
            <v xml:space="preserve"> 7p22</v>
          </cell>
          <cell r="F148" t="str">
            <v>yes</v>
          </cell>
          <cell r="G148">
            <v>0</v>
          </cell>
          <cell r="H148" t="str">
            <v>Ewing sarcoma, prostate</v>
          </cell>
          <cell r="I148">
            <v>0</v>
          </cell>
          <cell r="J148">
            <v>0</v>
          </cell>
          <cell r="K148" t="str">
            <v>M, E</v>
          </cell>
          <cell r="L148" t="str">
            <v>Dom</v>
          </cell>
          <cell r="M148" t="str">
            <v>T</v>
          </cell>
          <cell r="N148" t="str">
            <v>EWSR1, TMPRSS2, SLC45A3, C15orf21, HNRNPA2B1. ACSL3</v>
          </cell>
          <cell r="O148">
            <v>0</v>
          </cell>
          <cell r="P148">
            <v>0</v>
          </cell>
        </row>
        <row r="149">
          <cell r="A149" t="str">
            <v>ETV4</v>
          </cell>
          <cell r="B149" t="str">
            <v>ets variant gene 4 (E1A enhancer binding protein, E1AF)</v>
          </cell>
          <cell r="C149">
            <v>2118</v>
          </cell>
          <cell r="D149">
            <v>17</v>
          </cell>
          <cell r="E149" t="str">
            <v>17q21</v>
          </cell>
          <cell r="F149" t="str">
            <v>yes</v>
          </cell>
          <cell r="G149">
            <v>0</v>
          </cell>
          <cell r="H149" t="str">
            <v>Ewing sarcoma, prostate carcinoma</v>
          </cell>
          <cell r="I149">
            <v>0</v>
          </cell>
          <cell r="J149">
            <v>0</v>
          </cell>
          <cell r="K149" t="str">
            <v>M, E</v>
          </cell>
          <cell r="L149" t="str">
            <v>Dom</v>
          </cell>
          <cell r="M149" t="str">
            <v>T</v>
          </cell>
          <cell r="N149" t="str">
            <v>EWSR1, TMPRSS2, DDX5, KLK2, CANT1</v>
          </cell>
          <cell r="O149">
            <v>0</v>
          </cell>
          <cell r="P149">
            <v>0</v>
          </cell>
        </row>
        <row r="150">
          <cell r="A150" t="str">
            <v>ETV5</v>
          </cell>
          <cell r="B150" t="str">
            <v>ets variant gene 5</v>
          </cell>
          <cell r="C150">
            <v>2119</v>
          </cell>
          <cell r="D150">
            <v>3</v>
          </cell>
          <cell r="E150" t="str">
            <v xml:space="preserve">3q28 </v>
          </cell>
          <cell r="F150" t="str">
            <v>yes</v>
          </cell>
          <cell r="G150">
            <v>0</v>
          </cell>
          <cell r="H150" t="str">
            <v xml:space="preserve">prostate </v>
          </cell>
          <cell r="I150">
            <v>0</v>
          </cell>
          <cell r="J150">
            <v>0</v>
          </cell>
          <cell r="K150" t="str">
            <v>E</v>
          </cell>
          <cell r="L150" t="str">
            <v>Dom</v>
          </cell>
          <cell r="M150" t="str">
            <v>T</v>
          </cell>
          <cell r="N150" t="str">
            <v>TMPRSS2, SCL45A3</v>
          </cell>
          <cell r="O150">
            <v>0</v>
          </cell>
          <cell r="P150">
            <v>0</v>
          </cell>
        </row>
        <row r="151">
          <cell r="A151" t="str">
            <v>ETV6</v>
          </cell>
          <cell r="B151" t="str">
            <v>ets variant gene 6 (TEL oncogene)</v>
          </cell>
          <cell r="C151">
            <v>2120</v>
          </cell>
          <cell r="D151">
            <v>12</v>
          </cell>
          <cell r="E151" t="str">
            <v xml:space="preserve">12p13 </v>
          </cell>
          <cell r="F151" t="str">
            <v>yes</v>
          </cell>
          <cell r="G151">
            <v>0</v>
          </cell>
          <cell r="H151" t="str">
            <v>congenital fibrosarcoma, multiple leukaemia and lymphoma, secretory breast, MDS, ALL</v>
          </cell>
          <cell r="I151">
            <v>0</v>
          </cell>
          <cell r="J151">
            <v>0</v>
          </cell>
          <cell r="K151" t="str">
            <v>L, E, M</v>
          </cell>
          <cell r="L151" t="str">
            <v>Dom</v>
          </cell>
          <cell r="M151" t="str">
            <v>T</v>
          </cell>
          <cell r="N151" t="str">
            <v>NTRK3, RUNX1, PDGFRB, ABL1, MN1, ABL2, FACL6, CHIC2, ARNT, JAK2, EVI1, CDX2, STL, HLXB9, MDS2, PER1, SYK, TTL, FGFR3, PAX5</v>
          </cell>
          <cell r="O151">
            <v>0</v>
          </cell>
          <cell r="P151">
            <v>0</v>
          </cell>
        </row>
        <row r="152">
          <cell r="A152" t="str">
            <v>EVI1</v>
          </cell>
          <cell r="B152" t="str">
            <v>ecotropic viral integration site 1</v>
          </cell>
          <cell r="C152">
            <v>2122</v>
          </cell>
          <cell r="D152">
            <v>3</v>
          </cell>
          <cell r="E152" t="str">
            <v xml:space="preserve">3q26 </v>
          </cell>
          <cell r="F152" t="str">
            <v>yes</v>
          </cell>
          <cell r="G152">
            <v>0</v>
          </cell>
          <cell r="H152" t="str">
            <v>AML, CML</v>
          </cell>
          <cell r="I152">
            <v>0</v>
          </cell>
          <cell r="J152">
            <v>0</v>
          </cell>
          <cell r="K152" t="str">
            <v>L</v>
          </cell>
          <cell r="L152" t="str">
            <v>Dom</v>
          </cell>
          <cell r="M152" t="str">
            <v>T</v>
          </cell>
          <cell r="N152" t="str">
            <v>RUNX1, ETV6, PRDM16, RPN1</v>
          </cell>
          <cell r="O152">
            <v>0</v>
          </cell>
          <cell r="P152">
            <v>0</v>
          </cell>
        </row>
        <row r="153">
          <cell r="A153" t="str">
            <v>EWSR1</v>
          </cell>
          <cell r="B153" t="str">
            <v xml:space="preserve">Ewing sarcoma breakpoint region 1 (EWS) </v>
          </cell>
          <cell r="C153">
            <v>2130</v>
          </cell>
          <cell r="D153">
            <v>22</v>
          </cell>
          <cell r="E153" t="str">
            <v xml:space="preserve">22q12 </v>
          </cell>
          <cell r="F153" t="str">
            <v>yes</v>
          </cell>
          <cell r="G153">
            <v>0</v>
          </cell>
          <cell r="H153" t="str">
            <v>Ewing sarcoma, desmoplastic small round cell tumour , ALL, clear cell sarcoma, sarcoma, myoepithelioma</v>
          </cell>
          <cell r="I153">
            <v>0</v>
          </cell>
          <cell r="J153">
            <v>0</v>
          </cell>
          <cell r="K153" t="str">
            <v>L, M</v>
          </cell>
          <cell r="L153" t="str">
            <v>Dom</v>
          </cell>
          <cell r="M153" t="str">
            <v>T</v>
          </cell>
          <cell r="N153" t="str">
            <v>FLI1, ERG, ZNF278, NR4A3, FEV, ATF1, ETV1, ETV4, WT1, ZNF384, CREB1, POU5F1,  PBX1</v>
          </cell>
          <cell r="O153">
            <v>0</v>
          </cell>
          <cell r="P153">
            <v>0</v>
          </cell>
        </row>
        <row r="154">
          <cell r="A154" t="str">
            <v>EXT1</v>
          </cell>
          <cell r="B154" t="str">
            <v>multiple exostoses type 1 gene</v>
          </cell>
          <cell r="C154">
            <v>2131</v>
          </cell>
          <cell r="D154">
            <v>8</v>
          </cell>
          <cell r="E154" t="str">
            <v xml:space="preserve">8q24.11-q24.13 </v>
          </cell>
          <cell r="F154">
            <v>0</v>
          </cell>
          <cell r="G154" t="str">
            <v>yes</v>
          </cell>
          <cell r="H154">
            <v>0</v>
          </cell>
          <cell r="I154" t="str">
            <v>exostoses, osteosarcoma</v>
          </cell>
          <cell r="J154" t="str">
            <v>multiple exostoses type 1</v>
          </cell>
          <cell r="K154" t="str">
            <v>M</v>
          </cell>
          <cell r="L154" t="str">
            <v>Rec</v>
          </cell>
          <cell r="M154" t="str">
            <v>Mis, N, F, S</v>
          </cell>
          <cell r="N154">
            <v>0</v>
          </cell>
          <cell r="O154">
            <v>0</v>
          </cell>
          <cell r="P154">
            <v>0</v>
          </cell>
        </row>
        <row r="155">
          <cell r="A155" t="str">
            <v>EXT2</v>
          </cell>
          <cell r="B155" t="str">
            <v>multiple exostoses type 2 gene</v>
          </cell>
          <cell r="C155">
            <v>2132</v>
          </cell>
          <cell r="D155">
            <v>11</v>
          </cell>
          <cell r="E155" t="str">
            <v>11p12-p11</v>
          </cell>
          <cell r="F155">
            <v>0</v>
          </cell>
          <cell r="G155" t="str">
            <v>yes</v>
          </cell>
          <cell r="H155">
            <v>0</v>
          </cell>
          <cell r="I155" t="str">
            <v>exostoses, osteosarcoma</v>
          </cell>
          <cell r="J155" t="str">
            <v>multiple exostoses type 2</v>
          </cell>
          <cell r="K155" t="str">
            <v>M</v>
          </cell>
          <cell r="L155" t="str">
            <v>Rec</v>
          </cell>
          <cell r="M155" t="str">
            <v>Mis, N, F, S</v>
          </cell>
          <cell r="N155">
            <v>0</v>
          </cell>
          <cell r="O155">
            <v>0</v>
          </cell>
          <cell r="P155">
            <v>0</v>
          </cell>
        </row>
        <row r="156">
          <cell r="A156" t="str">
            <v>EZH2</v>
          </cell>
          <cell r="B156" t="str">
            <v>enhancer of zeste homolog 2</v>
          </cell>
          <cell r="C156">
            <v>2146</v>
          </cell>
          <cell r="D156">
            <v>7</v>
          </cell>
          <cell r="E156" t="str">
            <v>7q35-q36</v>
          </cell>
          <cell r="F156" t="str">
            <v>yes</v>
          </cell>
          <cell r="G156">
            <v>0</v>
          </cell>
          <cell r="H156" t="str">
            <v>DLBCL</v>
          </cell>
          <cell r="I156">
            <v>0</v>
          </cell>
          <cell r="J156">
            <v>0</v>
          </cell>
          <cell r="K156" t="str">
            <v>L</v>
          </cell>
          <cell r="L156" t="str">
            <v>Rec?</v>
          </cell>
          <cell r="M156" t="str">
            <v>Mis</v>
          </cell>
          <cell r="N156">
            <v>0</v>
          </cell>
          <cell r="O156">
            <v>0</v>
          </cell>
          <cell r="P156">
            <v>0</v>
          </cell>
        </row>
        <row r="157">
          <cell r="A157" t="str">
            <v>EZR</v>
          </cell>
          <cell r="B157" t="str">
            <v>ezrin</v>
          </cell>
          <cell r="C157">
            <v>7430</v>
          </cell>
          <cell r="D157">
            <v>6</v>
          </cell>
          <cell r="E157" t="str">
            <v>6q25.3</v>
          </cell>
          <cell r="F157" t="str">
            <v>yes</v>
          </cell>
          <cell r="G157">
            <v>0</v>
          </cell>
          <cell r="H157" t="str">
            <v>NSCLC</v>
          </cell>
          <cell r="I157">
            <v>0</v>
          </cell>
          <cell r="J157">
            <v>0</v>
          </cell>
          <cell r="K157" t="str">
            <v>E</v>
          </cell>
          <cell r="L157" t="str">
            <v>Dom</v>
          </cell>
          <cell r="M157" t="str">
            <v>T</v>
          </cell>
          <cell r="N157" t="str">
            <v>ROS1</v>
          </cell>
          <cell r="O157">
            <v>0</v>
          </cell>
          <cell r="P157">
            <v>0</v>
          </cell>
        </row>
        <row r="158">
          <cell r="A158" t="str">
            <v>FACL6</v>
          </cell>
          <cell r="B158" t="str">
            <v>fatty-acid-coenzyme A ligase, long-chain 6</v>
          </cell>
          <cell r="C158">
            <v>23305</v>
          </cell>
          <cell r="D158">
            <v>5</v>
          </cell>
          <cell r="E158" t="str">
            <v xml:space="preserve">5q31 </v>
          </cell>
          <cell r="F158" t="str">
            <v>yes</v>
          </cell>
          <cell r="G158">
            <v>0</v>
          </cell>
          <cell r="H158" t="str">
            <v>AML, AEL</v>
          </cell>
          <cell r="I158">
            <v>0</v>
          </cell>
          <cell r="J158">
            <v>0</v>
          </cell>
          <cell r="K158" t="str">
            <v>L</v>
          </cell>
          <cell r="L158" t="str">
            <v>Dom</v>
          </cell>
          <cell r="M158" t="str">
            <v>T</v>
          </cell>
          <cell r="N158" t="str">
            <v>ETV6</v>
          </cell>
          <cell r="O158">
            <v>0</v>
          </cell>
          <cell r="P158">
            <v>0</v>
          </cell>
        </row>
        <row r="159">
          <cell r="A159" t="str">
            <v>FAM22A</v>
          </cell>
          <cell r="B159" t="str">
            <v>family with sequence similarity 22, member A</v>
          </cell>
          <cell r="C159">
            <v>728118</v>
          </cell>
          <cell r="D159">
            <v>10</v>
          </cell>
          <cell r="E159" t="str">
            <v>10q23.2</v>
          </cell>
          <cell r="F159" t="str">
            <v>yes</v>
          </cell>
          <cell r="G159">
            <v>0</v>
          </cell>
          <cell r="H159" t="str">
            <v>endometrial stromal sarcoma</v>
          </cell>
          <cell r="I159">
            <v>0</v>
          </cell>
          <cell r="J159">
            <v>0</v>
          </cell>
          <cell r="K159" t="str">
            <v>M</v>
          </cell>
          <cell r="L159" t="str">
            <v>Dom</v>
          </cell>
          <cell r="M159" t="str">
            <v>T</v>
          </cell>
          <cell r="N159" t="str">
            <v>YWHAE</v>
          </cell>
          <cell r="O159">
            <v>0</v>
          </cell>
          <cell r="P159">
            <v>0</v>
          </cell>
        </row>
        <row r="160">
          <cell r="A160" t="str">
            <v>FAM22B</v>
          </cell>
          <cell r="B160" t="str">
            <v>family with sequence similarity 22, member B</v>
          </cell>
          <cell r="C160">
            <v>729262</v>
          </cell>
          <cell r="D160">
            <v>10</v>
          </cell>
          <cell r="E160" t="str">
            <v>10q22.3</v>
          </cell>
          <cell r="F160" t="str">
            <v>yes</v>
          </cell>
          <cell r="G160">
            <v>0</v>
          </cell>
          <cell r="H160" t="str">
            <v>endometrial stromal sarcoma</v>
          </cell>
          <cell r="I160">
            <v>0</v>
          </cell>
          <cell r="J160">
            <v>0</v>
          </cell>
          <cell r="K160" t="str">
            <v>M</v>
          </cell>
          <cell r="L160" t="str">
            <v>Dom</v>
          </cell>
          <cell r="M160" t="str">
            <v>T</v>
          </cell>
          <cell r="N160" t="str">
            <v>YWHAE</v>
          </cell>
          <cell r="O160">
            <v>0</v>
          </cell>
          <cell r="P160">
            <v>0</v>
          </cell>
        </row>
        <row r="161">
          <cell r="A161" t="str">
            <v>FAM46C</v>
          </cell>
          <cell r="B161" t="str">
            <v>family with sequence similarity 46, member C</v>
          </cell>
          <cell r="C161">
            <v>54855</v>
          </cell>
          <cell r="D161">
            <v>1</v>
          </cell>
          <cell r="E161" t="str">
            <v>1p12</v>
          </cell>
          <cell r="F161" t="str">
            <v>yes</v>
          </cell>
          <cell r="G161">
            <v>0</v>
          </cell>
          <cell r="H161" t="str">
            <v>MM</v>
          </cell>
          <cell r="I161">
            <v>0</v>
          </cell>
          <cell r="J161">
            <v>0</v>
          </cell>
          <cell r="K161" t="str">
            <v>L</v>
          </cell>
          <cell r="L161" t="str">
            <v>Rec</v>
          </cell>
          <cell r="M161" t="str">
            <v>Mis, F, O</v>
          </cell>
          <cell r="N161">
            <v>0</v>
          </cell>
          <cell r="O161">
            <v>0</v>
          </cell>
          <cell r="P161">
            <v>0</v>
          </cell>
        </row>
        <row r="162">
          <cell r="A162" t="str">
            <v>FANCA</v>
          </cell>
          <cell r="B162" t="str">
            <v>Fanconi anemia, complementation group A</v>
          </cell>
          <cell r="C162">
            <v>2175</v>
          </cell>
          <cell r="D162">
            <v>16</v>
          </cell>
          <cell r="E162" t="str">
            <v>16q24.3</v>
          </cell>
          <cell r="F162">
            <v>0</v>
          </cell>
          <cell r="G162" t="str">
            <v>yes</v>
          </cell>
          <cell r="H162">
            <v>0</v>
          </cell>
          <cell r="I162" t="str">
            <v>AML, leukaemia</v>
          </cell>
          <cell r="J162" t="str">
            <v xml:space="preserve">Fanconi anaemia A </v>
          </cell>
          <cell r="K162" t="str">
            <v>L</v>
          </cell>
          <cell r="L162" t="str">
            <v>Rec</v>
          </cell>
          <cell r="M162" t="str">
            <v>D, Mis, N, F, S</v>
          </cell>
          <cell r="N162">
            <v>0</v>
          </cell>
          <cell r="O162">
            <v>0</v>
          </cell>
          <cell r="P162">
            <v>0</v>
          </cell>
        </row>
        <row r="163">
          <cell r="A163" t="str">
            <v>FANCC</v>
          </cell>
          <cell r="B163" t="str">
            <v>Fanconi anemia, complementation group C</v>
          </cell>
          <cell r="C163">
            <v>2176</v>
          </cell>
          <cell r="D163">
            <v>9</v>
          </cell>
          <cell r="E163" t="str">
            <v>9q22.3</v>
          </cell>
          <cell r="F163">
            <v>0</v>
          </cell>
          <cell r="G163" t="str">
            <v>yes</v>
          </cell>
          <cell r="H163">
            <v>0</v>
          </cell>
          <cell r="I163" t="str">
            <v>AML, leukaemia</v>
          </cell>
          <cell r="J163" t="str">
            <v>Fanconi anaemia C</v>
          </cell>
          <cell r="K163" t="str">
            <v>L</v>
          </cell>
          <cell r="L163" t="str">
            <v>Rec</v>
          </cell>
          <cell r="M163" t="str">
            <v>D, Mis, N, F, S</v>
          </cell>
          <cell r="N163">
            <v>0</v>
          </cell>
          <cell r="O163">
            <v>0</v>
          </cell>
          <cell r="P163">
            <v>0</v>
          </cell>
        </row>
        <row r="164">
          <cell r="A164" t="str">
            <v>FANCD2</v>
          </cell>
          <cell r="B164" t="str">
            <v>Fanconi anemia, complementation group D2</v>
          </cell>
          <cell r="C164">
            <v>2177</v>
          </cell>
          <cell r="D164">
            <v>3</v>
          </cell>
          <cell r="E164" t="str">
            <v>3p26</v>
          </cell>
          <cell r="F164">
            <v>0</v>
          </cell>
          <cell r="G164" t="str">
            <v>yes</v>
          </cell>
          <cell r="H164">
            <v>0</v>
          </cell>
          <cell r="I164" t="str">
            <v>AML, leukaemia</v>
          </cell>
          <cell r="J164" t="str">
            <v>Fanconi anaemia D2</v>
          </cell>
          <cell r="K164" t="str">
            <v>L</v>
          </cell>
          <cell r="L164" t="str">
            <v>Rec</v>
          </cell>
          <cell r="M164" t="str">
            <v>D, Mis, N, F</v>
          </cell>
          <cell r="N164">
            <v>0</v>
          </cell>
          <cell r="O164">
            <v>0</v>
          </cell>
          <cell r="P164">
            <v>0</v>
          </cell>
        </row>
        <row r="165">
          <cell r="A165" t="str">
            <v>FANCE</v>
          </cell>
          <cell r="B165" t="str">
            <v>Fanconi anemia, complementation group E</v>
          </cell>
          <cell r="C165">
            <v>2178</v>
          </cell>
          <cell r="D165">
            <v>6</v>
          </cell>
          <cell r="E165" t="str">
            <v>6p21-p22</v>
          </cell>
          <cell r="F165">
            <v>0</v>
          </cell>
          <cell r="G165" t="str">
            <v>yes</v>
          </cell>
          <cell r="H165">
            <v>0</v>
          </cell>
          <cell r="I165" t="str">
            <v>AML, leukaemia</v>
          </cell>
          <cell r="J165" t="str">
            <v>Fanconi anaemia E</v>
          </cell>
          <cell r="K165" t="str">
            <v>L</v>
          </cell>
          <cell r="L165" t="str">
            <v>Rec</v>
          </cell>
          <cell r="M165" t="str">
            <v>N, F, S</v>
          </cell>
          <cell r="N165">
            <v>0</v>
          </cell>
          <cell r="O165">
            <v>0</v>
          </cell>
          <cell r="P165">
            <v>0</v>
          </cell>
        </row>
        <row r="166">
          <cell r="A166" t="str">
            <v>FANCF</v>
          </cell>
          <cell r="B166" t="str">
            <v>Fanconi anemia, complementation group F</v>
          </cell>
          <cell r="C166">
            <v>2188</v>
          </cell>
          <cell r="D166">
            <v>11</v>
          </cell>
          <cell r="E166" t="str">
            <v>11p15</v>
          </cell>
          <cell r="F166">
            <v>0</v>
          </cell>
          <cell r="G166" t="str">
            <v>yes</v>
          </cell>
          <cell r="H166">
            <v>0</v>
          </cell>
          <cell r="I166" t="str">
            <v>AML, leukaemia</v>
          </cell>
          <cell r="J166" t="str">
            <v>Fanconi anaemia F</v>
          </cell>
          <cell r="K166" t="str">
            <v>L</v>
          </cell>
          <cell r="L166" t="str">
            <v>Rec</v>
          </cell>
          <cell r="M166" t="str">
            <v>N, F</v>
          </cell>
          <cell r="N166">
            <v>0</v>
          </cell>
          <cell r="O166">
            <v>0</v>
          </cell>
          <cell r="P166">
            <v>0</v>
          </cell>
        </row>
        <row r="167">
          <cell r="A167" t="str">
            <v>FANCG</v>
          </cell>
          <cell r="B167" t="str">
            <v>Fanconi anemia, complementation group G</v>
          </cell>
          <cell r="C167">
            <v>2189</v>
          </cell>
          <cell r="D167">
            <v>9</v>
          </cell>
          <cell r="E167" t="str">
            <v>9p13</v>
          </cell>
          <cell r="F167">
            <v>0</v>
          </cell>
          <cell r="G167" t="str">
            <v>yes</v>
          </cell>
          <cell r="H167">
            <v>0</v>
          </cell>
          <cell r="I167" t="str">
            <v>AML, leukaemia</v>
          </cell>
          <cell r="J167" t="str">
            <v>Fanconi anaemia G</v>
          </cell>
          <cell r="K167" t="str">
            <v>L</v>
          </cell>
          <cell r="L167" t="str">
            <v>Rec</v>
          </cell>
          <cell r="M167" t="str">
            <v>Mis, N, F, S</v>
          </cell>
          <cell r="N167">
            <v>0</v>
          </cell>
          <cell r="O167">
            <v>0</v>
          </cell>
          <cell r="P167">
            <v>0</v>
          </cell>
        </row>
        <row r="168">
          <cell r="A168" t="str">
            <v>FBXO11</v>
          </cell>
          <cell r="B168" t="str">
            <v>F-box protein 11</v>
          </cell>
          <cell r="C168">
            <v>80204</v>
          </cell>
          <cell r="D168">
            <v>2</v>
          </cell>
          <cell r="E168" t="str">
            <v>2p16.3</v>
          </cell>
          <cell r="F168" t="str">
            <v>yes</v>
          </cell>
          <cell r="G168">
            <v>0</v>
          </cell>
          <cell r="H168" t="str">
            <v>DLBCL</v>
          </cell>
          <cell r="I168">
            <v>0</v>
          </cell>
          <cell r="J168">
            <v>0</v>
          </cell>
          <cell r="K168" t="str">
            <v>L</v>
          </cell>
          <cell r="L168" t="str">
            <v>Rec</v>
          </cell>
          <cell r="M168" t="str">
            <v>Mis, F, D</v>
          </cell>
          <cell r="N168">
            <v>0</v>
          </cell>
          <cell r="O168">
            <v>0</v>
          </cell>
          <cell r="P168">
            <v>0</v>
          </cell>
        </row>
        <row r="169">
          <cell r="A169" t="str">
            <v>FBXW7</v>
          </cell>
          <cell r="B169" t="str">
            <v>F-box and WD-40 domain protein 7 (archipelago homolog, Drosophila)</v>
          </cell>
          <cell r="C169">
            <v>55294</v>
          </cell>
          <cell r="D169">
            <v>4</v>
          </cell>
          <cell r="E169" t="str">
            <v>4q31.3</v>
          </cell>
          <cell r="F169" t="str">
            <v>yes</v>
          </cell>
          <cell r="G169">
            <v>0</v>
          </cell>
          <cell r="H169" t="str">
            <v>colorectal, endometrial, T-ALL</v>
          </cell>
          <cell r="I169">
            <v>0</v>
          </cell>
          <cell r="J169">
            <v>0</v>
          </cell>
          <cell r="K169" t="str">
            <v>E, L</v>
          </cell>
          <cell r="L169" t="str">
            <v>Rec</v>
          </cell>
          <cell r="M169" t="str">
            <v>Mis, N, D, F</v>
          </cell>
          <cell r="N169">
            <v>0</v>
          </cell>
          <cell r="O169">
            <v>0</v>
          </cell>
          <cell r="P169">
            <v>0</v>
          </cell>
        </row>
        <row r="170">
          <cell r="A170" t="str">
            <v>FCGR2B</v>
          </cell>
          <cell r="B170" t="str">
            <v>Fc fragment of IgG, low affinity IIb, receptor for (CD32)</v>
          </cell>
          <cell r="C170">
            <v>2213</v>
          </cell>
          <cell r="D170">
            <v>1</v>
          </cell>
          <cell r="E170" t="str">
            <v>1q23</v>
          </cell>
          <cell r="F170" t="str">
            <v>yes</v>
          </cell>
          <cell r="G170">
            <v>0</v>
          </cell>
          <cell r="H170" t="str">
            <v>ALL</v>
          </cell>
          <cell r="I170">
            <v>0</v>
          </cell>
          <cell r="J170">
            <v>0</v>
          </cell>
          <cell r="K170" t="str">
            <v>L</v>
          </cell>
          <cell r="L170" t="str">
            <v>Dom</v>
          </cell>
          <cell r="M170" t="str">
            <v>T</v>
          </cell>
          <cell r="N170" t="str">
            <v>?</v>
          </cell>
          <cell r="O170">
            <v>0</v>
          </cell>
          <cell r="P170">
            <v>0</v>
          </cell>
        </row>
        <row r="171">
          <cell r="A171" t="str">
            <v>FEV</v>
          </cell>
          <cell r="B171" t="str">
            <v>FEV protein - (HSRNAFEV)</v>
          </cell>
          <cell r="C171">
            <v>54738</v>
          </cell>
          <cell r="D171">
            <v>2</v>
          </cell>
          <cell r="E171" t="str">
            <v>2q36</v>
          </cell>
          <cell r="F171" t="str">
            <v>yes</v>
          </cell>
          <cell r="G171">
            <v>0</v>
          </cell>
          <cell r="H171" t="str">
            <v>Ewing sarcoma</v>
          </cell>
          <cell r="I171">
            <v>0</v>
          </cell>
          <cell r="J171">
            <v>0</v>
          </cell>
          <cell r="K171" t="str">
            <v>M</v>
          </cell>
          <cell r="L171" t="str">
            <v>Dom</v>
          </cell>
          <cell r="M171" t="str">
            <v>T</v>
          </cell>
          <cell r="N171" t="str">
            <v>EWSR1,  FUS</v>
          </cell>
          <cell r="O171">
            <v>0</v>
          </cell>
          <cell r="P171">
            <v>0</v>
          </cell>
        </row>
        <row r="172">
          <cell r="A172" t="str">
            <v>FGFR1</v>
          </cell>
          <cell r="B172" t="str">
            <v xml:space="preserve">fibroblast growth factor receptor 1 </v>
          </cell>
          <cell r="C172">
            <v>2260</v>
          </cell>
          <cell r="D172">
            <v>8</v>
          </cell>
          <cell r="E172" t="str">
            <v xml:space="preserve">8p11.2-p11.1 </v>
          </cell>
          <cell r="F172" t="str">
            <v>yes</v>
          </cell>
          <cell r="G172">
            <v>0</v>
          </cell>
          <cell r="H172" t="str">
            <v>MPN, NHL</v>
          </cell>
          <cell r="I172">
            <v>0</v>
          </cell>
          <cell r="J172">
            <v>0</v>
          </cell>
          <cell r="K172" t="str">
            <v>L</v>
          </cell>
          <cell r="L172" t="str">
            <v>Dom</v>
          </cell>
          <cell r="M172" t="str">
            <v>T</v>
          </cell>
          <cell r="N172" t="str">
            <v>BCR, FOP, ZNF198, CEP1</v>
          </cell>
          <cell r="O172" t="str">
            <v>yes</v>
          </cell>
          <cell r="P172" t="str">
            <v>Pfeiffer syndrome, Kallman syndrome</v>
          </cell>
        </row>
        <row r="173">
          <cell r="A173" t="str">
            <v>FGFR1OP</v>
          </cell>
          <cell r="B173" t="str">
            <v>FGFR1 oncogene partner (FOP)</v>
          </cell>
          <cell r="C173">
            <v>11116</v>
          </cell>
          <cell r="D173">
            <v>6</v>
          </cell>
          <cell r="E173" t="str">
            <v>6q27</v>
          </cell>
          <cell r="F173" t="str">
            <v>yes</v>
          </cell>
          <cell r="G173">
            <v>0</v>
          </cell>
          <cell r="H173" t="str">
            <v>MPN, NHL</v>
          </cell>
          <cell r="I173">
            <v>0</v>
          </cell>
          <cell r="J173">
            <v>0</v>
          </cell>
          <cell r="K173" t="str">
            <v>L</v>
          </cell>
          <cell r="L173" t="str">
            <v>Dom</v>
          </cell>
          <cell r="M173" t="str">
            <v>T</v>
          </cell>
          <cell r="N173" t="str">
            <v>FGFR1</v>
          </cell>
          <cell r="O173">
            <v>0</v>
          </cell>
          <cell r="P173">
            <v>0</v>
          </cell>
        </row>
        <row r="174">
          <cell r="A174" t="str">
            <v>FGFR2</v>
          </cell>
          <cell r="B174" t="str">
            <v xml:space="preserve">fibroblast growth factor receptor 2 </v>
          </cell>
          <cell r="C174">
            <v>2263</v>
          </cell>
          <cell r="D174">
            <v>10</v>
          </cell>
          <cell r="E174" t="str">
            <v xml:space="preserve">10q26 </v>
          </cell>
          <cell r="F174" t="str">
            <v>yes</v>
          </cell>
          <cell r="G174">
            <v>0</v>
          </cell>
          <cell r="H174" t="str">
            <v>gastric, NSCLC, endometrial</v>
          </cell>
          <cell r="I174">
            <v>0</v>
          </cell>
          <cell r="J174">
            <v>0</v>
          </cell>
          <cell r="K174" t="str">
            <v>E</v>
          </cell>
          <cell r="L174" t="str">
            <v>Dom</v>
          </cell>
          <cell r="M174" t="str">
            <v>Mis</v>
          </cell>
          <cell r="N174">
            <v>0</v>
          </cell>
          <cell r="O174" t="str">
            <v>yes</v>
          </cell>
          <cell r="P174" t="str">
            <v>Crouzon, Pfeiffer, and Apert syndromes</v>
          </cell>
        </row>
        <row r="175">
          <cell r="A175" t="str">
            <v>FGFR3</v>
          </cell>
          <cell r="B175" t="str">
            <v>fibroblast growth factor receptor 3</v>
          </cell>
          <cell r="C175">
            <v>2261</v>
          </cell>
          <cell r="D175">
            <v>4</v>
          </cell>
          <cell r="E175" t="str">
            <v xml:space="preserve">4p16.3 </v>
          </cell>
          <cell r="F175" t="str">
            <v>yes</v>
          </cell>
          <cell r="G175">
            <v>0</v>
          </cell>
          <cell r="H175" t="str">
            <v>bladder, MM, T-cell lymphoma</v>
          </cell>
          <cell r="I175">
            <v>0</v>
          </cell>
          <cell r="J175">
            <v>0</v>
          </cell>
          <cell r="K175" t="str">
            <v>L, E</v>
          </cell>
          <cell r="L175" t="str">
            <v>Dom</v>
          </cell>
          <cell r="M175" t="str">
            <v>Mis, T</v>
          </cell>
          <cell r="N175" t="str">
            <v>IGH@, ETV6</v>
          </cell>
          <cell r="O175" t="str">
            <v>yes</v>
          </cell>
          <cell r="P175" t="str">
            <v>Hypochondroplasia, Thanatophoric dysplasia</v>
          </cell>
        </row>
        <row r="176">
          <cell r="A176" t="str">
            <v>FH</v>
          </cell>
          <cell r="B176" t="str">
            <v>fumarate hydratase</v>
          </cell>
          <cell r="C176">
            <v>2271</v>
          </cell>
          <cell r="D176">
            <v>1</v>
          </cell>
          <cell r="E176" t="str">
            <v xml:space="preserve">1q42.1 </v>
          </cell>
          <cell r="F176">
            <v>0</v>
          </cell>
          <cell r="G176" t="str">
            <v>yes</v>
          </cell>
          <cell r="H176">
            <v>0</v>
          </cell>
          <cell r="I176" t="str">
            <v>leiomyomatosis, renal</v>
          </cell>
          <cell r="J176" t="str">
            <v>hereditary leiomyomatosis and renal cell cancer</v>
          </cell>
          <cell r="K176" t="str">
            <v>E, M</v>
          </cell>
          <cell r="L176" t="str">
            <v>Rec</v>
          </cell>
          <cell r="M176" t="str">
            <v>Mis, N, F</v>
          </cell>
          <cell r="N176">
            <v>0</v>
          </cell>
          <cell r="O176">
            <v>0</v>
          </cell>
          <cell r="P176">
            <v>0</v>
          </cell>
        </row>
        <row r="177">
          <cell r="A177" t="str">
            <v>FHIT</v>
          </cell>
          <cell r="B177" t="str">
            <v>fragile histidine triad gene</v>
          </cell>
          <cell r="C177">
            <v>2272</v>
          </cell>
          <cell r="D177">
            <v>3</v>
          </cell>
          <cell r="E177" t="str">
            <v>3p14.2</v>
          </cell>
          <cell r="F177" t="str">
            <v>yes</v>
          </cell>
          <cell r="G177">
            <v>0</v>
          </cell>
          <cell r="H177" t="str">
            <v>pleomorphic salivary gland adenoma</v>
          </cell>
          <cell r="I177">
            <v>0</v>
          </cell>
          <cell r="J177">
            <v>0</v>
          </cell>
          <cell r="K177" t="str">
            <v>E</v>
          </cell>
          <cell r="L177" t="str">
            <v>Dom</v>
          </cell>
          <cell r="M177" t="str">
            <v>T</v>
          </cell>
          <cell r="N177" t="str">
            <v>HMGA2</v>
          </cell>
          <cell r="O177">
            <v>0</v>
          </cell>
          <cell r="P177">
            <v>0</v>
          </cell>
        </row>
        <row r="178">
          <cell r="A178" t="str">
            <v>FIP1L1</v>
          </cell>
          <cell r="B178" t="str">
            <v>FIP1 like 1 (S. cerevisiae)</v>
          </cell>
          <cell r="C178">
            <v>81608</v>
          </cell>
          <cell r="D178">
            <v>4</v>
          </cell>
          <cell r="E178" t="str">
            <v>4q12</v>
          </cell>
          <cell r="F178" t="str">
            <v>yes</v>
          </cell>
          <cell r="G178">
            <v>0</v>
          </cell>
          <cell r="H178" t="str">
            <v>idiopathic hypereosinophilic syndrome</v>
          </cell>
          <cell r="I178">
            <v>0</v>
          </cell>
          <cell r="J178">
            <v>0</v>
          </cell>
          <cell r="K178" t="str">
            <v>L</v>
          </cell>
          <cell r="L178" t="str">
            <v>Dom</v>
          </cell>
          <cell r="M178" t="str">
            <v>T</v>
          </cell>
          <cell r="N178" t="str">
            <v>PDGFRA</v>
          </cell>
          <cell r="O178">
            <v>0</v>
          </cell>
          <cell r="P178">
            <v>0</v>
          </cell>
        </row>
        <row r="179">
          <cell r="A179" t="str">
            <v>FLI1</v>
          </cell>
          <cell r="B179" t="str">
            <v>Friend leukemia virus integration 1</v>
          </cell>
          <cell r="C179">
            <v>2313</v>
          </cell>
          <cell r="D179">
            <v>11</v>
          </cell>
          <cell r="E179" t="str">
            <v xml:space="preserve">11q24 </v>
          </cell>
          <cell r="F179" t="str">
            <v>yes</v>
          </cell>
          <cell r="G179">
            <v>0</v>
          </cell>
          <cell r="H179" t="str">
            <v>Ewing sarcoma</v>
          </cell>
          <cell r="I179">
            <v>0</v>
          </cell>
          <cell r="J179">
            <v>0</v>
          </cell>
          <cell r="K179" t="str">
            <v>M</v>
          </cell>
          <cell r="L179" t="str">
            <v>Dom</v>
          </cell>
          <cell r="M179" t="str">
            <v>T</v>
          </cell>
          <cell r="N179" t="str">
            <v>EWSR1</v>
          </cell>
          <cell r="O179">
            <v>0</v>
          </cell>
          <cell r="P179">
            <v>0</v>
          </cell>
        </row>
        <row r="180">
          <cell r="A180" t="str">
            <v>FLJ27352</v>
          </cell>
          <cell r="B180" t="str">
            <v>BX648577, FLJ27352 hypothetical LOC145788</v>
          </cell>
          <cell r="C180">
            <v>145788</v>
          </cell>
          <cell r="D180">
            <v>15</v>
          </cell>
          <cell r="E180" t="str">
            <v>15q21.3</v>
          </cell>
          <cell r="F180" t="str">
            <v>yes</v>
          </cell>
          <cell r="G180">
            <v>0</v>
          </cell>
          <cell r="H180" t="str">
            <v>PMBL, Hodgkin lymphoma</v>
          </cell>
          <cell r="I180">
            <v>0</v>
          </cell>
          <cell r="J180">
            <v>0</v>
          </cell>
          <cell r="K180" t="str">
            <v>L</v>
          </cell>
          <cell r="L180" t="str">
            <v>Dom</v>
          </cell>
          <cell r="M180" t="str">
            <v>T</v>
          </cell>
          <cell r="N180" t="str">
            <v>CIITA</v>
          </cell>
          <cell r="O180">
            <v>0</v>
          </cell>
          <cell r="P180">
            <v>0</v>
          </cell>
        </row>
        <row r="181">
          <cell r="A181" t="str">
            <v>FLT3</v>
          </cell>
          <cell r="B181" t="str">
            <v>fms-related tyrosine kinase 3</v>
          </cell>
          <cell r="C181">
            <v>2322</v>
          </cell>
          <cell r="D181">
            <v>13</v>
          </cell>
          <cell r="E181" t="str">
            <v xml:space="preserve">13q12 </v>
          </cell>
          <cell r="F181" t="str">
            <v>yes</v>
          </cell>
          <cell r="G181">
            <v>0</v>
          </cell>
          <cell r="H181" t="str">
            <v>AML, ALL</v>
          </cell>
          <cell r="I181">
            <v>0</v>
          </cell>
          <cell r="J181">
            <v>0</v>
          </cell>
          <cell r="K181" t="str">
            <v>L</v>
          </cell>
          <cell r="L181" t="str">
            <v>Dom</v>
          </cell>
          <cell r="M181" t="str">
            <v>Mis, O</v>
          </cell>
          <cell r="N181">
            <v>0</v>
          </cell>
          <cell r="O181">
            <v>0</v>
          </cell>
          <cell r="P181">
            <v>0</v>
          </cell>
        </row>
        <row r="182">
          <cell r="A182" t="str">
            <v>FNBP1</v>
          </cell>
          <cell r="B182" t="str">
            <v>formin binding protein 1 (FBP17)</v>
          </cell>
          <cell r="C182">
            <v>23048</v>
          </cell>
          <cell r="D182">
            <v>9</v>
          </cell>
          <cell r="E182" t="str">
            <v>9q23</v>
          </cell>
          <cell r="F182" t="str">
            <v>yes</v>
          </cell>
          <cell r="G182">
            <v>0</v>
          </cell>
          <cell r="H182" t="str">
            <v>AML</v>
          </cell>
          <cell r="I182">
            <v>0</v>
          </cell>
          <cell r="J182">
            <v>0</v>
          </cell>
          <cell r="K182" t="str">
            <v>L</v>
          </cell>
          <cell r="L182" t="str">
            <v>Dom</v>
          </cell>
          <cell r="M182" t="str">
            <v>T</v>
          </cell>
          <cell r="N182" t="str">
            <v>MLL</v>
          </cell>
          <cell r="O182">
            <v>0</v>
          </cell>
          <cell r="P182">
            <v>0</v>
          </cell>
        </row>
        <row r="183">
          <cell r="A183" t="str">
            <v>FOXA1</v>
          </cell>
          <cell r="B183" t="str">
            <v>forkhead box A1</v>
          </cell>
          <cell r="C183">
            <v>3169</v>
          </cell>
          <cell r="D183">
            <v>14</v>
          </cell>
          <cell r="E183" t="str">
            <v>q12-q13</v>
          </cell>
          <cell r="F183" t="str">
            <v>yes</v>
          </cell>
          <cell r="G183">
            <v>0</v>
          </cell>
          <cell r="H183" t="str">
            <v>breast, prostate</v>
          </cell>
          <cell r="I183">
            <v>0</v>
          </cell>
          <cell r="J183">
            <v>0</v>
          </cell>
          <cell r="K183" t="str">
            <v>E</v>
          </cell>
          <cell r="L183" t="str">
            <v>Dom</v>
          </cell>
          <cell r="M183" t="str">
            <v>Mis, F</v>
          </cell>
          <cell r="N183">
            <v>0</v>
          </cell>
          <cell r="O183">
            <v>0</v>
          </cell>
          <cell r="P183">
            <v>0</v>
          </cell>
        </row>
        <row r="184">
          <cell r="A184" t="str">
            <v>FOXL2</v>
          </cell>
          <cell r="B184" t="str">
            <v>forkhead box L2</v>
          </cell>
          <cell r="C184">
            <v>668</v>
          </cell>
          <cell r="D184">
            <v>3</v>
          </cell>
          <cell r="E184" t="str">
            <v>3q23</v>
          </cell>
          <cell r="F184" t="str">
            <v>yes</v>
          </cell>
          <cell r="G184">
            <v>0</v>
          </cell>
          <cell r="H184" t="str">
            <v>granulosa-cell tumour of the ovary</v>
          </cell>
          <cell r="I184">
            <v>0</v>
          </cell>
          <cell r="J184">
            <v>0</v>
          </cell>
          <cell r="K184" t="str">
            <v>O</v>
          </cell>
          <cell r="L184" t="str">
            <v>Dom</v>
          </cell>
          <cell r="M184" t="str">
            <v>Mis</v>
          </cell>
          <cell r="N184">
            <v>0</v>
          </cell>
          <cell r="O184" t="str">
            <v>yes</v>
          </cell>
          <cell r="P184" t="str">
            <v>Blepharophimosis, ptosis and epicanthus inversus Types I, II; Premature ovarian failure type III</v>
          </cell>
        </row>
        <row r="185">
          <cell r="A185" t="str">
            <v>FOXO1A</v>
          </cell>
          <cell r="B185" t="str">
            <v>forkhead box O1A (FKHR)</v>
          </cell>
          <cell r="C185">
            <v>2308</v>
          </cell>
          <cell r="D185">
            <v>13</v>
          </cell>
          <cell r="E185" t="str">
            <v xml:space="preserve">13q14.1 </v>
          </cell>
          <cell r="F185" t="str">
            <v>yes</v>
          </cell>
          <cell r="G185">
            <v>0</v>
          </cell>
          <cell r="H185" t="str">
            <v>alveolar rhabdomyosarcoma</v>
          </cell>
          <cell r="I185">
            <v>0</v>
          </cell>
          <cell r="J185">
            <v>0</v>
          </cell>
          <cell r="K185" t="str">
            <v>M</v>
          </cell>
          <cell r="L185" t="str">
            <v>Dom</v>
          </cell>
          <cell r="M185" t="str">
            <v>T</v>
          </cell>
          <cell r="N185" t="str">
            <v>PAX3</v>
          </cell>
          <cell r="O185">
            <v>0</v>
          </cell>
          <cell r="P185">
            <v>0</v>
          </cell>
        </row>
        <row r="186">
          <cell r="A186" t="str">
            <v>FOXO3A</v>
          </cell>
          <cell r="B186" t="str">
            <v>forkhead box O3A</v>
          </cell>
          <cell r="C186">
            <v>2309</v>
          </cell>
          <cell r="D186">
            <v>6</v>
          </cell>
          <cell r="E186" t="str">
            <v xml:space="preserve">6q21 </v>
          </cell>
          <cell r="F186" t="str">
            <v>yes</v>
          </cell>
          <cell r="G186">
            <v>0</v>
          </cell>
          <cell r="H186" t="str">
            <v>AL</v>
          </cell>
          <cell r="I186">
            <v>0</v>
          </cell>
          <cell r="J186">
            <v>0</v>
          </cell>
          <cell r="K186" t="str">
            <v>L</v>
          </cell>
          <cell r="L186" t="str">
            <v>Dom</v>
          </cell>
          <cell r="M186" t="str">
            <v>T</v>
          </cell>
          <cell r="N186" t="str">
            <v>MLL</v>
          </cell>
          <cell r="O186">
            <v>0</v>
          </cell>
          <cell r="P186">
            <v>0</v>
          </cell>
        </row>
        <row r="187">
          <cell r="A187" t="str">
            <v>FOXP1</v>
          </cell>
          <cell r="B187" t="str">
            <v>forkhead box P1</v>
          </cell>
          <cell r="C187">
            <v>27086</v>
          </cell>
          <cell r="D187">
            <v>3</v>
          </cell>
          <cell r="E187" t="str">
            <v>3p14.1</v>
          </cell>
          <cell r="F187" t="str">
            <v>yes</v>
          </cell>
          <cell r="G187">
            <v>0</v>
          </cell>
          <cell r="H187" t="str">
            <v>ALL</v>
          </cell>
          <cell r="I187">
            <v>0</v>
          </cell>
          <cell r="J187">
            <v>0</v>
          </cell>
          <cell r="K187" t="str">
            <v>L</v>
          </cell>
          <cell r="L187" t="str">
            <v>Dom</v>
          </cell>
          <cell r="M187" t="str">
            <v>T</v>
          </cell>
          <cell r="N187" t="str">
            <v>PAX5</v>
          </cell>
          <cell r="O187">
            <v>0</v>
          </cell>
          <cell r="P187">
            <v>0</v>
          </cell>
        </row>
        <row r="188">
          <cell r="A188" t="str">
            <v>FSTL3</v>
          </cell>
          <cell r="B188" t="str">
            <v>follistatin-like 3 (secreted glycoprotein)</v>
          </cell>
          <cell r="C188">
            <v>10272</v>
          </cell>
          <cell r="D188">
            <v>19</v>
          </cell>
          <cell r="E188" t="str">
            <v>19p13</v>
          </cell>
          <cell r="F188" t="str">
            <v>yes</v>
          </cell>
          <cell r="G188">
            <v>0</v>
          </cell>
          <cell r="H188" t="str">
            <v>B-CLL</v>
          </cell>
          <cell r="I188">
            <v>0</v>
          </cell>
          <cell r="J188">
            <v>0</v>
          </cell>
          <cell r="K188" t="str">
            <v>L</v>
          </cell>
          <cell r="L188" t="str">
            <v>Dom</v>
          </cell>
          <cell r="M188" t="str">
            <v>T</v>
          </cell>
          <cell r="N188" t="str">
            <v>CCND1</v>
          </cell>
          <cell r="O188">
            <v>0</v>
          </cell>
          <cell r="P188">
            <v>0</v>
          </cell>
        </row>
        <row r="189">
          <cell r="A189" t="str">
            <v>FUBP1</v>
          </cell>
          <cell r="B189" t="str">
            <v>far upstream element (FUSE) binding protein 1</v>
          </cell>
          <cell r="C189">
            <v>8880</v>
          </cell>
          <cell r="D189">
            <v>1</v>
          </cell>
          <cell r="E189" t="str">
            <v>1p13.1</v>
          </cell>
          <cell r="F189" t="str">
            <v>yes</v>
          </cell>
          <cell r="G189">
            <v>0</v>
          </cell>
          <cell r="H189" t="str">
            <v>oligodendroglioma</v>
          </cell>
          <cell r="I189">
            <v>0</v>
          </cell>
          <cell r="J189">
            <v>0</v>
          </cell>
          <cell r="K189" t="str">
            <v>O</v>
          </cell>
          <cell r="L189" t="str">
            <v>Rec</v>
          </cell>
          <cell r="M189" t="str">
            <v>F, N</v>
          </cell>
          <cell r="N189">
            <v>0</v>
          </cell>
          <cell r="O189">
            <v>0</v>
          </cell>
          <cell r="P189">
            <v>0</v>
          </cell>
        </row>
        <row r="190">
          <cell r="A190" t="str">
            <v>FUS</v>
          </cell>
          <cell r="B190" t="str">
            <v>fusion, derived from t(12;16) malignant liposarcoma</v>
          </cell>
          <cell r="C190">
            <v>2521</v>
          </cell>
          <cell r="D190">
            <v>16</v>
          </cell>
          <cell r="E190" t="str">
            <v xml:space="preserve">16p11.2 </v>
          </cell>
          <cell r="F190" t="str">
            <v>yes</v>
          </cell>
          <cell r="G190">
            <v>0</v>
          </cell>
          <cell r="H190" t="str">
            <v>liposarcoma, AML, Ewing sarcoma, angiomatoid fibrous histiocytoma, fibromyxoid sarcoma</v>
          </cell>
          <cell r="I190">
            <v>0</v>
          </cell>
          <cell r="J190">
            <v>0</v>
          </cell>
          <cell r="K190" t="str">
            <v>M, L</v>
          </cell>
          <cell r="L190" t="str">
            <v>Dom</v>
          </cell>
          <cell r="M190" t="str">
            <v>T</v>
          </cell>
          <cell r="N190" t="str">
            <v>DDIT3, ERG, FEV, ATF1, CREB3L2, CREB3L1</v>
          </cell>
          <cell r="O190">
            <v>0</v>
          </cell>
          <cell r="P190">
            <v>0</v>
          </cell>
        </row>
        <row r="191">
          <cell r="A191" t="str">
            <v>FVT1</v>
          </cell>
          <cell r="B191" t="str">
            <v>follicular lymphoma variant translocation 1</v>
          </cell>
          <cell r="C191">
            <v>2531</v>
          </cell>
          <cell r="D191">
            <v>18</v>
          </cell>
          <cell r="E191" t="str">
            <v>18q21.3</v>
          </cell>
          <cell r="F191" t="str">
            <v>yes</v>
          </cell>
          <cell r="G191">
            <v>0</v>
          </cell>
          <cell r="H191" t="str">
            <v>B-NHL</v>
          </cell>
          <cell r="I191">
            <v>0</v>
          </cell>
          <cell r="J191">
            <v>0</v>
          </cell>
          <cell r="K191" t="str">
            <v>L</v>
          </cell>
          <cell r="L191" t="str">
            <v>Dom</v>
          </cell>
          <cell r="M191" t="str">
            <v>T</v>
          </cell>
          <cell r="N191" t="str">
            <v>IGK@</v>
          </cell>
          <cell r="O191">
            <v>0</v>
          </cell>
          <cell r="P191">
            <v>0</v>
          </cell>
        </row>
        <row r="192">
          <cell r="A192" t="str">
            <v>GAS7</v>
          </cell>
          <cell r="B192" t="str">
            <v>growth arrest-specific 7</v>
          </cell>
          <cell r="C192">
            <v>8522</v>
          </cell>
          <cell r="D192">
            <v>17</v>
          </cell>
          <cell r="E192" t="str">
            <v xml:space="preserve">17p </v>
          </cell>
          <cell r="F192" t="str">
            <v>yes</v>
          </cell>
          <cell r="G192">
            <v>0</v>
          </cell>
          <cell r="H192" t="str">
            <v>AML*</v>
          </cell>
          <cell r="I192">
            <v>0</v>
          </cell>
          <cell r="J192">
            <v>0</v>
          </cell>
          <cell r="K192" t="str">
            <v>L</v>
          </cell>
          <cell r="L192" t="str">
            <v>Dom</v>
          </cell>
          <cell r="M192" t="str">
            <v>T</v>
          </cell>
          <cell r="N192" t="str">
            <v>MLL</v>
          </cell>
          <cell r="O192">
            <v>0</v>
          </cell>
          <cell r="P192">
            <v>0</v>
          </cell>
        </row>
        <row r="193">
          <cell r="A193" t="str">
            <v>GATA1</v>
          </cell>
          <cell r="B193" t="str">
            <v>GATA binding protein 1 (globin transcription factor 1)</v>
          </cell>
          <cell r="C193">
            <v>2623</v>
          </cell>
          <cell r="D193" t="str">
            <v>X</v>
          </cell>
          <cell r="E193" t="str">
            <v xml:space="preserve">Xp11.23 </v>
          </cell>
          <cell r="F193" t="str">
            <v>yes</v>
          </cell>
          <cell r="G193">
            <v>0</v>
          </cell>
          <cell r="H193" t="str">
            <v>megakaryoblastic leukaemia of Downs syndrome</v>
          </cell>
          <cell r="I193">
            <v>0</v>
          </cell>
          <cell r="J193">
            <v>0</v>
          </cell>
          <cell r="K193" t="str">
            <v>L</v>
          </cell>
          <cell r="L193" t="str">
            <v>Dom</v>
          </cell>
          <cell r="M193" t="str">
            <v>Mis, F</v>
          </cell>
          <cell r="N193">
            <v>0</v>
          </cell>
          <cell r="O193">
            <v>0</v>
          </cell>
          <cell r="P193">
            <v>0</v>
          </cell>
        </row>
        <row r="194">
          <cell r="A194" t="str">
            <v>GATA2</v>
          </cell>
          <cell r="B194" t="str">
            <v>GATA binding protein 2</v>
          </cell>
          <cell r="C194">
            <v>2624</v>
          </cell>
          <cell r="D194">
            <v>3</v>
          </cell>
          <cell r="E194" t="str">
            <v xml:space="preserve">3q21.3 </v>
          </cell>
          <cell r="F194" t="str">
            <v>yes</v>
          </cell>
          <cell r="G194">
            <v>0</v>
          </cell>
          <cell r="H194" t="str">
            <v>AML (CML blast transformation)</v>
          </cell>
          <cell r="I194">
            <v>0</v>
          </cell>
          <cell r="J194">
            <v>0</v>
          </cell>
          <cell r="K194" t="str">
            <v>L</v>
          </cell>
          <cell r="L194" t="str">
            <v>Dom</v>
          </cell>
          <cell r="M194" t="str">
            <v>Mis</v>
          </cell>
          <cell r="N194">
            <v>0</v>
          </cell>
          <cell r="O194">
            <v>0</v>
          </cell>
          <cell r="P194">
            <v>0</v>
          </cell>
        </row>
        <row r="195">
          <cell r="A195" t="str">
            <v>GATA3</v>
          </cell>
          <cell r="B195" t="str">
            <v>GATA binding protein 3</v>
          </cell>
          <cell r="C195">
            <v>2625</v>
          </cell>
          <cell r="D195">
            <v>10</v>
          </cell>
          <cell r="E195" t="str">
            <v>10p15</v>
          </cell>
          <cell r="F195" t="str">
            <v>yes</v>
          </cell>
          <cell r="G195">
            <v>0</v>
          </cell>
          <cell r="H195" t="str">
            <v>breast</v>
          </cell>
          <cell r="I195">
            <v>0</v>
          </cell>
          <cell r="J195">
            <v>0</v>
          </cell>
          <cell r="K195" t="str">
            <v>E</v>
          </cell>
          <cell r="L195" t="str">
            <v>Rec</v>
          </cell>
          <cell r="M195" t="str">
            <v>F, N, S</v>
          </cell>
          <cell r="N195">
            <v>0</v>
          </cell>
          <cell r="O195" t="str">
            <v>yes</v>
          </cell>
          <cell r="P195" t="str">
            <v>HDR syndrome (HYPOPARATHYROIDISM, SENSORINEURAL DEAFNESS, AND RENAL DISEASE)</v>
          </cell>
        </row>
        <row r="196">
          <cell r="A196" t="str">
            <v>GMPS</v>
          </cell>
          <cell r="B196" t="str">
            <v>guanine monphosphate synthetase</v>
          </cell>
          <cell r="C196">
            <v>8833</v>
          </cell>
          <cell r="D196">
            <v>3</v>
          </cell>
          <cell r="E196" t="str">
            <v xml:space="preserve">3q24 </v>
          </cell>
          <cell r="F196" t="str">
            <v>yes</v>
          </cell>
          <cell r="G196">
            <v>0</v>
          </cell>
          <cell r="H196" t="str">
            <v>AML</v>
          </cell>
          <cell r="I196">
            <v>0</v>
          </cell>
          <cell r="J196">
            <v>0</v>
          </cell>
          <cell r="K196" t="str">
            <v>L</v>
          </cell>
          <cell r="L196" t="str">
            <v>Dom</v>
          </cell>
          <cell r="M196" t="str">
            <v>T</v>
          </cell>
          <cell r="N196" t="str">
            <v>MLL</v>
          </cell>
          <cell r="O196">
            <v>0</v>
          </cell>
          <cell r="P196">
            <v>0</v>
          </cell>
        </row>
        <row r="197">
          <cell r="A197" t="str">
            <v>GNA11</v>
          </cell>
          <cell r="B197" t="str">
            <v>guanine nucleotide binding protein (G protein), alpha 11 (Gq class)</v>
          </cell>
          <cell r="C197">
            <v>2767</v>
          </cell>
          <cell r="D197">
            <v>19</v>
          </cell>
          <cell r="E197" t="str">
            <v>19p13.3</v>
          </cell>
          <cell r="F197" t="str">
            <v>yes</v>
          </cell>
          <cell r="G197">
            <v>0</v>
          </cell>
          <cell r="H197" t="str">
            <v>uveal melanoma</v>
          </cell>
          <cell r="I197">
            <v>0</v>
          </cell>
          <cell r="J197">
            <v>0</v>
          </cell>
          <cell r="K197" t="str">
            <v>E</v>
          </cell>
          <cell r="L197" t="str">
            <v>Dom</v>
          </cell>
          <cell r="M197" t="str">
            <v>Mis</v>
          </cell>
          <cell r="N197">
            <v>0</v>
          </cell>
          <cell r="O197">
            <v>0</v>
          </cell>
          <cell r="P197">
            <v>0</v>
          </cell>
        </row>
        <row r="198">
          <cell r="A198" t="str">
            <v>GNAQ</v>
          </cell>
          <cell r="B198" t="str">
            <v>guanine nucleotide binding protein (G protein), q polypeptide</v>
          </cell>
          <cell r="C198">
            <v>2776</v>
          </cell>
          <cell r="D198">
            <v>9</v>
          </cell>
          <cell r="E198" t="str">
            <v>9q21</v>
          </cell>
          <cell r="F198" t="str">
            <v>yes</v>
          </cell>
          <cell r="G198">
            <v>0</v>
          </cell>
          <cell r="H198" t="str">
            <v>uveal melanoma</v>
          </cell>
          <cell r="I198">
            <v>0</v>
          </cell>
          <cell r="J198">
            <v>0</v>
          </cell>
          <cell r="K198" t="str">
            <v>E</v>
          </cell>
          <cell r="L198" t="str">
            <v>Dom</v>
          </cell>
          <cell r="M198" t="str">
            <v>Mis</v>
          </cell>
          <cell r="N198">
            <v>0</v>
          </cell>
          <cell r="O198">
            <v>0</v>
          </cell>
          <cell r="P198">
            <v>0</v>
          </cell>
        </row>
        <row r="199">
          <cell r="A199" t="str">
            <v>GNAS</v>
          </cell>
          <cell r="B199" t="str">
            <v>guanine nucleotide binding protein (G protein), alpha stimulating activity polypeptide 1</v>
          </cell>
          <cell r="C199">
            <v>2778</v>
          </cell>
          <cell r="D199">
            <v>20</v>
          </cell>
          <cell r="E199" t="str">
            <v xml:space="preserve">20q13.2 </v>
          </cell>
          <cell r="F199" t="str">
            <v>yes</v>
          </cell>
          <cell r="G199">
            <v>0</v>
          </cell>
          <cell r="H199" t="str">
            <v>pituitary adenoma</v>
          </cell>
          <cell r="I199">
            <v>0</v>
          </cell>
          <cell r="J199">
            <v>0</v>
          </cell>
          <cell r="K199" t="str">
            <v>E</v>
          </cell>
          <cell r="L199" t="str">
            <v>Dom</v>
          </cell>
          <cell r="M199" t="str">
            <v>Mis</v>
          </cell>
          <cell r="N199">
            <v>0</v>
          </cell>
          <cell r="O199" t="str">
            <v>yes</v>
          </cell>
          <cell r="P199" t="str">
            <v>McCune-Albright syndrome; pseudohypoparathyroidism, type IA</v>
          </cell>
        </row>
        <row r="200">
          <cell r="A200" t="str">
            <v>GOLGA5</v>
          </cell>
          <cell r="B200" t="str">
            <v>golgi autoantigen, golgin subfamily a, 5  (PTC5)</v>
          </cell>
          <cell r="C200">
            <v>9950</v>
          </cell>
          <cell r="D200">
            <v>14</v>
          </cell>
          <cell r="E200" t="str">
            <v>14q</v>
          </cell>
          <cell r="F200" t="str">
            <v>yes</v>
          </cell>
          <cell r="G200">
            <v>0</v>
          </cell>
          <cell r="H200" t="str">
            <v>papillary thyroid</v>
          </cell>
          <cell r="I200">
            <v>0</v>
          </cell>
          <cell r="J200">
            <v>0</v>
          </cell>
          <cell r="K200" t="str">
            <v>E</v>
          </cell>
          <cell r="L200" t="str">
            <v>Dom</v>
          </cell>
          <cell r="M200" t="str">
            <v>T</v>
          </cell>
          <cell r="N200" t="str">
            <v>RET</v>
          </cell>
          <cell r="O200">
            <v>0</v>
          </cell>
          <cell r="P200">
            <v>0</v>
          </cell>
        </row>
        <row r="201">
          <cell r="A201" t="str">
            <v>GOPC</v>
          </cell>
          <cell r="B201" t="str">
            <v>golgi associated PDZ and coiled-coil motif containing</v>
          </cell>
          <cell r="C201">
            <v>57120</v>
          </cell>
          <cell r="D201">
            <v>6</v>
          </cell>
          <cell r="E201" t="str">
            <v>6q21</v>
          </cell>
          <cell r="F201" t="str">
            <v>yes</v>
          </cell>
          <cell r="G201">
            <v>0</v>
          </cell>
          <cell r="H201" t="str">
            <v>glioblastoma</v>
          </cell>
          <cell r="I201">
            <v>0</v>
          </cell>
          <cell r="J201">
            <v>0</v>
          </cell>
          <cell r="K201" t="str">
            <v>O</v>
          </cell>
          <cell r="L201" t="str">
            <v>Dom</v>
          </cell>
          <cell r="M201" t="str">
            <v>O</v>
          </cell>
          <cell r="N201" t="str">
            <v>ROS1</v>
          </cell>
          <cell r="O201">
            <v>0</v>
          </cell>
          <cell r="P201">
            <v>0</v>
          </cell>
        </row>
        <row r="202">
          <cell r="A202" t="str">
            <v>GPC3</v>
          </cell>
          <cell r="B202" t="str">
            <v>glypican 3</v>
          </cell>
          <cell r="C202">
            <v>2719</v>
          </cell>
          <cell r="D202" t="str">
            <v>X</v>
          </cell>
          <cell r="E202" t="str">
            <v>Xq26.1</v>
          </cell>
          <cell r="F202">
            <v>0</v>
          </cell>
          <cell r="G202" t="str">
            <v>yes</v>
          </cell>
          <cell r="H202">
            <v>0</v>
          </cell>
          <cell r="I202" t="str">
            <v>Wilms tumour</v>
          </cell>
          <cell r="J202" t="str">
            <v>Simpson-Golabi-Behmel syndrome</v>
          </cell>
          <cell r="K202" t="str">
            <v>O</v>
          </cell>
          <cell r="L202" t="str">
            <v>Rec/X</v>
          </cell>
          <cell r="M202" t="str">
            <v>T, D, Mis, N, F, S</v>
          </cell>
          <cell r="N202">
            <v>0</v>
          </cell>
          <cell r="O202">
            <v>0</v>
          </cell>
          <cell r="P202">
            <v>0</v>
          </cell>
        </row>
        <row r="203">
          <cell r="A203" t="str">
            <v>GPHN</v>
          </cell>
          <cell r="B203" t="str">
            <v>gephyrin (GPH)</v>
          </cell>
          <cell r="C203">
            <v>10243</v>
          </cell>
          <cell r="D203">
            <v>14</v>
          </cell>
          <cell r="E203" t="str">
            <v xml:space="preserve">14q24 </v>
          </cell>
          <cell r="F203" t="str">
            <v>yes</v>
          </cell>
          <cell r="G203">
            <v>0</v>
          </cell>
          <cell r="H203" t="str">
            <v>AL</v>
          </cell>
          <cell r="I203">
            <v>0</v>
          </cell>
          <cell r="J203">
            <v>0</v>
          </cell>
          <cell r="K203" t="str">
            <v>L</v>
          </cell>
          <cell r="L203" t="str">
            <v>Dom</v>
          </cell>
          <cell r="M203" t="str">
            <v>T</v>
          </cell>
          <cell r="N203" t="str">
            <v>MLL</v>
          </cell>
          <cell r="O203">
            <v>0</v>
          </cell>
          <cell r="P203">
            <v>0</v>
          </cell>
        </row>
        <row r="204">
          <cell r="A204" t="str">
            <v>GRAF</v>
          </cell>
          <cell r="B204" t="str">
            <v>GTPase regulator associated with focal adhesion kinase pp125(FAK)</v>
          </cell>
          <cell r="C204">
            <v>23092</v>
          </cell>
          <cell r="D204">
            <v>5</v>
          </cell>
          <cell r="E204" t="str">
            <v xml:space="preserve">5q31 </v>
          </cell>
          <cell r="F204" t="str">
            <v>yes</v>
          </cell>
          <cell r="G204">
            <v>0</v>
          </cell>
          <cell r="H204" t="str">
            <v>AML, MDS</v>
          </cell>
          <cell r="I204">
            <v>0</v>
          </cell>
          <cell r="J204">
            <v>0</v>
          </cell>
          <cell r="K204" t="str">
            <v>L</v>
          </cell>
          <cell r="L204" t="str">
            <v>Dom</v>
          </cell>
          <cell r="M204" t="str">
            <v>T, F, S</v>
          </cell>
          <cell r="N204" t="str">
            <v>MLL</v>
          </cell>
          <cell r="O204">
            <v>0</v>
          </cell>
          <cell r="P204">
            <v>0</v>
          </cell>
        </row>
        <row r="205">
          <cell r="A205" t="str">
            <v>H3F3A</v>
          </cell>
          <cell r="B205" t="str">
            <v>H3 histone, family 3A</v>
          </cell>
          <cell r="C205">
            <v>3020</v>
          </cell>
          <cell r="D205">
            <v>1</v>
          </cell>
          <cell r="E205" t="str">
            <v>1q42.12</v>
          </cell>
          <cell r="F205" t="str">
            <v>yes</v>
          </cell>
          <cell r="G205">
            <v>0</v>
          </cell>
          <cell r="H205" t="str">
            <v>glioma</v>
          </cell>
          <cell r="I205">
            <v>0</v>
          </cell>
          <cell r="J205">
            <v>0</v>
          </cell>
          <cell r="K205" t="str">
            <v>O</v>
          </cell>
          <cell r="L205" t="str">
            <v>Dom</v>
          </cell>
          <cell r="M205" t="str">
            <v>Mis</v>
          </cell>
          <cell r="N205">
            <v>0</v>
          </cell>
          <cell r="O205">
            <v>0</v>
          </cell>
          <cell r="P205">
            <v>0</v>
          </cell>
        </row>
        <row r="206">
          <cell r="A206" t="str">
            <v>H3F3B</v>
          </cell>
          <cell r="B206" t="str">
            <v>H3 histone, family 3B (H3.3B)</v>
          </cell>
          <cell r="C206">
            <v>3021</v>
          </cell>
          <cell r="D206">
            <v>17</v>
          </cell>
          <cell r="E206" t="str">
            <v>q25.1</v>
          </cell>
          <cell r="F206" t="str">
            <v>yes</v>
          </cell>
          <cell r="G206">
            <v>0</v>
          </cell>
          <cell r="H206" t="str">
            <v>chondroblastoma</v>
          </cell>
          <cell r="I206">
            <v>0</v>
          </cell>
          <cell r="J206">
            <v>0</v>
          </cell>
          <cell r="K206" t="str">
            <v>M</v>
          </cell>
          <cell r="L206" t="str">
            <v>Dom</v>
          </cell>
          <cell r="M206" t="str">
            <v>Mis</v>
          </cell>
          <cell r="N206">
            <v>0</v>
          </cell>
          <cell r="O206">
            <v>0</v>
          </cell>
          <cell r="P206">
            <v>0</v>
          </cell>
        </row>
        <row r="207">
          <cell r="A207" t="str">
            <v>HCMOGT-1</v>
          </cell>
          <cell r="B207" t="str">
            <v>sperm antigen HCMOGT-1</v>
          </cell>
          <cell r="C207">
            <v>92521</v>
          </cell>
          <cell r="D207">
            <v>17</v>
          </cell>
          <cell r="E207" t="str">
            <v>17p11.2</v>
          </cell>
          <cell r="F207" t="str">
            <v>yes</v>
          </cell>
          <cell r="G207">
            <v>0</v>
          </cell>
          <cell r="H207" t="str">
            <v>JMML</v>
          </cell>
          <cell r="I207">
            <v>0</v>
          </cell>
          <cell r="J207">
            <v>0</v>
          </cell>
          <cell r="K207" t="str">
            <v>L</v>
          </cell>
          <cell r="L207" t="str">
            <v>Dom</v>
          </cell>
          <cell r="M207" t="str">
            <v>T</v>
          </cell>
          <cell r="N207" t="str">
            <v>PDGFRB</v>
          </cell>
          <cell r="O207">
            <v>0</v>
          </cell>
          <cell r="P207">
            <v>0</v>
          </cell>
        </row>
        <row r="208">
          <cell r="A208" t="str">
            <v>HEAB</v>
          </cell>
          <cell r="B208" t="str">
            <v>ATP_GTP binding protein</v>
          </cell>
          <cell r="C208">
            <v>10978</v>
          </cell>
          <cell r="D208">
            <v>11</v>
          </cell>
          <cell r="E208" t="str">
            <v>11q12</v>
          </cell>
          <cell r="F208" t="str">
            <v>yes</v>
          </cell>
          <cell r="G208">
            <v>0</v>
          </cell>
          <cell r="H208" t="str">
            <v>AML</v>
          </cell>
          <cell r="I208">
            <v>0</v>
          </cell>
          <cell r="J208">
            <v>0</v>
          </cell>
          <cell r="K208" t="str">
            <v>L</v>
          </cell>
          <cell r="L208" t="str">
            <v>Dom</v>
          </cell>
          <cell r="M208" t="str">
            <v>T</v>
          </cell>
          <cell r="N208" t="str">
            <v>MLL</v>
          </cell>
          <cell r="O208">
            <v>0</v>
          </cell>
          <cell r="P208">
            <v>0</v>
          </cell>
        </row>
        <row r="209">
          <cell r="A209" t="str">
            <v>HERPUD1</v>
          </cell>
          <cell r="B209" t="str">
            <v>homocysteine-inducible, endoplasmic reticulum stress-inducible, ubiquitin-like domain member 1</v>
          </cell>
          <cell r="C209">
            <v>9709</v>
          </cell>
          <cell r="D209">
            <v>16</v>
          </cell>
          <cell r="E209" t="str">
            <v>16q12.2-q13</v>
          </cell>
          <cell r="F209" t="str">
            <v>yes</v>
          </cell>
          <cell r="G209">
            <v>0</v>
          </cell>
          <cell r="H209" t="str">
            <v>prostate</v>
          </cell>
          <cell r="I209">
            <v>0</v>
          </cell>
          <cell r="J209">
            <v>0</v>
          </cell>
          <cell r="K209" t="str">
            <v>E</v>
          </cell>
          <cell r="L209" t="str">
            <v>Dom</v>
          </cell>
          <cell r="M209" t="str">
            <v>T</v>
          </cell>
          <cell r="N209" t="str">
            <v>ERG</v>
          </cell>
          <cell r="O209">
            <v>0</v>
          </cell>
          <cell r="P209">
            <v>0</v>
          </cell>
        </row>
        <row r="210">
          <cell r="A210" t="str">
            <v>HEY1</v>
          </cell>
          <cell r="B210" t="str">
            <v>hairy/enhancer-of-split related with YRPW motif 1</v>
          </cell>
          <cell r="C210">
            <v>23462</v>
          </cell>
          <cell r="D210">
            <v>8</v>
          </cell>
          <cell r="E210" t="str">
            <v>8q21</v>
          </cell>
          <cell r="F210" t="str">
            <v>yes</v>
          </cell>
          <cell r="G210">
            <v>0</v>
          </cell>
          <cell r="H210" t="str">
            <v>mesenchymal chondrosarcoma</v>
          </cell>
          <cell r="I210">
            <v>0</v>
          </cell>
          <cell r="J210">
            <v>0</v>
          </cell>
          <cell r="K210" t="str">
            <v>M</v>
          </cell>
          <cell r="L210" t="str">
            <v>Dom</v>
          </cell>
          <cell r="M210" t="str">
            <v xml:space="preserve">T </v>
          </cell>
          <cell r="N210" t="str">
            <v>NCOA2</v>
          </cell>
          <cell r="O210">
            <v>0</v>
          </cell>
          <cell r="P210">
            <v>0</v>
          </cell>
        </row>
        <row r="211">
          <cell r="A211" t="str">
            <v>HIP1</v>
          </cell>
          <cell r="B211" t="str">
            <v>huntingtin interacting protein 1</v>
          </cell>
          <cell r="C211">
            <v>3092</v>
          </cell>
          <cell r="D211">
            <v>7</v>
          </cell>
          <cell r="E211" t="str">
            <v>7q11.23</v>
          </cell>
          <cell r="F211" t="str">
            <v>yes</v>
          </cell>
          <cell r="G211">
            <v>0</v>
          </cell>
          <cell r="H211" t="str">
            <v>CMML</v>
          </cell>
          <cell r="I211">
            <v>0</v>
          </cell>
          <cell r="J211">
            <v>0</v>
          </cell>
          <cell r="K211" t="str">
            <v>L</v>
          </cell>
          <cell r="L211" t="str">
            <v>Dom</v>
          </cell>
          <cell r="M211" t="str">
            <v>T</v>
          </cell>
          <cell r="N211" t="str">
            <v>PDGFRB</v>
          </cell>
          <cell r="O211">
            <v>0</v>
          </cell>
          <cell r="P211">
            <v>0</v>
          </cell>
        </row>
        <row r="212">
          <cell r="A212" t="str">
            <v>HIST1H3B</v>
          </cell>
          <cell r="B212" t="str">
            <v>histone cluster 1, H3b</v>
          </cell>
          <cell r="C212">
            <v>3020</v>
          </cell>
          <cell r="D212">
            <v>6</v>
          </cell>
          <cell r="E212" t="str">
            <v>6p22.1</v>
          </cell>
          <cell r="F212" t="str">
            <v>yes</v>
          </cell>
          <cell r="G212">
            <v>0</v>
          </cell>
          <cell r="H212" t="str">
            <v>glioma</v>
          </cell>
          <cell r="I212">
            <v>0</v>
          </cell>
          <cell r="J212">
            <v>0</v>
          </cell>
          <cell r="K212" t="str">
            <v>O</v>
          </cell>
          <cell r="L212" t="str">
            <v>Dom</v>
          </cell>
          <cell r="M212" t="str">
            <v>Mis</v>
          </cell>
          <cell r="N212">
            <v>0</v>
          </cell>
          <cell r="O212">
            <v>0</v>
          </cell>
          <cell r="P212">
            <v>0</v>
          </cell>
        </row>
        <row r="213">
          <cell r="A213" t="str">
            <v>HIST1H4I</v>
          </cell>
          <cell r="B213" t="str">
            <v>histone 1, H4i (H4FM)</v>
          </cell>
          <cell r="C213">
            <v>8294</v>
          </cell>
          <cell r="D213">
            <v>6</v>
          </cell>
          <cell r="E213" t="str">
            <v xml:space="preserve">6p21.3 </v>
          </cell>
          <cell r="F213" t="str">
            <v>yes</v>
          </cell>
          <cell r="G213">
            <v>0</v>
          </cell>
          <cell r="H213" t="str">
            <v>NHL</v>
          </cell>
          <cell r="I213">
            <v>0</v>
          </cell>
          <cell r="J213">
            <v>0</v>
          </cell>
          <cell r="K213" t="str">
            <v>L</v>
          </cell>
          <cell r="L213" t="str">
            <v>Dom</v>
          </cell>
          <cell r="M213" t="str">
            <v>T</v>
          </cell>
          <cell r="N213" t="str">
            <v>BCL6</v>
          </cell>
          <cell r="O213">
            <v>0</v>
          </cell>
          <cell r="P213">
            <v>0</v>
          </cell>
        </row>
        <row r="214">
          <cell r="A214" t="str">
            <v>HLF</v>
          </cell>
          <cell r="B214" t="str">
            <v>hepatic leukemia factor</v>
          </cell>
          <cell r="C214">
            <v>3131</v>
          </cell>
          <cell r="D214">
            <v>17</v>
          </cell>
          <cell r="E214" t="str">
            <v>17q22</v>
          </cell>
          <cell r="F214" t="str">
            <v>yes</v>
          </cell>
          <cell r="G214">
            <v>0</v>
          </cell>
          <cell r="H214" t="str">
            <v>ALL</v>
          </cell>
          <cell r="I214">
            <v>0</v>
          </cell>
          <cell r="J214">
            <v>0</v>
          </cell>
          <cell r="K214" t="str">
            <v>L</v>
          </cell>
          <cell r="L214" t="str">
            <v>Dom</v>
          </cell>
          <cell r="M214" t="str">
            <v>T</v>
          </cell>
          <cell r="N214" t="str">
            <v>TCF3</v>
          </cell>
          <cell r="O214">
            <v>0</v>
          </cell>
          <cell r="P214">
            <v>0</v>
          </cell>
        </row>
        <row r="215">
          <cell r="A215" t="str">
            <v>HLXB9</v>
          </cell>
          <cell r="B215" t="str">
            <v>homeo box HB9</v>
          </cell>
          <cell r="C215">
            <v>3110</v>
          </cell>
          <cell r="D215">
            <v>7</v>
          </cell>
          <cell r="E215" t="str">
            <v>7q36</v>
          </cell>
          <cell r="F215" t="str">
            <v>yes</v>
          </cell>
          <cell r="G215">
            <v>0</v>
          </cell>
          <cell r="H215" t="str">
            <v>AML</v>
          </cell>
          <cell r="I215">
            <v>0</v>
          </cell>
          <cell r="J215">
            <v>0</v>
          </cell>
          <cell r="K215" t="str">
            <v>L</v>
          </cell>
          <cell r="L215" t="str">
            <v>Dom</v>
          </cell>
          <cell r="M215" t="str">
            <v>T</v>
          </cell>
          <cell r="N215" t="str">
            <v>ETV6</v>
          </cell>
          <cell r="O215" t="str">
            <v>yes</v>
          </cell>
          <cell r="P215" t="str">
            <v>CURRARINO SYNDROME</v>
          </cell>
        </row>
        <row r="216">
          <cell r="A216" t="str">
            <v>HMGA1</v>
          </cell>
          <cell r="B216" t="str">
            <v>high mobility group AT-hook 1</v>
          </cell>
          <cell r="C216">
            <v>3159</v>
          </cell>
          <cell r="D216">
            <v>6</v>
          </cell>
          <cell r="E216" t="str">
            <v>6p21</v>
          </cell>
          <cell r="F216" t="str">
            <v>yes</v>
          </cell>
          <cell r="G216">
            <v>0</v>
          </cell>
          <cell r="H216" t="str">
            <v>microfollicular thyroid adenoma, various benign mesenchymal tumours</v>
          </cell>
          <cell r="I216">
            <v>0</v>
          </cell>
          <cell r="J216">
            <v>0</v>
          </cell>
          <cell r="K216" t="str">
            <v>E, M</v>
          </cell>
          <cell r="L216" t="str">
            <v>Dom</v>
          </cell>
          <cell r="M216" t="str">
            <v>T</v>
          </cell>
          <cell r="N216" t="str">
            <v>?</v>
          </cell>
          <cell r="O216">
            <v>0</v>
          </cell>
          <cell r="P216">
            <v>0</v>
          </cell>
        </row>
        <row r="217">
          <cell r="A217" t="str">
            <v>HMGA2</v>
          </cell>
          <cell r="B217" t="str">
            <v>high mobility group AT-hook 2 (HMGIC)</v>
          </cell>
          <cell r="C217">
            <v>8091</v>
          </cell>
          <cell r="D217">
            <v>12</v>
          </cell>
          <cell r="E217" t="str">
            <v xml:space="preserve">12q15 </v>
          </cell>
          <cell r="F217" t="str">
            <v>yes</v>
          </cell>
          <cell r="G217">
            <v>0</v>
          </cell>
          <cell r="H217" t="str">
            <v>lipoma, leiomyoma, pleomorphic salivary gland adenoma</v>
          </cell>
          <cell r="I217">
            <v>0</v>
          </cell>
          <cell r="J217">
            <v>0</v>
          </cell>
          <cell r="K217" t="str">
            <v>M</v>
          </cell>
          <cell r="L217" t="str">
            <v>Dom</v>
          </cell>
          <cell r="M217" t="str">
            <v>T</v>
          </cell>
          <cell r="N217" t="str">
            <v xml:space="preserve"> LHFP, RAD51L1, LPP, COX6C, CMKOR1, NFIB, ALDH2, CCNB1IP1, EBF1, WIF1, FHIT</v>
          </cell>
          <cell r="O217">
            <v>0</v>
          </cell>
          <cell r="P217">
            <v>0</v>
          </cell>
        </row>
        <row r="218">
          <cell r="A218" t="str">
            <v>HNRNPA2B1</v>
          </cell>
          <cell r="B218" t="str">
            <v>heterogeneous nuclear ribonucleoprotein A2/B1</v>
          </cell>
          <cell r="C218">
            <v>3181</v>
          </cell>
          <cell r="D218">
            <v>7</v>
          </cell>
          <cell r="E218" t="str">
            <v>7p15</v>
          </cell>
          <cell r="F218" t="str">
            <v>yes</v>
          </cell>
          <cell r="G218">
            <v>0</v>
          </cell>
          <cell r="H218" t="str">
            <v>prostate</v>
          </cell>
          <cell r="I218">
            <v>0</v>
          </cell>
          <cell r="J218">
            <v>0</v>
          </cell>
          <cell r="K218" t="str">
            <v>E</v>
          </cell>
          <cell r="L218" t="str">
            <v>Dom</v>
          </cell>
          <cell r="M218" t="str">
            <v>T</v>
          </cell>
          <cell r="N218" t="str">
            <v>ETV1</v>
          </cell>
          <cell r="O218">
            <v>0</v>
          </cell>
          <cell r="P218">
            <v>0</v>
          </cell>
        </row>
        <row r="219">
          <cell r="A219" t="str">
            <v>HOOK3</v>
          </cell>
          <cell r="B219" t="str">
            <v>hook homolog 3</v>
          </cell>
          <cell r="C219">
            <v>84376</v>
          </cell>
          <cell r="D219">
            <v>8</v>
          </cell>
          <cell r="E219" t="str">
            <v>8p11.21</v>
          </cell>
          <cell r="F219" t="str">
            <v>yes</v>
          </cell>
          <cell r="G219">
            <v>0</v>
          </cell>
          <cell r="H219" t="str">
            <v>papillary thyroid</v>
          </cell>
          <cell r="I219">
            <v>0</v>
          </cell>
          <cell r="J219">
            <v>0</v>
          </cell>
          <cell r="K219" t="str">
            <v>E</v>
          </cell>
          <cell r="L219" t="str">
            <v>Dom</v>
          </cell>
          <cell r="M219" t="str">
            <v>T</v>
          </cell>
          <cell r="N219" t="str">
            <v>RET</v>
          </cell>
          <cell r="O219">
            <v>0</v>
          </cell>
          <cell r="P219">
            <v>0</v>
          </cell>
        </row>
        <row r="220">
          <cell r="A220" t="str">
            <v>HOXA11</v>
          </cell>
          <cell r="B220" t="str">
            <v>homeo box A11</v>
          </cell>
          <cell r="C220">
            <v>3207</v>
          </cell>
          <cell r="D220">
            <v>7</v>
          </cell>
          <cell r="E220" t="str">
            <v>7p15-p14.2</v>
          </cell>
          <cell r="F220" t="str">
            <v>yes</v>
          </cell>
          <cell r="G220">
            <v>0</v>
          </cell>
          <cell r="H220" t="str">
            <v>CML</v>
          </cell>
          <cell r="I220">
            <v>0</v>
          </cell>
          <cell r="J220">
            <v>0</v>
          </cell>
          <cell r="K220" t="str">
            <v>L</v>
          </cell>
          <cell r="L220" t="str">
            <v>Dom</v>
          </cell>
          <cell r="M220" t="str">
            <v>T</v>
          </cell>
          <cell r="N220" t="str">
            <v>NUP98</v>
          </cell>
          <cell r="O220">
            <v>0</v>
          </cell>
          <cell r="P220">
            <v>0</v>
          </cell>
        </row>
        <row r="221">
          <cell r="A221" t="str">
            <v>HOXA13</v>
          </cell>
          <cell r="B221" t="str">
            <v>homeo box A13</v>
          </cell>
          <cell r="C221">
            <v>3209</v>
          </cell>
          <cell r="D221">
            <v>7</v>
          </cell>
          <cell r="E221" t="str">
            <v>7p15-p14.2</v>
          </cell>
          <cell r="F221" t="str">
            <v>yes</v>
          </cell>
          <cell r="G221">
            <v>0</v>
          </cell>
          <cell r="H221" t="str">
            <v>AML</v>
          </cell>
          <cell r="I221">
            <v>0</v>
          </cell>
          <cell r="J221">
            <v>0</v>
          </cell>
          <cell r="K221" t="str">
            <v>L</v>
          </cell>
          <cell r="L221" t="str">
            <v>Dom</v>
          </cell>
          <cell r="M221" t="str">
            <v>T</v>
          </cell>
          <cell r="N221" t="str">
            <v>NUP98</v>
          </cell>
          <cell r="O221">
            <v>0</v>
          </cell>
          <cell r="P221">
            <v>0</v>
          </cell>
        </row>
        <row r="222">
          <cell r="A222" t="str">
            <v>HOXA9</v>
          </cell>
          <cell r="B222" t="str">
            <v>homeo box A9</v>
          </cell>
          <cell r="C222">
            <v>3205</v>
          </cell>
          <cell r="D222">
            <v>7</v>
          </cell>
          <cell r="E222" t="str">
            <v xml:space="preserve">7p15-p14.2 </v>
          </cell>
          <cell r="F222" t="str">
            <v>yes</v>
          </cell>
          <cell r="G222">
            <v>0</v>
          </cell>
          <cell r="H222" t="str">
            <v>AML*</v>
          </cell>
          <cell r="I222">
            <v>0</v>
          </cell>
          <cell r="J222">
            <v>0</v>
          </cell>
          <cell r="K222" t="str">
            <v>L</v>
          </cell>
          <cell r="L222" t="str">
            <v>Dom</v>
          </cell>
          <cell r="M222" t="str">
            <v>T</v>
          </cell>
          <cell r="N222" t="str">
            <v>NUP98, MSI2</v>
          </cell>
          <cell r="O222">
            <v>0</v>
          </cell>
          <cell r="P222">
            <v>0</v>
          </cell>
        </row>
        <row r="223">
          <cell r="A223" t="str">
            <v>HOXC11</v>
          </cell>
          <cell r="B223" t="str">
            <v>homeo box C11</v>
          </cell>
          <cell r="C223">
            <v>3227</v>
          </cell>
          <cell r="D223">
            <v>12</v>
          </cell>
          <cell r="E223" t="str">
            <v>12q13.3</v>
          </cell>
          <cell r="F223" t="str">
            <v>yes</v>
          </cell>
          <cell r="G223">
            <v>0</v>
          </cell>
          <cell r="H223" t="str">
            <v>AML</v>
          </cell>
          <cell r="I223">
            <v>0</v>
          </cell>
          <cell r="J223">
            <v>0</v>
          </cell>
          <cell r="K223" t="str">
            <v>L</v>
          </cell>
          <cell r="L223" t="str">
            <v>Dom</v>
          </cell>
          <cell r="M223" t="str">
            <v>T</v>
          </cell>
          <cell r="N223" t="str">
            <v>NUP98</v>
          </cell>
          <cell r="O223">
            <v>0</v>
          </cell>
          <cell r="P223">
            <v>0</v>
          </cell>
        </row>
        <row r="224">
          <cell r="A224" t="str">
            <v>HOXC13</v>
          </cell>
          <cell r="B224" t="str">
            <v>homeo box C13</v>
          </cell>
          <cell r="C224">
            <v>3229</v>
          </cell>
          <cell r="D224">
            <v>12</v>
          </cell>
          <cell r="E224" t="str">
            <v>12q13.3</v>
          </cell>
          <cell r="F224" t="str">
            <v>yes</v>
          </cell>
          <cell r="G224">
            <v>0</v>
          </cell>
          <cell r="H224" t="str">
            <v>AML</v>
          </cell>
          <cell r="I224">
            <v>0</v>
          </cell>
          <cell r="J224">
            <v>0</v>
          </cell>
          <cell r="K224" t="str">
            <v>L</v>
          </cell>
          <cell r="L224" t="str">
            <v>Dom</v>
          </cell>
          <cell r="M224" t="str">
            <v>T</v>
          </cell>
          <cell r="N224" t="str">
            <v>NUP98</v>
          </cell>
          <cell r="O224">
            <v>0</v>
          </cell>
          <cell r="P224">
            <v>0</v>
          </cell>
        </row>
        <row r="225">
          <cell r="A225" t="str">
            <v>HOXD11</v>
          </cell>
          <cell r="B225" t="str">
            <v>homeo box D11</v>
          </cell>
          <cell r="C225">
            <v>3237</v>
          </cell>
          <cell r="D225">
            <v>2</v>
          </cell>
          <cell r="E225" t="str">
            <v>2q31-q32</v>
          </cell>
          <cell r="F225" t="str">
            <v>yes</v>
          </cell>
          <cell r="G225">
            <v>0</v>
          </cell>
          <cell r="H225" t="str">
            <v>AML</v>
          </cell>
          <cell r="I225">
            <v>0</v>
          </cell>
          <cell r="J225">
            <v>0</v>
          </cell>
          <cell r="K225" t="str">
            <v>L</v>
          </cell>
          <cell r="L225" t="str">
            <v>Dom</v>
          </cell>
          <cell r="M225" t="str">
            <v>T</v>
          </cell>
          <cell r="N225" t="str">
            <v>NUP98</v>
          </cell>
          <cell r="O225">
            <v>0</v>
          </cell>
          <cell r="P225">
            <v>0</v>
          </cell>
        </row>
        <row r="226">
          <cell r="A226" t="str">
            <v>HOXD13</v>
          </cell>
          <cell r="B226" t="str">
            <v>homeo box D13</v>
          </cell>
          <cell r="C226">
            <v>3239</v>
          </cell>
          <cell r="D226">
            <v>2</v>
          </cell>
          <cell r="E226" t="str">
            <v xml:space="preserve">2q31-q32 </v>
          </cell>
          <cell r="F226" t="str">
            <v>yes</v>
          </cell>
          <cell r="G226">
            <v>0</v>
          </cell>
          <cell r="H226" t="str">
            <v>AML*</v>
          </cell>
          <cell r="I226">
            <v>0</v>
          </cell>
          <cell r="J226">
            <v>0</v>
          </cell>
          <cell r="K226" t="str">
            <v>L</v>
          </cell>
          <cell r="L226" t="str">
            <v>Dom</v>
          </cell>
          <cell r="M226" t="str">
            <v>T</v>
          </cell>
          <cell r="N226" t="str">
            <v>NUP98</v>
          </cell>
          <cell r="O226">
            <v>0</v>
          </cell>
          <cell r="P226">
            <v>0</v>
          </cell>
        </row>
        <row r="227">
          <cell r="A227" t="str">
            <v>HRAS</v>
          </cell>
          <cell r="B227" t="str">
            <v>v-Ha-ras Harvey rat sarcoma viral oncogene homolog</v>
          </cell>
          <cell r="C227">
            <v>3265</v>
          </cell>
          <cell r="D227">
            <v>11</v>
          </cell>
          <cell r="E227" t="str">
            <v xml:space="preserve">11p15.5 </v>
          </cell>
          <cell r="F227" t="str">
            <v>yes</v>
          </cell>
          <cell r="G227" t="str">
            <v>yes</v>
          </cell>
          <cell r="H227" t="str">
            <v>infrequent sarcomas, rare other tumour types</v>
          </cell>
          <cell r="I227" t="str">
            <v>rhabdomyosarcoma, ganglioneuroblastoma, bladder</v>
          </cell>
          <cell r="J227" t="str">
            <v>Costello syndrome</v>
          </cell>
          <cell r="K227" t="str">
            <v>E, L, M</v>
          </cell>
          <cell r="L227" t="str">
            <v>Dom</v>
          </cell>
          <cell r="M227" t="str">
            <v>Mis</v>
          </cell>
          <cell r="N227">
            <v>0</v>
          </cell>
          <cell r="O227">
            <v>0</v>
          </cell>
          <cell r="P227">
            <v>0</v>
          </cell>
        </row>
        <row r="228">
          <cell r="A228" t="str">
            <v>HSPCA</v>
          </cell>
          <cell r="B228" t="str">
            <v>heat shock 90kDa protein 1, alpha</v>
          </cell>
          <cell r="C228">
            <v>3320</v>
          </cell>
          <cell r="D228">
            <v>14</v>
          </cell>
          <cell r="E228" t="str">
            <v>14q32.31</v>
          </cell>
          <cell r="F228" t="str">
            <v>yes</v>
          </cell>
          <cell r="G228">
            <v>0</v>
          </cell>
          <cell r="H228" t="str">
            <v>NHL</v>
          </cell>
          <cell r="I228">
            <v>0</v>
          </cell>
          <cell r="J228">
            <v>0</v>
          </cell>
          <cell r="K228" t="str">
            <v>L</v>
          </cell>
          <cell r="L228" t="str">
            <v>Dom</v>
          </cell>
          <cell r="M228" t="str">
            <v>T</v>
          </cell>
          <cell r="N228" t="str">
            <v>BCL6</v>
          </cell>
          <cell r="O228">
            <v>0</v>
          </cell>
          <cell r="P228">
            <v>0</v>
          </cell>
        </row>
        <row r="229">
          <cell r="A229" t="str">
            <v>HSPCB</v>
          </cell>
          <cell r="B229" t="str">
            <v>heat shock 90kDa protein 1, beta</v>
          </cell>
          <cell r="C229">
            <v>3326</v>
          </cell>
          <cell r="D229">
            <v>6</v>
          </cell>
          <cell r="E229" t="str">
            <v>6p12</v>
          </cell>
          <cell r="F229" t="str">
            <v>yes</v>
          </cell>
          <cell r="G229">
            <v>0</v>
          </cell>
          <cell r="H229" t="str">
            <v>NHL</v>
          </cell>
          <cell r="I229">
            <v>0</v>
          </cell>
          <cell r="J229">
            <v>0</v>
          </cell>
          <cell r="K229" t="str">
            <v>L</v>
          </cell>
          <cell r="L229" t="str">
            <v>Dom</v>
          </cell>
          <cell r="M229" t="str">
            <v>T</v>
          </cell>
          <cell r="N229" t="str">
            <v>BCL6</v>
          </cell>
          <cell r="O229">
            <v>0</v>
          </cell>
          <cell r="P229">
            <v>0</v>
          </cell>
        </row>
        <row r="230">
          <cell r="A230" t="str">
            <v>IDH1</v>
          </cell>
          <cell r="B230" t="str">
            <v>isocitrate dehydrogenase 1 (NADP+), soluble</v>
          </cell>
          <cell r="C230">
            <v>3417</v>
          </cell>
          <cell r="D230">
            <v>2</v>
          </cell>
          <cell r="E230" t="str">
            <v>2q33.3</v>
          </cell>
          <cell r="F230" t="str">
            <v>yes</v>
          </cell>
          <cell r="G230">
            <v>0</v>
          </cell>
          <cell r="H230" t="str">
            <v xml:space="preserve">glioblastoma </v>
          </cell>
          <cell r="I230">
            <v>0</v>
          </cell>
          <cell r="J230">
            <v>0</v>
          </cell>
          <cell r="K230" t="str">
            <v>O</v>
          </cell>
          <cell r="L230" t="str">
            <v>Dom</v>
          </cell>
          <cell r="M230" t="str">
            <v>Mis</v>
          </cell>
          <cell r="N230">
            <v>0</v>
          </cell>
          <cell r="O230">
            <v>0</v>
          </cell>
          <cell r="P230">
            <v>0</v>
          </cell>
        </row>
        <row r="231">
          <cell r="A231" t="str">
            <v>IDH2</v>
          </cell>
          <cell r="B231" t="str">
            <v xml:space="preserve">socitrate dehydrogenase 2 (NADP+), mitochondrial </v>
          </cell>
          <cell r="C231">
            <v>3418</v>
          </cell>
          <cell r="D231">
            <v>15</v>
          </cell>
          <cell r="E231" t="str">
            <v>15q26.1</v>
          </cell>
          <cell r="F231" t="str">
            <v>yes</v>
          </cell>
          <cell r="G231">
            <v>0</v>
          </cell>
          <cell r="H231" t="str">
            <v>glioblastoma</v>
          </cell>
          <cell r="I231">
            <v>0</v>
          </cell>
          <cell r="J231">
            <v>0</v>
          </cell>
          <cell r="K231" t="str">
            <v>M</v>
          </cell>
          <cell r="L231" t="str">
            <v>Dom</v>
          </cell>
          <cell r="M231" t="str">
            <v>M</v>
          </cell>
          <cell r="N231">
            <v>0</v>
          </cell>
          <cell r="O231">
            <v>0</v>
          </cell>
          <cell r="P231">
            <v>0</v>
          </cell>
        </row>
        <row r="232">
          <cell r="A232" t="str">
            <v>IGH@</v>
          </cell>
          <cell r="B232" t="str">
            <v>immunoglobulin heavy locus</v>
          </cell>
          <cell r="C232">
            <v>3492</v>
          </cell>
          <cell r="D232">
            <v>14</v>
          </cell>
          <cell r="E232" t="str">
            <v>14q32.33</v>
          </cell>
          <cell r="F232" t="str">
            <v>yes</v>
          </cell>
          <cell r="G232">
            <v>0</v>
          </cell>
          <cell r="H232" t="str">
            <v>MM, Burkitt lymphoma, NHL, CLL, B-ALL, MALT, MLCLS</v>
          </cell>
          <cell r="I232">
            <v>0</v>
          </cell>
          <cell r="J232">
            <v>0</v>
          </cell>
          <cell r="K232" t="str">
            <v>L</v>
          </cell>
          <cell r="L232" t="str">
            <v>Dom</v>
          </cell>
          <cell r="M232" t="str">
            <v>T</v>
          </cell>
          <cell r="N232" t="str">
            <v>MYC, FGFR3,PAX5, IRTA1, IRF4, CCND1, BCL9, BCL8, BCL6, BCL2, BCL3, BCL10, BCL11A. LHX4, DDX6, NFKB2, PAFAH1B2, PCSK7, CRLF2</v>
          </cell>
          <cell r="O232">
            <v>0</v>
          </cell>
          <cell r="P232">
            <v>0</v>
          </cell>
        </row>
        <row r="233">
          <cell r="A233" t="str">
            <v>IGK@</v>
          </cell>
          <cell r="B233" t="str">
            <v>immunoglobulin kappa locus</v>
          </cell>
          <cell r="C233">
            <v>50802</v>
          </cell>
          <cell r="D233">
            <v>2</v>
          </cell>
          <cell r="E233" t="str">
            <v>2p12</v>
          </cell>
          <cell r="F233" t="str">
            <v>yes</v>
          </cell>
          <cell r="G233">
            <v>0</v>
          </cell>
          <cell r="H233" t="str">
            <v>Burkitt lymphoma, B-NHL</v>
          </cell>
          <cell r="I233">
            <v>0</v>
          </cell>
          <cell r="J233">
            <v>0</v>
          </cell>
          <cell r="K233" t="str">
            <v>L</v>
          </cell>
          <cell r="L233" t="str">
            <v>Dom</v>
          </cell>
          <cell r="M233" t="str">
            <v>T</v>
          </cell>
          <cell r="N233" t="str">
            <v>MYC, FVT1</v>
          </cell>
          <cell r="O233">
            <v>0</v>
          </cell>
          <cell r="P233">
            <v>0</v>
          </cell>
        </row>
        <row r="234">
          <cell r="A234" t="str">
            <v>IGL@</v>
          </cell>
          <cell r="B234" t="str">
            <v>immunoglobulin lambda locus</v>
          </cell>
          <cell r="C234">
            <v>3535</v>
          </cell>
          <cell r="D234">
            <v>22</v>
          </cell>
          <cell r="E234" t="str">
            <v>22q11.1-q11.2</v>
          </cell>
          <cell r="F234" t="str">
            <v>yes</v>
          </cell>
          <cell r="G234">
            <v>0</v>
          </cell>
          <cell r="H234" t="str">
            <v>Burkitt lymphoma</v>
          </cell>
          <cell r="I234">
            <v>0</v>
          </cell>
          <cell r="J234">
            <v>0</v>
          </cell>
          <cell r="K234" t="str">
            <v>L</v>
          </cell>
          <cell r="L234" t="str">
            <v>Dom</v>
          </cell>
          <cell r="M234" t="str">
            <v>T</v>
          </cell>
          <cell r="N234" t="str">
            <v>BCL9, MYC, CCND2</v>
          </cell>
          <cell r="O234">
            <v>0</v>
          </cell>
          <cell r="P234">
            <v>0</v>
          </cell>
        </row>
        <row r="235">
          <cell r="A235" t="str">
            <v>IKZF1</v>
          </cell>
          <cell r="B235" t="str">
            <v>IKAROS family zinc finger 1</v>
          </cell>
          <cell r="C235">
            <v>10320</v>
          </cell>
          <cell r="D235">
            <v>7</v>
          </cell>
          <cell r="E235" t="str">
            <v>7p12.2</v>
          </cell>
          <cell r="F235" t="str">
            <v>yes</v>
          </cell>
          <cell r="G235">
            <v>0</v>
          </cell>
          <cell r="H235" t="str">
            <v>ALL, DLBCL</v>
          </cell>
          <cell r="I235">
            <v>0</v>
          </cell>
          <cell r="J235">
            <v>0</v>
          </cell>
          <cell r="K235" t="str">
            <v>L</v>
          </cell>
          <cell r="L235" t="str">
            <v>Rec,Dom</v>
          </cell>
          <cell r="M235" t="str">
            <v>D,T</v>
          </cell>
          <cell r="N235" t="str">
            <v>BCL6</v>
          </cell>
          <cell r="O235">
            <v>0</v>
          </cell>
          <cell r="P235">
            <v>0</v>
          </cell>
        </row>
        <row r="236">
          <cell r="A236" t="str">
            <v>IL2</v>
          </cell>
          <cell r="B236" t="str">
            <v>interleukin 2</v>
          </cell>
          <cell r="C236">
            <v>3558</v>
          </cell>
          <cell r="D236">
            <v>4</v>
          </cell>
          <cell r="E236" t="str">
            <v>4q26-q27</v>
          </cell>
          <cell r="F236" t="str">
            <v>yes</v>
          </cell>
          <cell r="G236">
            <v>0</v>
          </cell>
          <cell r="H236" t="str">
            <v>intestinal T-cell lymphoma</v>
          </cell>
          <cell r="I236">
            <v>0</v>
          </cell>
          <cell r="J236">
            <v>0</v>
          </cell>
          <cell r="K236" t="str">
            <v>L</v>
          </cell>
          <cell r="L236" t="str">
            <v>Dom</v>
          </cell>
          <cell r="M236" t="str">
            <v>T</v>
          </cell>
          <cell r="N236" t="str">
            <v>TNFRSF17</v>
          </cell>
          <cell r="O236">
            <v>0</v>
          </cell>
          <cell r="P236">
            <v>0</v>
          </cell>
        </row>
        <row r="237">
          <cell r="A237" t="str">
            <v>IL21R</v>
          </cell>
          <cell r="B237" t="str">
            <v>interleukin 21 receptor</v>
          </cell>
          <cell r="C237">
            <v>50615</v>
          </cell>
          <cell r="D237">
            <v>16</v>
          </cell>
          <cell r="E237" t="str">
            <v xml:space="preserve">16p11 </v>
          </cell>
          <cell r="F237" t="str">
            <v>yes</v>
          </cell>
          <cell r="G237">
            <v>0</v>
          </cell>
          <cell r="H237" t="str">
            <v>NHL</v>
          </cell>
          <cell r="I237">
            <v>0</v>
          </cell>
          <cell r="J237">
            <v>0</v>
          </cell>
          <cell r="K237" t="str">
            <v>L</v>
          </cell>
          <cell r="L237" t="str">
            <v>Dom</v>
          </cell>
          <cell r="M237" t="str">
            <v>T</v>
          </cell>
          <cell r="N237" t="str">
            <v>BCL6</v>
          </cell>
          <cell r="O237">
            <v>0</v>
          </cell>
          <cell r="P237">
            <v>0</v>
          </cell>
        </row>
        <row r="238">
          <cell r="A238" t="str">
            <v>IL6ST</v>
          </cell>
          <cell r="B238" t="str">
            <v>interleukin 6 signal transducer (gp130, oncostatin M receptor)</v>
          </cell>
          <cell r="C238">
            <v>3572</v>
          </cell>
          <cell r="D238">
            <v>5</v>
          </cell>
          <cell r="E238" t="str">
            <v>5q11</v>
          </cell>
          <cell r="F238" t="str">
            <v>yes</v>
          </cell>
          <cell r="G238">
            <v>0</v>
          </cell>
          <cell r="H238" t="str">
            <v>hepatocellular carcinoma</v>
          </cell>
          <cell r="I238">
            <v>0</v>
          </cell>
          <cell r="J238">
            <v>0</v>
          </cell>
          <cell r="K238" t="str">
            <v>E</v>
          </cell>
          <cell r="L238" t="str">
            <v>Dom</v>
          </cell>
          <cell r="M238" t="str">
            <v>O</v>
          </cell>
          <cell r="N238">
            <v>0</v>
          </cell>
          <cell r="O238">
            <v>0</v>
          </cell>
          <cell r="P238">
            <v>0</v>
          </cell>
        </row>
        <row r="239">
          <cell r="A239" t="str">
            <v>IL7R</v>
          </cell>
          <cell r="B239" t="str">
            <v>interleukin 7 receptor</v>
          </cell>
          <cell r="C239">
            <v>3575</v>
          </cell>
          <cell r="D239">
            <v>5</v>
          </cell>
          <cell r="E239" t="str">
            <v>5p13</v>
          </cell>
          <cell r="F239" t="str">
            <v>yes</v>
          </cell>
          <cell r="G239">
            <v>0</v>
          </cell>
          <cell r="H239" t="str">
            <v>ALL, ETP ALL</v>
          </cell>
          <cell r="I239">
            <v>0</v>
          </cell>
          <cell r="J239">
            <v>0</v>
          </cell>
          <cell r="K239" t="str">
            <v>L</v>
          </cell>
          <cell r="L239" t="str">
            <v>Dom</v>
          </cell>
          <cell r="M239" t="str">
            <v>Mis, O</v>
          </cell>
          <cell r="N239">
            <v>0</v>
          </cell>
          <cell r="O239" t="str">
            <v>yes</v>
          </cell>
          <cell r="P239" t="str">
            <v>Severe combined immune deficiency</v>
          </cell>
        </row>
        <row r="240">
          <cell r="A240" t="str">
            <v>IRF4</v>
          </cell>
          <cell r="B240" t="str">
            <v>interferon regulatory factor 4</v>
          </cell>
          <cell r="C240">
            <v>3662</v>
          </cell>
          <cell r="D240">
            <v>6</v>
          </cell>
          <cell r="E240" t="str">
            <v>6p25-p23</v>
          </cell>
          <cell r="F240" t="str">
            <v>yes</v>
          </cell>
          <cell r="G240">
            <v>0</v>
          </cell>
          <cell r="H240" t="str">
            <v xml:space="preserve">MM </v>
          </cell>
          <cell r="I240">
            <v>0</v>
          </cell>
          <cell r="J240">
            <v>0</v>
          </cell>
          <cell r="K240" t="str">
            <v>L</v>
          </cell>
          <cell r="L240" t="str">
            <v>Dom</v>
          </cell>
          <cell r="M240" t="str">
            <v>T</v>
          </cell>
          <cell r="N240" t="str">
            <v>IGH@</v>
          </cell>
          <cell r="O240">
            <v>0</v>
          </cell>
          <cell r="P240">
            <v>0</v>
          </cell>
        </row>
        <row r="241">
          <cell r="A241" t="str">
            <v>IRTA1</v>
          </cell>
          <cell r="B241" t="str">
            <v>immunoglobulin superfamily receptor translocation associated 1</v>
          </cell>
          <cell r="C241">
            <v>83417</v>
          </cell>
          <cell r="D241">
            <v>1</v>
          </cell>
          <cell r="E241" t="str">
            <v>1q21</v>
          </cell>
          <cell r="F241" t="str">
            <v>yes</v>
          </cell>
          <cell r="G241">
            <v>0</v>
          </cell>
          <cell r="H241" t="str">
            <v>B-NHL</v>
          </cell>
          <cell r="I241">
            <v>0</v>
          </cell>
          <cell r="J241">
            <v>0</v>
          </cell>
          <cell r="K241" t="str">
            <v>L</v>
          </cell>
          <cell r="L241" t="str">
            <v>Dom</v>
          </cell>
          <cell r="M241" t="str">
            <v>T</v>
          </cell>
          <cell r="N241" t="str">
            <v>IGH@</v>
          </cell>
          <cell r="O241">
            <v>0</v>
          </cell>
          <cell r="P241">
            <v>0</v>
          </cell>
        </row>
        <row r="242">
          <cell r="A242" t="str">
            <v>ITK</v>
          </cell>
          <cell r="B242" t="str">
            <v>IL2-inducible T-cell kinase</v>
          </cell>
          <cell r="C242">
            <v>3702</v>
          </cell>
          <cell r="D242">
            <v>5</v>
          </cell>
          <cell r="E242" t="str">
            <v>5q31-q32</v>
          </cell>
          <cell r="F242" t="str">
            <v>yes</v>
          </cell>
          <cell r="G242">
            <v>0</v>
          </cell>
          <cell r="H242" t="str">
            <v>peripheral T-cell lymphoma</v>
          </cell>
          <cell r="I242">
            <v>0</v>
          </cell>
          <cell r="J242">
            <v>0</v>
          </cell>
          <cell r="K242" t="str">
            <v>L</v>
          </cell>
          <cell r="L242" t="str">
            <v>Dom</v>
          </cell>
          <cell r="M242" t="str">
            <v>T</v>
          </cell>
          <cell r="N242" t="str">
            <v>SYK</v>
          </cell>
          <cell r="O242">
            <v>0</v>
          </cell>
          <cell r="P242">
            <v>0</v>
          </cell>
        </row>
        <row r="243">
          <cell r="A243" t="str">
            <v>JAK1</v>
          </cell>
          <cell r="B243" t="str">
            <v>Janus kinase 1</v>
          </cell>
          <cell r="C243">
            <v>3716</v>
          </cell>
          <cell r="D243">
            <v>1</v>
          </cell>
          <cell r="E243" t="str">
            <v>1p32.3-p31.3</v>
          </cell>
          <cell r="F243" t="str">
            <v>yes</v>
          </cell>
          <cell r="G243">
            <v>0</v>
          </cell>
          <cell r="H243" t="str">
            <v>ALL</v>
          </cell>
          <cell r="I243">
            <v>0</v>
          </cell>
          <cell r="J243">
            <v>0</v>
          </cell>
          <cell r="K243" t="str">
            <v xml:space="preserve">L </v>
          </cell>
          <cell r="L243" t="str">
            <v>Dom</v>
          </cell>
          <cell r="M243" t="str">
            <v>Mis</v>
          </cell>
          <cell r="N243">
            <v>0</v>
          </cell>
          <cell r="O243">
            <v>0</v>
          </cell>
          <cell r="P243">
            <v>0</v>
          </cell>
        </row>
        <row r="244">
          <cell r="A244" t="str">
            <v>JAK2</v>
          </cell>
          <cell r="B244" t="str">
            <v xml:space="preserve">Janus kinase 2 </v>
          </cell>
          <cell r="C244">
            <v>3717</v>
          </cell>
          <cell r="D244">
            <v>9</v>
          </cell>
          <cell r="E244" t="str">
            <v xml:space="preserve">9p24 </v>
          </cell>
          <cell r="F244" t="str">
            <v>yes</v>
          </cell>
          <cell r="G244">
            <v>0</v>
          </cell>
          <cell r="H244" t="str">
            <v>ALL, AML, MPN,  CML</v>
          </cell>
          <cell r="I244">
            <v>0</v>
          </cell>
          <cell r="J244">
            <v>0</v>
          </cell>
          <cell r="K244" t="str">
            <v>L</v>
          </cell>
          <cell r="L244" t="str">
            <v>Dom</v>
          </cell>
          <cell r="M244" t="str">
            <v>T, Mis, O</v>
          </cell>
          <cell r="N244" t="str">
            <v>ETV6, PCM1, BCR</v>
          </cell>
          <cell r="O244">
            <v>0</v>
          </cell>
          <cell r="P244">
            <v>0</v>
          </cell>
        </row>
        <row r="245">
          <cell r="A245" t="str">
            <v>JAK3</v>
          </cell>
          <cell r="B245" t="str">
            <v>Janus kinase 3</v>
          </cell>
          <cell r="C245">
            <v>3718</v>
          </cell>
          <cell r="D245">
            <v>19</v>
          </cell>
          <cell r="E245" t="str">
            <v>19p13.1</v>
          </cell>
          <cell r="F245" t="str">
            <v>yes</v>
          </cell>
          <cell r="G245">
            <v>0</v>
          </cell>
          <cell r="H245" t="str">
            <v>acute megakaryocytic leukaemia, ETP ALL</v>
          </cell>
          <cell r="I245">
            <v>0</v>
          </cell>
          <cell r="J245">
            <v>0</v>
          </cell>
          <cell r="K245" t="str">
            <v>L</v>
          </cell>
          <cell r="L245" t="str">
            <v>Dom</v>
          </cell>
          <cell r="M245" t="str">
            <v>Mis</v>
          </cell>
          <cell r="N245">
            <v>0</v>
          </cell>
          <cell r="O245">
            <v>0</v>
          </cell>
          <cell r="P245">
            <v>0</v>
          </cell>
        </row>
        <row r="246">
          <cell r="A246" t="str">
            <v>JAZF1</v>
          </cell>
          <cell r="B246" t="str">
            <v>juxtaposed with another zinc finger gene 1</v>
          </cell>
          <cell r="C246">
            <v>221895</v>
          </cell>
          <cell r="D246">
            <v>7</v>
          </cell>
          <cell r="E246" t="str">
            <v>7p15.2-p15.1</v>
          </cell>
          <cell r="F246" t="str">
            <v>yes</v>
          </cell>
          <cell r="G246">
            <v>0</v>
          </cell>
          <cell r="H246" t="str">
            <v>endometrial stromal tumour</v>
          </cell>
          <cell r="I246">
            <v>0</v>
          </cell>
          <cell r="J246">
            <v>0</v>
          </cell>
          <cell r="K246" t="str">
            <v>M</v>
          </cell>
          <cell r="L246" t="str">
            <v>Dom</v>
          </cell>
          <cell r="M246" t="str">
            <v>T</v>
          </cell>
          <cell r="N246" t="str">
            <v>SUZ12</v>
          </cell>
          <cell r="O246">
            <v>0</v>
          </cell>
          <cell r="P246">
            <v>0</v>
          </cell>
        </row>
        <row r="247">
          <cell r="A247" t="str">
            <v>JUN</v>
          </cell>
          <cell r="B247" t="str">
            <v>jun oncogene</v>
          </cell>
          <cell r="C247">
            <v>3725</v>
          </cell>
          <cell r="D247">
            <v>1</v>
          </cell>
          <cell r="E247" t="str">
            <v>1p32-p31</v>
          </cell>
          <cell r="F247" t="str">
            <v>yes</v>
          </cell>
          <cell r="G247">
            <v>0</v>
          </cell>
          <cell r="H247" t="str">
            <v>sarcoma</v>
          </cell>
          <cell r="I247">
            <v>0</v>
          </cell>
          <cell r="J247">
            <v>0</v>
          </cell>
          <cell r="K247" t="str">
            <v>M</v>
          </cell>
          <cell r="L247" t="str">
            <v>Dom</v>
          </cell>
          <cell r="M247" t="str">
            <v>A</v>
          </cell>
          <cell r="N247">
            <v>0</v>
          </cell>
          <cell r="O247">
            <v>0</v>
          </cell>
          <cell r="P247">
            <v>0</v>
          </cell>
        </row>
        <row r="248">
          <cell r="A248" t="str">
            <v>KCNJ5</v>
          </cell>
          <cell r="B248" t="str">
            <v>potassium inwardly-rectifying channel, subfamily J, member 5</v>
          </cell>
          <cell r="C248">
            <v>3762</v>
          </cell>
          <cell r="D248">
            <v>11</v>
          </cell>
          <cell r="E248" t="str">
            <v>11q24</v>
          </cell>
          <cell r="F248" t="str">
            <v>yes</v>
          </cell>
          <cell r="G248" t="str">
            <v>yes</v>
          </cell>
          <cell r="H248" t="str">
            <v>adrenal adenoma</v>
          </cell>
          <cell r="I248" t="str">
            <v xml:space="preserve">adrenal </v>
          </cell>
          <cell r="J248" t="str">
            <v>Familial hyperaldosteronism type III</v>
          </cell>
          <cell r="K248" t="str">
            <v>E</v>
          </cell>
          <cell r="L248" t="str">
            <v>Dom</v>
          </cell>
          <cell r="M248" t="str">
            <v>Mis</v>
          </cell>
          <cell r="N248">
            <v>0</v>
          </cell>
          <cell r="O248" t="str">
            <v>yes</v>
          </cell>
          <cell r="P248" t="str">
            <v>Long QT syndrome</v>
          </cell>
        </row>
        <row r="249">
          <cell r="A249" t="str">
            <v>KDM5A</v>
          </cell>
          <cell r="B249" t="str">
            <v>lysine (K)-specific demethylase 5A, JARID1A</v>
          </cell>
          <cell r="C249">
            <v>5927</v>
          </cell>
          <cell r="D249">
            <v>12</v>
          </cell>
          <cell r="E249" t="str">
            <v>12p11</v>
          </cell>
          <cell r="F249" t="str">
            <v>yes</v>
          </cell>
          <cell r="G249">
            <v>0</v>
          </cell>
          <cell r="H249" t="str">
            <v>AML</v>
          </cell>
          <cell r="I249">
            <v>0</v>
          </cell>
          <cell r="J249">
            <v>0</v>
          </cell>
          <cell r="K249" t="str">
            <v>L</v>
          </cell>
          <cell r="L249" t="str">
            <v>Dom</v>
          </cell>
          <cell r="M249" t="str">
            <v xml:space="preserve">T </v>
          </cell>
          <cell r="N249" t="str">
            <v>NUP98</v>
          </cell>
          <cell r="O249">
            <v>0</v>
          </cell>
          <cell r="P249">
            <v>0</v>
          </cell>
        </row>
        <row r="250">
          <cell r="A250" t="str">
            <v>KDM5C</v>
          </cell>
          <cell r="B250" t="str">
            <v>lysine (K)-specific demethylase 5C (JARID1C)</v>
          </cell>
          <cell r="C250">
            <v>8242</v>
          </cell>
          <cell r="D250" t="str">
            <v>X</v>
          </cell>
          <cell r="E250" t="str">
            <v>Xp11.22-p11.21</v>
          </cell>
          <cell r="F250" t="str">
            <v>yes</v>
          </cell>
          <cell r="G250">
            <v>0</v>
          </cell>
          <cell r="H250" t="str">
            <v>clear cell renal carcinoma</v>
          </cell>
          <cell r="I250">
            <v>0</v>
          </cell>
          <cell r="J250">
            <v>0</v>
          </cell>
          <cell r="K250" t="str">
            <v>E</v>
          </cell>
          <cell r="L250" t="str">
            <v>Rec</v>
          </cell>
          <cell r="M250" t="str">
            <v>N, F, S</v>
          </cell>
          <cell r="N250">
            <v>0</v>
          </cell>
          <cell r="O250">
            <v>0</v>
          </cell>
          <cell r="P250">
            <v>0</v>
          </cell>
        </row>
        <row r="251">
          <cell r="A251" t="str">
            <v>KDM6A</v>
          </cell>
          <cell r="B251" t="str">
            <v>lysine (K)-specific demethylase 6A, UTX</v>
          </cell>
          <cell r="C251">
            <v>7403</v>
          </cell>
          <cell r="D251" t="str">
            <v>X</v>
          </cell>
          <cell r="E251" t="str">
            <v>Xp11.2</v>
          </cell>
          <cell r="F251" t="str">
            <v>yes</v>
          </cell>
          <cell r="G251">
            <v>0</v>
          </cell>
          <cell r="H251" t="str">
            <v>renal, oesophageal SCC, MM</v>
          </cell>
          <cell r="I251">
            <v>0</v>
          </cell>
          <cell r="J251">
            <v>0</v>
          </cell>
          <cell r="K251" t="str">
            <v>E, L</v>
          </cell>
          <cell r="L251" t="str">
            <v>Rec</v>
          </cell>
          <cell r="M251" t="str">
            <v>D, N, F, S</v>
          </cell>
          <cell r="N251">
            <v>0</v>
          </cell>
          <cell r="O251">
            <v>0</v>
          </cell>
          <cell r="P251">
            <v>0</v>
          </cell>
        </row>
        <row r="252">
          <cell r="A252" t="str">
            <v>KDR</v>
          </cell>
          <cell r="B252" t="str">
            <v>vascular endothelial growth factor receptor 2</v>
          </cell>
          <cell r="C252">
            <v>3791</v>
          </cell>
          <cell r="D252">
            <v>4</v>
          </cell>
          <cell r="E252" t="str">
            <v>4q11-q12</v>
          </cell>
          <cell r="F252" t="str">
            <v>yes</v>
          </cell>
          <cell r="G252">
            <v>0</v>
          </cell>
          <cell r="H252" t="str">
            <v>NSCLC, angiosarcoma</v>
          </cell>
          <cell r="I252">
            <v>0</v>
          </cell>
          <cell r="J252">
            <v>0</v>
          </cell>
          <cell r="K252" t="str">
            <v>E</v>
          </cell>
          <cell r="L252" t="str">
            <v>Dom</v>
          </cell>
          <cell r="M252" t="str">
            <v>Mis</v>
          </cell>
          <cell r="N252">
            <v>0</v>
          </cell>
          <cell r="O252">
            <v>0</v>
          </cell>
          <cell r="P252">
            <v>0</v>
          </cell>
        </row>
        <row r="253">
          <cell r="A253" t="str">
            <v>KIAA1549</v>
          </cell>
          <cell r="B253" t="str">
            <v>KIAA1549</v>
          </cell>
          <cell r="C253">
            <v>57670</v>
          </cell>
          <cell r="D253">
            <v>7</v>
          </cell>
          <cell r="E253" t="str">
            <v>7q34</v>
          </cell>
          <cell r="F253" t="str">
            <v>yes</v>
          </cell>
          <cell r="G253">
            <v>0</v>
          </cell>
          <cell r="H253" t="str">
            <v>pilocytic astrocytoma</v>
          </cell>
          <cell r="I253">
            <v>0</v>
          </cell>
          <cell r="J253">
            <v>0</v>
          </cell>
          <cell r="K253" t="str">
            <v>O</v>
          </cell>
          <cell r="L253" t="str">
            <v>Dom</v>
          </cell>
          <cell r="M253" t="str">
            <v>O</v>
          </cell>
          <cell r="N253" t="str">
            <v>BRAF</v>
          </cell>
          <cell r="O253">
            <v>0</v>
          </cell>
          <cell r="P253">
            <v>0</v>
          </cell>
        </row>
        <row r="254">
          <cell r="A254" t="str">
            <v>KIF5B</v>
          </cell>
          <cell r="B254" t="str">
            <v>kinesin family member 5B</v>
          </cell>
          <cell r="C254">
            <v>3799</v>
          </cell>
          <cell r="D254">
            <v>10</v>
          </cell>
          <cell r="E254" t="str">
            <v>10p11.22</v>
          </cell>
          <cell r="F254" t="str">
            <v>yes</v>
          </cell>
          <cell r="G254">
            <v>0</v>
          </cell>
          <cell r="H254" t="str">
            <v>NSCLC</v>
          </cell>
          <cell r="I254">
            <v>0</v>
          </cell>
          <cell r="J254">
            <v>0</v>
          </cell>
          <cell r="K254" t="str">
            <v>E</v>
          </cell>
          <cell r="L254" t="str">
            <v>Dom</v>
          </cell>
          <cell r="M254" t="str">
            <v>T</v>
          </cell>
          <cell r="N254" t="str">
            <v>RET, ALK</v>
          </cell>
          <cell r="O254">
            <v>0</v>
          </cell>
          <cell r="P254">
            <v>0</v>
          </cell>
        </row>
        <row r="255">
          <cell r="A255" t="str">
            <v>KIT</v>
          </cell>
          <cell r="B255" t="str">
            <v xml:space="preserve">v-kit Hardy-Zuckerman 4 feline sarcoma viral oncogene homolog </v>
          </cell>
          <cell r="C255">
            <v>3815</v>
          </cell>
          <cell r="D255">
            <v>4</v>
          </cell>
          <cell r="E255" t="str">
            <v>4q12</v>
          </cell>
          <cell r="F255" t="str">
            <v>yes</v>
          </cell>
          <cell r="G255" t="str">
            <v>yes</v>
          </cell>
          <cell r="H255" t="str">
            <v>GIST, AML, TGCT, mastocytosis, mucosal melanoma</v>
          </cell>
          <cell r="I255" t="str">
            <v>GIST, epithelioma</v>
          </cell>
          <cell r="J255" t="str">
            <v>familial gastrointestinal stromal tumour</v>
          </cell>
          <cell r="K255" t="str">
            <v>L, M, O, E</v>
          </cell>
          <cell r="L255" t="str">
            <v>Dom</v>
          </cell>
          <cell r="M255" t="str">
            <v>Mis, O</v>
          </cell>
          <cell r="N255">
            <v>0</v>
          </cell>
          <cell r="O255" t="str">
            <v>yes</v>
          </cell>
          <cell r="P255" t="str">
            <v>Piebald trait</v>
          </cell>
        </row>
        <row r="256">
          <cell r="A256" t="str">
            <v>KLF4</v>
          </cell>
          <cell r="B256" t="str">
            <v>Kruppel-like factor 4</v>
          </cell>
          <cell r="C256">
            <v>9314</v>
          </cell>
          <cell r="D256">
            <v>9</v>
          </cell>
          <cell r="E256" t="str">
            <v>9q31</v>
          </cell>
          <cell r="F256" t="str">
            <v>yes</v>
          </cell>
          <cell r="G256">
            <v>0</v>
          </cell>
          <cell r="H256" t="str">
            <v>meningioma</v>
          </cell>
          <cell r="I256">
            <v>0</v>
          </cell>
          <cell r="J256">
            <v>0</v>
          </cell>
          <cell r="K256" t="str">
            <v>O</v>
          </cell>
          <cell r="L256" t="str">
            <v>Dom</v>
          </cell>
          <cell r="M256" t="str">
            <v>Mis</v>
          </cell>
          <cell r="N256">
            <v>0</v>
          </cell>
          <cell r="O256">
            <v>0</v>
          </cell>
          <cell r="P256">
            <v>0</v>
          </cell>
        </row>
        <row r="257">
          <cell r="A257" t="str">
            <v>KLK2</v>
          </cell>
          <cell r="B257" t="str">
            <v>kallikrein-related peptidase 2</v>
          </cell>
          <cell r="C257">
            <v>3817</v>
          </cell>
          <cell r="D257">
            <v>19</v>
          </cell>
          <cell r="E257" t="str">
            <v>19q13.41</v>
          </cell>
          <cell r="F257" t="str">
            <v>yes</v>
          </cell>
          <cell r="G257">
            <v>0</v>
          </cell>
          <cell r="H257" t="str">
            <v>prostate</v>
          </cell>
          <cell r="I257">
            <v>0</v>
          </cell>
          <cell r="J257">
            <v>0</v>
          </cell>
          <cell r="K257" t="str">
            <v>E</v>
          </cell>
          <cell r="L257" t="str">
            <v>Dom</v>
          </cell>
          <cell r="M257" t="str">
            <v>T</v>
          </cell>
          <cell r="N257" t="str">
            <v>ETV4</v>
          </cell>
          <cell r="O257">
            <v>0</v>
          </cell>
          <cell r="P257">
            <v>0</v>
          </cell>
        </row>
        <row r="258">
          <cell r="A258" t="str">
            <v>KRAS</v>
          </cell>
          <cell r="B258" t="str">
            <v>v-Ki-ras2 Kirsten rat sarcoma 2 viral oncogene homolog</v>
          </cell>
          <cell r="C258">
            <v>3845</v>
          </cell>
          <cell r="D258">
            <v>12</v>
          </cell>
          <cell r="E258" t="str">
            <v xml:space="preserve">12p12.1 </v>
          </cell>
          <cell r="F258" t="str">
            <v>yes</v>
          </cell>
          <cell r="G258">
            <v>0</v>
          </cell>
          <cell r="H258" t="str">
            <v>pancreatic, colorectal, lung, thyroid, AML, other tumour types</v>
          </cell>
          <cell r="I258">
            <v>0</v>
          </cell>
          <cell r="J258">
            <v>0</v>
          </cell>
          <cell r="K258" t="str">
            <v>L, E, M, O</v>
          </cell>
          <cell r="L258" t="str">
            <v>Dom</v>
          </cell>
          <cell r="M258" t="str">
            <v>Mis</v>
          </cell>
          <cell r="N258">
            <v>0</v>
          </cell>
          <cell r="O258">
            <v>0</v>
          </cell>
          <cell r="P258">
            <v>0</v>
          </cell>
        </row>
        <row r="259">
          <cell r="A259" t="str">
            <v>KTN1</v>
          </cell>
          <cell r="B259" t="str">
            <v>kinectin 1 (kinesin receptor)</v>
          </cell>
          <cell r="C259">
            <v>3895</v>
          </cell>
          <cell r="D259">
            <v>14</v>
          </cell>
          <cell r="E259" t="str">
            <v>14q22.1</v>
          </cell>
          <cell r="F259" t="str">
            <v>yes</v>
          </cell>
          <cell r="G259">
            <v>0</v>
          </cell>
          <cell r="H259" t="str">
            <v>papillary thyroid</v>
          </cell>
          <cell r="I259">
            <v>0</v>
          </cell>
          <cell r="J259">
            <v>0</v>
          </cell>
          <cell r="K259" t="str">
            <v>E</v>
          </cell>
          <cell r="L259" t="str">
            <v>Dom</v>
          </cell>
          <cell r="M259" t="str">
            <v>T</v>
          </cell>
          <cell r="N259" t="str">
            <v>RET</v>
          </cell>
          <cell r="O259">
            <v>0</v>
          </cell>
          <cell r="P259">
            <v>0</v>
          </cell>
        </row>
        <row r="260">
          <cell r="A260" t="str">
            <v>LAF4</v>
          </cell>
          <cell r="B260" t="str">
            <v>lymphoid nuclear protein related to AF4</v>
          </cell>
          <cell r="C260">
            <v>3899</v>
          </cell>
          <cell r="D260">
            <v>2</v>
          </cell>
          <cell r="E260" t="str">
            <v xml:space="preserve">2q11.2-q12 </v>
          </cell>
          <cell r="F260" t="str">
            <v>yes</v>
          </cell>
          <cell r="G260">
            <v>0</v>
          </cell>
          <cell r="H260" t="str">
            <v>ALL, T-ALL</v>
          </cell>
          <cell r="I260">
            <v>0</v>
          </cell>
          <cell r="J260">
            <v>0</v>
          </cell>
          <cell r="K260" t="str">
            <v>L</v>
          </cell>
          <cell r="L260" t="str">
            <v>Dom</v>
          </cell>
          <cell r="M260" t="str">
            <v>T</v>
          </cell>
          <cell r="N260" t="str">
            <v>MLL, RUNX1</v>
          </cell>
          <cell r="O260">
            <v>0</v>
          </cell>
          <cell r="P260">
            <v>0</v>
          </cell>
        </row>
        <row r="261">
          <cell r="A261" t="str">
            <v>LASP1</v>
          </cell>
          <cell r="B261" t="str">
            <v>LIM and SH3 protein 1</v>
          </cell>
          <cell r="C261">
            <v>3927</v>
          </cell>
          <cell r="D261">
            <v>17</v>
          </cell>
          <cell r="E261" t="str">
            <v>17q11-q21.3</v>
          </cell>
          <cell r="F261" t="str">
            <v>yes</v>
          </cell>
          <cell r="G261">
            <v>0</v>
          </cell>
          <cell r="H261" t="str">
            <v>AML</v>
          </cell>
          <cell r="I261">
            <v>0</v>
          </cell>
          <cell r="J261">
            <v>0</v>
          </cell>
          <cell r="K261" t="str">
            <v>L</v>
          </cell>
          <cell r="L261" t="str">
            <v>Dom</v>
          </cell>
          <cell r="M261" t="str">
            <v>T</v>
          </cell>
          <cell r="N261" t="str">
            <v>MLL</v>
          </cell>
          <cell r="O261">
            <v>0</v>
          </cell>
          <cell r="P261">
            <v>0</v>
          </cell>
        </row>
        <row r="262">
          <cell r="A262" t="str">
            <v>LCK</v>
          </cell>
          <cell r="B262" t="str">
            <v>lymphocyte-specific protein tyrosine kinase</v>
          </cell>
          <cell r="C262">
            <v>3932</v>
          </cell>
          <cell r="D262">
            <v>1</v>
          </cell>
          <cell r="E262" t="str">
            <v xml:space="preserve">1p35-p34.3 </v>
          </cell>
          <cell r="F262" t="str">
            <v>yes</v>
          </cell>
          <cell r="G262">
            <v>0</v>
          </cell>
          <cell r="H262" t="str">
            <v>T-ALL</v>
          </cell>
          <cell r="I262">
            <v>0</v>
          </cell>
          <cell r="J262">
            <v>0</v>
          </cell>
          <cell r="K262" t="str">
            <v>L</v>
          </cell>
          <cell r="L262" t="str">
            <v>Dom</v>
          </cell>
          <cell r="M262" t="str">
            <v>T</v>
          </cell>
          <cell r="N262" t="str">
            <v>TRB@</v>
          </cell>
          <cell r="O262">
            <v>0</v>
          </cell>
          <cell r="P262">
            <v>0</v>
          </cell>
        </row>
        <row r="263">
          <cell r="A263" t="str">
            <v>LCP1</v>
          </cell>
          <cell r="B263" t="str">
            <v>lymphocyte cytosolic protein 1 (L-plastin)</v>
          </cell>
          <cell r="C263">
            <v>3936</v>
          </cell>
          <cell r="D263">
            <v>13</v>
          </cell>
          <cell r="E263" t="str">
            <v xml:space="preserve"> 13q14.1-q14.3 </v>
          </cell>
          <cell r="F263" t="str">
            <v>yes</v>
          </cell>
          <cell r="G263">
            <v>0</v>
          </cell>
          <cell r="H263" t="str">
            <v xml:space="preserve">NHL </v>
          </cell>
          <cell r="I263">
            <v>0</v>
          </cell>
          <cell r="J263">
            <v>0</v>
          </cell>
          <cell r="K263" t="str">
            <v>L</v>
          </cell>
          <cell r="L263" t="str">
            <v>Dom</v>
          </cell>
          <cell r="M263" t="str">
            <v>T</v>
          </cell>
          <cell r="N263" t="str">
            <v>BCL6</v>
          </cell>
          <cell r="O263">
            <v>0</v>
          </cell>
          <cell r="P263">
            <v>0</v>
          </cell>
        </row>
        <row r="264">
          <cell r="A264" t="str">
            <v>LCX</v>
          </cell>
          <cell r="B264" t="str">
            <v>leukemia-associated protein with a CXXC domain</v>
          </cell>
          <cell r="C264">
            <v>80312</v>
          </cell>
          <cell r="D264">
            <v>10</v>
          </cell>
          <cell r="E264" t="str">
            <v>10q21</v>
          </cell>
          <cell r="F264" t="str">
            <v>yes</v>
          </cell>
          <cell r="G264">
            <v>0</v>
          </cell>
          <cell r="H264" t="str">
            <v>AML</v>
          </cell>
          <cell r="I264">
            <v>0</v>
          </cell>
          <cell r="J264">
            <v>0</v>
          </cell>
          <cell r="K264" t="str">
            <v>L</v>
          </cell>
          <cell r="L264" t="str">
            <v>Dom</v>
          </cell>
          <cell r="M264" t="str">
            <v>T</v>
          </cell>
          <cell r="N264" t="str">
            <v>MLL</v>
          </cell>
          <cell r="O264">
            <v>0</v>
          </cell>
          <cell r="P264">
            <v>0</v>
          </cell>
        </row>
        <row r="265">
          <cell r="A265" t="str">
            <v>LHFP</v>
          </cell>
          <cell r="B265" t="str">
            <v>lipoma HMGIC fusion partner</v>
          </cell>
          <cell r="C265">
            <v>10186</v>
          </cell>
          <cell r="D265">
            <v>13</v>
          </cell>
          <cell r="E265" t="str">
            <v>13q12</v>
          </cell>
          <cell r="F265" t="str">
            <v>yes</v>
          </cell>
          <cell r="G265">
            <v>0</v>
          </cell>
          <cell r="H265" t="str">
            <v>lipoma</v>
          </cell>
          <cell r="I265">
            <v>0</v>
          </cell>
          <cell r="J265">
            <v>0</v>
          </cell>
          <cell r="K265" t="str">
            <v>M</v>
          </cell>
          <cell r="L265" t="str">
            <v>Dom</v>
          </cell>
          <cell r="M265" t="str">
            <v>T</v>
          </cell>
          <cell r="N265" t="str">
            <v>HMGA2</v>
          </cell>
          <cell r="O265">
            <v>0</v>
          </cell>
          <cell r="P265">
            <v>0</v>
          </cell>
        </row>
        <row r="266">
          <cell r="A266" t="str">
            <v>LIFR</v>
          </cell>
          <cell r="B266" t="str">
            <v>leukemia inhibitory factor receptor</v>
          </cell>
          <cell r="C266">
            <v>3977</v>
          </cell>
          <cell r="D266">
            <v>5</v>
          </cell>
          <cell r="E266" t="str">
            <v>5p13-p12</v>
          </cell>
          <cell r="F266" t="str">
            <v>yes</v>
          </cell>
          <cell r="G266">
            <v>0</v>
          </cell>
          <cell r="H266" t="str">
            <v>salivary adenoma</v>
          </cell>
          <cell r="I266">
            <v>0</v>
          </cell>
          <cell r="J266">
            <v>0</v>
          </cell>
          <cell r="K266" t="str">
            <v>E</v>
          </cell>
          <cell r="L266" t="str">
            <v>Dom</v>
          </cell>
          <cell r="M266" t="str">
            <v>T</v>
          </cell>
          <cell r="N266" t="str">
            <v>PLAG1</v>
          </cell>
          <cell r="O266">
            <v>0</v>
          </cell>
          <cell r="P266">
            <v>0</v>
          </cell>
        </row>
        <row r="267">
          <cell r="A267" t="str">
            <v>LMO1</v>
          </cell>
          <cell r="B267" t="str">
            <v>LIM domain only 1 (rhombotin 1) (RBTN1)</v>
          </cell>
          <cell r="C267">
            <v>4004</v>
          </cell>
          <cell r="D267">
            <v>11</v>
          </cell>
          <cell r="E267" t="str">
            <v xml:space="preserve">11p15 </v>
          </cell>
          <cell r="F267" t="str">
            <v>yes</v>
          </cell>
          <cell r="G267" t="str">
            <v>yes</v>
          </cell>
          <cell r="H267" t="str">
            <v>T-ALL, neuroblastoma</v>
          </cell>
          <cell r="I267" t="str">
            <v>neuroblastoma</v>
          </cell>
          <cell r="J267">
            <v>0</v>
          </cell>
          <cell r="K267" t="str">
            <v>L</v>
          </cell>
          <cell r="L267" t="str">
            <v>Dom</v>
          </cell>
          <cell r="M267" t="str">
            <v>T, A</v>
          </cell>
          <cell r="N267" t="str">
            <v>TRD@</v>
          </cell>
          <cell r="O267">
            <v>0</v>
          </cell>
          <cell r="P267">
            <v>0</v>
          </cell>
        </row>
        <row r="268">
          <cell r="A268" t="str">
            <v>LMO2</v>
          </cell>
          <cell r="B268" t="str">
            <v>LIM domain only 2 (rhombotin-like 1) (RBTN2)</v>
          </cell>
          <cell r="C268">
            <v>4005</v>
          </cell>
          <cell r="D268">
            <v>11</v>
          </cell>
          <cell r="E268" t="str">
            <v>11p13</v>
          </cell>
          <cell r="F268" t="str">
            <v>yes</v>
          </cell>
          <cell r="G268">
            <v>0</v>
          </cell>
          <cell r="H268" t="str">
            <v>T-ALL</v>
          </cell>
          <cell r="I268">
            <v>0</v>
          </cell>
          <cell r="J268">
            <v>0</v>
          </cell>
          <cell r="K268" t="str">
            <v>L</v>
          </cell>
          <cell r="L268" t="str">
            <v>Dom</v>
          </cell>
          <cell r="M268" t="str">
            <v>T</v>
          </cell>
          <cell r="N268" t="str">
            <v>TRD@</v>
          </cell>
          <cell r="O268">
            <v>0</v>
          </cell>
          <cell r="P268">
            <v>0</v>
          </cell>
        </row>
        <row r="269">
          <cell r="A269" t="str">
            <v>LPP</v>
          </cell>
          <cell r="B269" t="str">
            <v>LIM domain containing preferred translocation partner in lipoma</v>
          </cell>
          <cell r="C269">
            <v>4026</v>
          </cell>
          <cell r="D269">
            <v>3</v>
          </cell>
          <cell r="E269" t="str">
            <v xml:space="preserve">3q28 </v>
          </cell>
          <cell r="F269" t="str">
            <v>yes</v>
          </cell>
          <cell r="G269">
            <v>0</v>
          </cell>
          <cell r="H269" t="str">
            <v>lipoma, leukaemia</v>
          </cell>
          <cell r="I269">
            <v>0</v>
          </cell>
          <cell r="J269">
            <v>0</v>
          </cell>
          <cell r="K269" t="str">
            <v>L, M</v>
          </cell>
          <cell r="L269" t="str">
            <v>Dom</v>
          </cell>
          <cell r="M269" t="str">
            <v>T</v>
          </cell>
          <cell r="N269" t="str">
            <v>HMGA2, MLL, C12orf9</v>
          </cell>
          <cell r="O269">
            <v>0</v>
          </cell>
          <cell r="P269">
            <v>0</v>
          </cell>
        </row>
        <row r="270">
          <cell r="A270" t="str">
            <v>LRIG3</v>
          </cell>
          <cell r="B270" t="str">
            <v>leucine-rich repeats and immunoglobulin-like domains 3</v>
          </cell>
          <cell r="C270">
            <v>121227</v>
          </cell>
          <cell r="D270">
            <v>12</v>
          </cell>
          <cell r="E270" t="str">
            <v>12q14.1</v>
          </cell>
          <cell r="F270" t="str">
            <v>yes</v>
          </cell>
          <cell r="G270">
            <v>0</v>
          </cell>
          <cell r="H270" t="str">
            <v>NSCLC</v>
          </cell>
          <cell r="I270">
            <v>0</v>
          </cell>
          <cell r="J270">
            <v>0</v>
          </cell>
          <cell r="K270" t="str">
            <v>E</v>
          </cell>
          <cell r="L270" t="str">
            <v>Dom</v>
          </cell>
          <cell r="M270" t="str">
            <v>T</v>
          </cell>
          <cell r="N270" t="str">
            <v>ROS1</v>
          </cell>
          <cell r="O270">
            <v>0</v>
          </cell>
          <cell r="P270">
            <v>0</v>
          </cell>
        </row>
        <row r="271">
          <cell r="A271" t="str">
            <v>LYL1</v>
          </cell>
          <cell r="B271" t="str">
            <v>lymphoblastic leukemia derived sequence 1</v>
          </cell>
          <cell r="C271">
            <v>4066</v>
          </cell>
          <cell r="D271">
            <v>19</v>
          </cell>
          <cell r="E271" t="str">
            <v>19p13.2-p13.1</v>
          </cell>
          <cell r="F271" t="str">
            <v>yes</v>
          </cell>
          <cell r="G271">
            <v>0</v>
          </cell>
          <cell r="H271" t="str">
            <v>T-ALL</v>
          </cell>
          <cell r="I271">
            <v>0</v>
          </cell>
          <cell r="J271">
            <v>0</v>
          </cell>
          <cell r="K271" t="str">
            <v>L</v>
          </cell>
          <cell r="L271" t="str">
            <v>Dom</v>
          </cell>
          <cell r="M271" t="str">
            <v>T</v>
          </cell>
          <cell r="N271" t="str">
            <v>TRB@</v>
          </cell>
          <cell r="O271">
            <v>0</v>
          </cell>
          <cell r="P271">
            <v>0</v>
          </cell>
        </row>
        <row r="272">
          <cell r="A272" t="str">
            <v>MADH4</v>
          </cell>
          <cell r="B272" t="str">
            <v>Homolog of Drosophila Mothers Against Decapentaplegic 4 gene</v>
          </cell>
          <cell r="C272">
            <v>4089</v>
          </cell>
          <cell r="D272">
            <v>18</v>
          </cell>
          <cell r="E272" t="str">
            <v xml:space="preserve">18q21.1 </v>
          </cell>
          <cell r="F272" t="str">
            <v>yes</v>
          </cell>
          <cell r="G272" t="str">
            <v>yes</v>
          </cell>
          <cell r="H272" t="str">
            <v xml:space="preserve">colorectal, pancreatic, small intestine </v>
          </cell>
          <cell r="I272" t="str">
            <v>gastrointestinal polyp</v>
          </cell>
          <cell r="J272" t="str">
            <v>juvenile polyposis</v>
          </cell>
          <cell r="K272" t="str">
            <v>E</v>
          </cell>
          <cell r="L272" t="str">
            <v>Rec</v>
          </cell>
          <cell r="M272" t="str">
            <v>D, Mis, N, F</v>
          </cell>
          <cell r="N272">
            <v>0</v>
          </cell>
          <cell r="O272">
            <v>0</v>
          </cell>
          <cell r="P272">
            <v>0</v>
          </cell>
        </row>
        <row r="273">
          <cell r="A273" t="str">
            <v>MAF</v>
          </cell>
          <cell r="B273" t="str">
            <v>v-maf musculoaponeurotic fibrosarcoma oncogene homolog</v>
          </cell>
          <cell r="C273">
            <v>4094</v>
          </cell>
          <cell r="D273">
            <v>16</v>
          </cell>
          <cell r="E273" t="str">
            <v>16q22-q23</v>
          </cell>
          <cell r="F273" t="str">
            <v>yes</v>
          </cell>
          <cell r="G273">
            <v>0</v>
          </cell>
          <cell r="H273" t="str">
            <v>MM</v>
          </cell>
          <cell r="I273">
            <v>0</v>
          </cell>
          <cell r="J273">
            <v>0</v>
          </cell>
          <cell r="K273" t="str">
            <v>L</v>
          </cell>
          <cell r="L273" t="str">
            <v>Dom</v>
          </cell>
          <cell r="M273" t="str">
            <v>T</v>
          </cell>
          <cell r="N273" t="str">
            <v>IGH@</v>
          </cell>
          <cell r="O273">
            <v>0</v>
          </cell>
          <cell r="P273">
            <v>0</v>
          </cell>
        </row>
        <row r="274">
          <cell r="A274" t="str">
            <v>MAFB</v>
          </cell>
          <cell r="B274" t="str">
            <v>v-maf musculoaponeurotic fibrosarcoma oncogene homolog B (avian)</v>
          </cell>
          <cell r="C274">
            <v>9935</v>
          </cell>
          <cell r="D274">
            <v>20</v>
          </cell>
          <cell r="E274" t="str">
            <v>20q11.2-q13.1</v>
          </cell>
          <cell r="F274" t="str">
            <v>yes</v>
          </cell>
          <cell r="G274">
            <v>0</v>
          </cell>
          <cell r="H274" t="str">
            <v>MM</v>
          </cell>
          <cell r="I274">
            <v>0</v>
          </cell>
          <cell r="J274">
            <v>0</v>
          </cell>
          <cell r="K274" t="str">
            <v>L</v>
          </cell>
          <cell r="L274" t="str">
            <v>Dom</v>
          </cell>
          <cell r="M274" t="str">
            <v>T</v>
          </cell>
          <cell r="N274" t="str">
            <v>IGH@</v>
          </cell>
          <cell r="O274">
            <v>0</v>
          </cell>
          <cell r="P274">
            <v>0</v>
          </cell>
        </row>
        <row r="275">
          <cell r="A275" t="str">
            <v>MALAT1</v>
          </cell>
          <cell r="B275" t="str">
            <v>metastasis associated lung adenocarcinoma transcript 1 ( lnc-RNA; non-protein coding)</v>
          </cell>
          <cell r="C275">
            <v>378938</v>
          </cell>
          <cell r="D275">
            <v>11</v>
          </cell>
          <cell r="E275" t="str">
            <v>11q31.1</v>
          </cell>
          <cell r="F275" t="str">
            <v>yes</v>
          </cell>
          <cell r="G275">
            <v>0</v>
          </cell>
          <cell r="H275" t="str">
            <v>renal cell carcinoma (childhood epithelioid), lung</v>
          </cell>
          <cell r="I275">
            <v>0</v>
          </cell>
          <cell r="J275">
            <v>0</v>
          </cell>
          <cell r="K275" t="str">
            <v>E</v>
          </cell>
          <cell r="L275" t="str">
            <v>Dom</v>
          </cell>
          <cell r="M275" t="str">
            <v>T</v>
          </cell>
          <cell r="N275" t="str">
            <v>TFEB</v>
          </cell>
          <cell r="O275">
            <v>0</v>
          </cell>
          <cell r="P275">
            <v>0</v>
          </cell>
        </row>
        <row r="276">
          <cell r="A276" t="str">
            <v>MALT1</v>
          </cell>
          <cell r="B276" t="str">
            <v>mucosa associated lymphoid tissue lymphoma translocation gene 1</v>
          </cell>
          <cell r="C276">
            <v>10892</v>
          </cell>
          <cell r="D276">
            <v>18</v>
          </cell>
          <cell r="E276" t="str">
            <v>18q21</v>
          </cell>
          <cell r="F276" t="str">
            <v>yes</v>
          </cell>
          <cell r="G276">
            <v>0</v>
          </cell>
          <cell r="H276" t="str">
            <v>MALT</v>
          </cell>
          <cell r="I276">
            <v>0</v>
          </cell>
          <cell r="J276">
            <v>0</v>
          </cell>
          <cell r="K276" t="str">
            <v>L</v>
          </cell>
          <cell r="L276" t="str">
            <v>Dom</v>
          </cell>
          <cell r="M276" t="str">
            <v>T</v>
          </cell>
          <cell r="N276" t="str">
            <v>BIRC3</v>
          </cell>
          <cell r="O276">
            <v>0</v>
          </cell>
          <cell r="P276">
            <v>0</v>
          </cell>
        </row>
        <row r="277">
          <cell r="A277" t="str">
            <v>MAML2</v>
          </cell>
          <cell r="B277" t="str">
            <v>mastermind-like 2 (Drosophila)</v>
          </cell>
          <cell r="C277">
            <v>84441</v>
          </cell>
          <cell r="D277">
            <v>11</v>
          </cell>
          <cell r="E277" t="str">
            <v>11q22-q23</v>
          </cell>
          <cell r="F277" t="str">
            <v>yes</v>
          </cell>
          <cell r="G277">
            <v>0</v>
          </cell>
          <cell r="H277" t="str">
            <v>salivary gland mucoepidermoid</v>
          </cell>
          <cell r="I277">
            <v>0</v>
          </cell>
          <cell r="J277">
            <v>0</v>
          </cell>
          <cell r="K277" t="str">
            <v>E</v>
          </cell>
          <cell r="L277" t="str">
            <v>Dom</v>
          </cell>
          <cell r="M277" t="str">
            <v>T</v>
          </cell>
          <cell r="N277" t="str">
            <v>MECT1, CRTC3</v>
          </cell>
          <cell r="O277">
            <v>0</v>
          </cell>
          <cell r="P277">
            <v>0</v>
          </cell>
        </row>
        <row r="278">
          <cell r="A278" t="str">
            <v>MAP2K1</v>
          </cell>
          <cell r="B278" t="str">
            <v>mitogen-activated protein kinase kinase 1</v>
          </cell>
          <cell r="C278">
            <v>5604</v>
          </cell>
          <cell r="D278">
            <v>15</v>
          </cell>
          <cell r="E278" t="str">
            <v>15q22.1-q22.33</v>
          </cell>
          <cell r="F278" t="str">
            <v>yes</v>
          </cell>
          <cell r="G278">
            <v>0</v>
          </cell>
          <cell r="H278" t="str">
            <v>NSCLC, melanoma, colorectal</v>
          </cell>
          <cell r="I278">
            <v>0</v>
          </cell>
          <cell r="J278">
            <v>0</v>
          </cell>
          <cell r="K278" t="str">
            <v>E</v>
          </cell>
          <cell r="L278" t="str">
            <v>Dom</v>
          </cell>
          <cell r="M278" t="str">
            <v>Mis</v>
          </cell>
          <cell r="N278">
            <v>0</v>
          </cell>
          <cell r="O278">
            <v>0</v>
          </cell>
          <cell r="P278" t="str">
            <v>Cardiofaciocutaneous syndrome</v>
          </cell>
        </row>
        <row r="279">
          <cell r="A279" t="str">
            <v>MAP2K2</v>
          </cell>
          <cell r="B279" t="str">
            <v>mitogen-activated protein kinase kinase 2</v>
          </cell>
          <cell r="C279">
            <v>5605</v>
          </cell>
          <cell r="D279">
            <v>19</v>
          </cell>
          <cell r="E279" t="str">
            <v>19p13.3</v>
          </cell>
          <cell r="F279" t="str">
            <v>yes</v>
          </cell>
          <cell r="G279">
            <v>0</v>
          </cell>
          <cell r="H279" t="str">
            <v>NSCLC, melanoma</v>
          </cell>
          <cell r="I279">
            <v>0</v>
          </cell>
          <cell r="J279">
            <v>0</v>
          </cell>
          <cell r="K279" t="str">
            <v>E</v>
          </cell>
          <cell r="L279" t="str">
            <v>Dom</v>
          </cell>
          <cell r="M279" t="str">
            <v>Mis</v>
          </cell>
          <cell r="N279">
            <v>0</v>
          </cell>
          <cell r="O279">
            <v>0</v>
          </cell>
          <cell r="P279" t="str">
            <v>Cardiofaciocutaneous syndrome</v>
          </cell>
        </row>
        <row r="280">
          <cell r="A280" t="str">
            <v>MAP2K4</v>
          </cell>
          <cell r="B280" t="str">
            <v>mitogen-activated protein kinase kinase 4</v>
          </cell>
          <cell r="C280">
            <v>6416</v>
          </cell>
          <cell r="D280">
            <v>17</v>
          </cell>
          <cell r="E280" t="str">
            <v xml:space="preserve">17p11.2 </v>
          </cell>
          <cell r="F280" t="str">
            <v>yes</v>
          </cell>
          <cell r="G280">
            <v>0</v>
          </cell>
          <cell r="H280" t="str">
            <v>pancreatic, breast, colorectal</v>
          </cell>
          <cell r="I280">
            <v>0</v>
          </cell>
          <cell r="J280">
            <v>0</v>
          </cell>
          <cell r="K280" t="str">
            <v>E</v>
          </cell>
          <cell r="L280" t="str">
            <v>Rec</v>
          </cell>
          <cell r="M280" t="str">
            <v>D, Mis, N</v>
          </cell>
          <cell r="N280">
            <v>0</v>
          </cell>
          <cell r="O280">
            <v>0</v>
          </cell>
          <cell r="P280">
            <v>0</v>
          </cell>
        </row>
        <row r="281">
          <cell r="A281" t="str">
            <v>MAX</v>
          </cell>
          <cell r="B281" t="str">
            <v>Myc associated factor X</v>
          </cell>
          <cell r="C281">
            <v>4149</v>
          </cell>
          <cell r="D281">
            <v>14</v>
          </cell>
          <cell r="E281" t="str">
            <v>14q23</v>
          </cell>
          <cell r="F281" t="str">
            <v>yes</v>
          </cell>
          <cell r="G281" t="str">
            <v>yes</v>
          </cell>
          <cell r="H281" t="str">
            <v>pheochromocytoma</v>
          </cell>
          <cell r="I281" t="str">
            <v>pheochromocytoma</v>
          </cell>
          <cell r="J281">
            <v>0</v>
          </cell>
          <cell r="K281" t="str">
            <v>E</v>
          </cell>
          <cell r="L281">
            <v>0</v>
          </cell>
          <cell r="M281">
            <v>0</v>
          </cell>
          <cell r="N281">
            <v>0</v>
          </cell>
          <cell r="O281">
            <v>0</v>
          </cell>
          <cell r="P281">
            <v>0</v>
          </cell>
        </row>
        <row r="282">
          <cell r="A282" t="str">
            <v>MDM2</v>
          </cell>
          <cell r="B282" t="str">
            <v>Mdm2 p53 binding protein homolog</v>
          </cell>
          <cell r="C282">
            <v>4193</v>
          </cell>
          <cell r="D282">
            <v>12</v>
          </cell>
          <cell r="E282" t="str">
            <v xml:space="preserve">12q15 </v>
          </cell>
          <cell r="F282" t="str">
            <v>yes</v>
          </cell>
          <cell r="G282">
            <v>0</v>
          </cell>
          <cell r="H282" t="str">
            <v>sarcoma, glioma, colorectal, other tumour types</v>
          </cell>
          <cell r="I282">
            <v>0</v>
          </cell>
          <cell r="J282">
            <v>0</v>
          </cell>
          <cell r="K282" t="str">
            <v>M, O, E, L</v>
          </cell>
          <cell r="L282" t="str">
            <v>Dom</v>
          </cell>
          <cell r="M282" t="str">
            <v>A</v>
          </cell>
          <cell r="N282">
            <v>0</v>
          </cell>
          <cell r="O282">
            <v>0</v>
          </cell>
          <cell r="P282">
            <v>0</v>
          </cell>
        </row>
        <row r="283">
          <cell r="A283" t="str">
            <v>MDM4</v>
          </cell>
          <cell r="B283" t="str">
            <v>Mdm4 p53 binding protein homolog</v>
          </cell>
          <cell r="C283">
            <v>4194</v>
          </cell>
          <cell r="D283">
            <v>1</v>
          </cell>
          <cell r="E283" t="str">
            <v>1q32</v>
          </cell>
          <cell r="F283" t="str">
            <v>yes</v>
          </cell>
          <cell r="G283">
            <v>0</v>
          </cell>
          <cell r="H283" t="str">
            <v>glioblastoma, bladder, retinoblastoma</v>
          </cell>
          <cell r="I283">
            <v>0</v>
          </cell>
          <cell r="J283">
            <v>0</v>
          </cell>
          <cell r="K283" t="str">
            <v>M</v>
          </cell>
          <cell r="L283" t="str">
            <v>Dom</v>
          </cell>
          <cell r="M283" t="str">
            <v>A</v>
          </cell>
          <cell r="N283">
            <v>0</v>
          </cell>
          <cell r="O283">
            <v>0</v>
          </cell>
          <cell r="P283">
            <v>0</v>
          </cell>
        </row>
        <row r="284">
          <cell r="A284" t="str">
            <v>MDS1</v>
          </cell>
          <cell r="B284" t="str">
            <v>myelodysplasia syndrome 1</v>
          </cell>
          <cell r="C284">
            <v>2122</v>
          </cell>
          <cell r="D284">
            <v>3</v>
          </cell>
          <cell r="E284" t="str">
            <v xml:space="preserve"> 3q26 </v>
          </cell>
          <cell r="F284" t="str">
            <v>yes</v>
          </cell>
          <cell r="G284">
            <v>0</v>
          </cell>
          <cell r="H284" t="str">
            <v>MDS, AML</v>
          </cell>
          <cell r="I284">
            <v>0</v>
          </cell>
          <cell r="J284">
            <v>0</v>
          </cell>
          <cell r="K284" t="str">
            <v>L</v>
          </cell>
          <cell r="L284" t="str">
            <v>Dom</v>
          </cell>
          <cell r="M284" t="str">
            <v>T</v>
          </cell>
          <cell r="N284" t="str">
            <v>RUNX1</v>
          </cell>
          <cell r="O284">
            <v>0</v>
          </cell>
          <cell r="P284">
            <v>0</v>
          </cell>
        </row>
        <row r="285">
          <cell r="A285" t="str">
            <v>MDS2</v>
          </cell>
          <cell r="B285" t="str">
            <v>myelodysplastic syndrome 2</v>
          </cell>
          <cell r="C285">
            <v>259283</v>
          </cell>
          <cell r="D285">
            <v>1</v>
          </cell>
          <cell r="E285" t="str">
            <v>1p36</v>
          </cell>
          <cell r="F285" t="str">
            <v>yes</v>
          </cell>
          <cell r="G285">
            <v>0</v>
          </cell>
          <cell r="H285" t="str">
            <v>MDS</v>
          </cell>
          <cell r="I285">
            <v>0</v>
          </cell>
          <cell r="J285">
            <v>0</v>
          </cell>
          <cell r="K285" t="str">
            <v>L</v>
          </cell>
          <cell r="L285" t="str">
            <v>Dom</v>
          </cell>
          <cell r="M285" t="str">
            <v>T</v>
          </cell>
          <cell r="N285" t="str">
            <v>ETV6</v>
          </cell>
          <cell r="O285">
            <v>0</v>
          </cell>
          <cell r="P285">
            <v>0</v>
          </cell>
        </row>
        <row r="286">
          <cell r="A286" t="str">
            <v>MECT1</v>
          </cell>
          <cell r="B286" t="str">
            <v>mucoepidermoid translocated 1</v>
          </cell>
          <cell r="C286">
            <v>23373</v>
          </cell>
          <cell r="D286">
            <v>19</v>
          </cell>
          <cell r="E286" t="str">
            <v>19p13</v>
          </cell>
          <cell r="F286" t="str">
            <v>yes</v>
          </cell>
          <cell r="G286">
            <v>0</v>
          </cell>
          <cell r="H286" t="str">
            <v>salivary gland mucoepidermoid</v>
          </cell>
          <cell r="I286">
            <v>0</v>
          </cell>
          <cell r="J286">
            <v>0</v>
          </cell>
          <cell r="K286" t="str">
            <v>E</v>
          </cell>
          <cell r="L286" t="str">
            <v>Dom</v>
          </cell>
          <cell r="M286" t="str">
            <v>T</v>
          </cell>
          <cell r="N286" t="str">
            <v>MAML2</v>
          </cell>
          <cell r="O286">
            <v>0</v>
          </cell>
          <cell r="P286">
            <v>0</v>
          </cell>
        </row>
        <row r="287">
          <cell r="A287" t="str">
            <v>MED12</v>
          </cell>
          <cell r="B287" t="str">
            <v>mediator complex subunit 12</v>
          </cell>
          <cell r="C287">
            <v>9968</v>
          </cell>
          <cell r="D287" t="str">
            <v>X</v>
          </cell>
          <cell r="E287" t="str">
            <v>Xq13</v>
          </cell>
          <cell r="F287" t="str">
            <v>yes</v>
          </cell>
          <cell r="G287">
            <v>0</v>
          </cell>
          <cell r="H287" t="str">
            <v>uterine leiomyoma</v>
          </cell>
          <cell r="I287">
            <v>0</v>
          </cell>
          <cell r="J287">
            <v>0</v>
          </cell>
          <cell r="K287" t="str">
            <v>M</v>
          </cell>
          <cell r="L287" t="str">
            <v>Dom</v>
          </cell>
          <cell r="M287" t="str">
            <v>M, S</v>
          </cell>
          <cell r="N287">
            <v>0</v>
          </cell>
          <cell r="O287" t="str">
            <v>Yes</v>
          </cell>
          <cell r="P287" t="str">
            <v>Opitz-Kaveggia Syndrome</v>
          </cell>
        </row>
        <row r="288">
          <cell r="A288" t="str">
            <v>MEN1</v>
          </cell>
          <cell r="B288" t="str">
            <v>multiple endocrine neoplasia type 1 gene</v>
          </cell>
          <cell r="C288">
            <v>4221</v>
          </cell>
          <cell r="D288">
            <v>11</v>
          </cell>
          <cell r="E288" t="str">
            <v xml:space="preserve">11q13 </v>
          </cell>
          <cell r="F288" t="str">
            <v>yes</v>
          </cell>
          <cell r="G288" t="str">
            <v>yes</v>
          </cell>
          <cell r="H288" t="str">
            <v>parathyroid tumours, pancreatic neuroendocrine tumour</v>
          </cell>
          <cell r="I288" t="str">
            <v>parathyroid adenoma, pituitary adenoma, pancreatic islet cell, carcinoid</v>
          </cell>
          <cell r="J288" t="str">
            <v>multiple endocrine neoplasia type 1</v>
          </cell>
          <cell r="K288" t="str">
            <v>E</v>
          </cell>
          <cell r="L288" t="str">
            <v>Rec</v>
          </cell>
          <cell r="M288" t="str">
            <v>D, Mis, N, F, S</v>
          </cell>
          <cell r="N288">
            <v>0</v>
          </cell>
          <cell r="O288">
            <v>0</v>
          </cell>
          <cell r="P288">
            <v>0</v>
          </cell>
        </row>
        <row r="289">
          <cell r="A289" t="str">
            <v>MET</v>
          </cell>
          <cell r="B289" t="str">
            <v>met proto-oncogene (hepatocyte growth factor receptor)</v>
          </cell>
          <cell r="C289">
            <v>4233</v>
          </cell>
          <cell r="D289">
            <v>7</v>
          </cell>
          <cell r="E289" t="str">
            <v>7q31</v>
          </cell>
          <cell r="F289" t="str">
            <v>yes</v>
          </cell>
          <cell r="G289">
            <v>0</v>
          </cell>
          <cell r="H289" t="str">
            <v xml:space="preserve">papillary renal, head-neck squamous cell </v>
          </cell>
          <cell r="I289" t="str">
            <v>papillary renal</v>
          </cell>
          <cell r="J289" t="str">
            <v>familial papillary renal cancer</v>
          </cell>
          <cell r="K289" t="str">
            <v>E</v>
          </cell>
          <cell r="L289" t="str">
            <v>Dom</v>
          </cell>
          <cell r="M289" t="str">
            <v>Mis</v>
          </cell>
          <cell r="N289">
            <v>0</v>
          </cell>
          <cell r="O289">
            <v>0</v>
          </cell>
          <cell r="P289">
            <v>0</v>
          </cell>
        </row>
        <row r="290">
          <cell r="A290" t="str">
            <v>MITF</v>
          </cell>
          <cell r="B290" t="str">
            <v>microphthalmia-associated transcription factor</v>
          </cell>
          <cell r="C290">
            <v>4286</v>
          </cell>
          <cell r="D290">
            <v>3</v>
          </cell>
          <cell r="E290" t="str">
            <v>3p14.1</v>
          </cell>
          <cell r="F290" t="str">
            <v>yes</v>
          </cell>
          <cell r="G290">
            <v>0</v>
          </cell>
          <cell r="H290" t="str">
            <v xml:space="preserve">melanoma </v>
          </cell>
          <cell r="I290">
            <v>0</v>
          </cell>
          <cell r="J290">
            <v>0</v>
          </cell>
          <cell r="K290" t="str">
            <v>E</v>
          </cell>
          <cell r="L290" t="str">
            <v>Dom</v>
          </cell>
          <cell r="M290" t="str">
            <v>A</v>
          </cell>
          <cell r="N290">
            <v>0</v>
          </cell>
          <cell r="O290" t="str">
            <v>yes</v>
          </cell>
          <cell r="P290" t="str">
            <v>Waardenburg syndrome type 2, Tietz syndrome</v>
          </cell>
        </row>
        <row r="291">
          <cell r="A291" t="str">
            <v>MKL1</v>
          </cell>
          <cell r="B291" t="str">
            <v>megakaryoblastic leukemia (translocation) 1</v>
          </cell>
          <cell r="C291">
            <v>57591</v>
          </cell>
          <cell r="D291">
            <v>22</v>
          </cell>
          <cell r="E291" t="str">
            <v>22q13</v>
          </cell>
          <cell r="F291" t="str">
            <v>yes</v>
          </cell>
          <cell r="G291">
            <v>0</v>
          </cell>
          <cell r="H291" t="str">
            <v>acute megakaryocytic leukaemia</v>
          </cell>
          <cell r="I291">
            <v>0</v>
          </cell>
          <cell r="J291">
            <v>0</v>
          </cell>
          <cell r="K291" t="str">
            <v>L</v>
          </cell>
          <cell r="L291" t="str">
            <v>Dom</v>
          </cell>
          <cell r="M291" t="str">
            <v>T</v>
          </cell>
          <cell r="N291" t="str">
            <v>RBM15</v>
          </cell>
          <cell r="O291">
            <v>0</v>
          </cell>
          <cell r="P291">
            <v>0</v>
          </cell>
        </row>
        <row r="292">
          <cell r="A292" t="str">
            <v>MLF1</v>
          </cell>
          <cell r="B292" t="str">
            <v>myeloid leukemia factor 1</v>
          </cell>
          <cell r="C292">
            <v>4291</v>
          </cell>
          <cell r="D292">
            <v>3</v>
          </cell>
          <cell r="E292" t="str">
            <v>3q25.1</v>
          </cell>
          <cell r="F292" t="str">
            <v>yes</v>
          </cell>
          <cell r="G292">
            <v>0</v>
          </cell>
          <cell r="H292" t="str">
            <v>AML</v>
          </cell>
          <cell r="I292">
            <v>0</v>
          </cell>
          <cell r="J292">
            <v>0</v>
          </cell>
          <cell r="K292" t="str">
            <v>L</v>
          </cell>
          <cell r="L292" t="str">
            <v>Dom</v>
          </cell>
          <cell r="M292" t="str">
            <v>T</v>
          </cell>
          <cell r="N292" t="str">
            <v>NPM1</v>
          </cell>
          <cell r="O292">
            <v>0</v>
          </cell>
          <cell r="P292">
            <v>0</v>
          </cell>
        </row>
        <row r="293">
          <cell r="A293" t="str">
            <v>MLH1</v>
          </cell>
          <cell r="B293" t="str">
            <v>E.coli MutL homolog gene</v>
          </cell>
          <cell r="C293">
            <v>4292</v>
          </cell>
          <cell r="D293">
            <v>3</v>
          </cell>
          <cell r="E293" t="str">
            <v xml:space="preserve">3p21.3 </v>
          </cell>
          <cell r="F293" t="str">
            <v>yes</v>
          </cell>
          <cell r="G293" t="str">
            <v>yes</v>
          </cell>
          <cell r="H293" t="str">
            <v>colorectal, endometrial, ovarian, CNS</v>
          </cell>
          <cell r="I293" t="str">
            <v>colorectal, endometrial, ovarian, CNS</v>
          </cell>
          <cell r="J293" t="str">
            <v>hereditary non-polyposis colorectal cancer, Turcot syndrome</v>
          </cell>
          <cell r="K293" t="str">
            <v>E, O</v>
          </cell>
          <cell r="L293" t="str">
            <v>Rec</v>
          </cell>
          <cell r="M293" t="str">
            <v>D, Mis, N, F, S</v>
          </cell>
          <cell r="N293">
            <v>0</v>
          </cell>
          <cell r="O293">
            <v>0</v>
          </cell>
          <cell r="P293">
            <v>0</v>
          </cell>
        </row>
        <row r="294">
          <cell r="A294" t="str">
            <v>MLL</v>
          </cell>
          <cell r="B294" t="str">
            <v>myeloid/lymphoid or mixed-lineage leukemia (trithorax homolog, Drosophila)</v>
          </cell>
          <cell r="C294">
            <v>4297</v>
          </cell>
          <cell r="D294">
            <v>11</v>
          </cell>
          <cell r="E294" t="str">
            <v xml:space="preserve">11q23 </v>
          </cell>
          <cell r="F294" t="str">
            <v>yes</v>
          </cell>
          <cell r="G294">
            <v>0</v>
          </cell>
          <cell r="H294" t="str">
            <v>AML, ALL</v>
          </cell>
          <cell r="I294">
            <v>0</v>
          </cell>
          <cell r="J294">
            <v>0</v>
          </cell>
          <cell r="K294" t="str">
            <v>L</v>
          </cell>
          <cell r="L294" t="str">
            <v>Dom</v>
          </cell>
          <cell r="M294" t="str">
            <v>T, O</v>
          </cell>
          <cell r="N294" t="str">
            <v>MLL, MLLT1, MLLT2, MLLT3, MLLT4, MLLT7, MLLT10, MLLT6, ELL, EPS15, AF1Q, CREBBP, SH3GL1, FNBP1, PNUTL1, MSF, GPHN, GMPS, SSH3BP1, ARHGEF12, GAS7, FOXO3A, LAF4, LCX, SEPT6, LPP, CBFA2T1, GRAF, EP300, PICALM, HEAB</v>
          </cell>
          <cell r="O294">
            <v>0</v>
          </cell>
          <cell r="P294">
            <v>0</v>
          </cell>
        </row>
        <row r="295">
          <cell r="A295" t="str">
            <v>MLL2</v>
          </cell>
          <cell r="B295" t="str">
            <v>myeloid/lymphoid or mixed-lineage leukemia 2</v>
          </cell>
          <cell r="C295">
            <v>8085</v>
          </cell>
          <cell r="D295">
            <v>12</v>
          </cell>
          <cell r="E295" t="str">
            <v>12q12-q14</v>
          </cell>
          <cell r="F295" t="str">
            <v>yes</v>
          </cell>
          <cell r="G295">
            <v>0</v>
          </cell>
          <cell r="H295" t="str">
            <v>medulloblastoma, renal</v>
          </cell>
          <cell r="I295">
            <v>0</v>
          </cell>
          <cell r="J295">
            <v>0</v>
          </cell>
          <cell r="K295" t="str">
            <v>O, E</v>
          </cell>
          <cell r="L295" t="str">
            <v>Rec</v>
          </cell>
          <cell r="M295" t="str">
            <v>N, F, Mis</v>
          </cell>
          <cell r="N295">
            <v>0</v>
          </cell>
          <cell r="O295">
            <v>0</v>
          </cell>
          <cell r="P295">
            <v>0</v>
          </cell>
        </row>
        <row r="296">
          <cell r="A296" t="str">
            <v>MLL3</v>
          </cell>
          <cell r="B296" t="str">
            <v>myeloid/lymphoid or mixed-lineage leukemia 3</v>
          </cell>
          <cell r="C296">
            <v>58508</v>
          </cell>
          <cell r="D296">
            <v>7</v>
          </cell>
          <cell r="E296" t="str">
            <v>7q36.1</v>
          </cell>
          <cell r="F296" t="str">
            <v>yes</v>
          </cell>
          <cell r="G296">
            <v>0</v>
          </cell>
          <cell r="H296" t="str">
            <v>medulloblastoma</v>
          </cell>
          <cell r="I296">
            <v>0</v>
          </cell>
          <cell r="J296">
            <v>0</v>
          </cell>
          <cell r="K296" t="str">
            <v>O</v>
          </cell>
          <cell r="L296" t="str">
            <v>Rec</v>
          </cell>
          <cell r="M296" t="str">
            <v>N</v>
          </cell>
          <cell r="N296">
            <v>0</v>
          </cell>
          <cell r="O296">
            <v>0</v>
          </cell>
          <cell r="P296">
            <v>0</v>
          </cell>
        </row>
        <row r="297">
          <cell r="A297" t="str">
            <v>MLLT1</v>
          </cell>
          <cell r="B297" t="str">
            <v>myeloid/lymphoid or mixed-lineage leukemia (trithorax homolog, Drosophila); translocated to, 1 (ENL)</v>
          </cell>
          <cell r="C297">
            <v>4298</v>
          </cell>
          <cell r="D297">
            <v>19</v>
          </cell>
          <cell r="E297" t="str">
            <v xml:space="preserve">19p13.3 </v>
          </cell>
          <cell r="F297" t="str">
            <v>yes</v>
          </cell>
          <cell r="G297">
            <v>0</v>
          </cell>
          <cell r="H297" t="str">
            <v>AL</v>
          </cell>
          <cell r="I297">
            <v>0</v>
          </cell>
          <cell r="J297">
            <v>0</v>
          </cell>
          <cell r="K297" t="str">
            <v>L</v>
          </cell>
          <cell r="L297" t="str">
            <v>Dom</v>
          </cell>
          <cell r="M297" t="str">
            <v>T</v>
          </cell>
          <cell r="N297" t="str">
            <v>MLL</v>
          </cell>
          <cell r="O297">
            <v>0</v>
          </cell>
          <cell r="P297">
            <v>0</v>
          </cell>
        </row>
        <row r="298">
          <cell r="A298" t="str">
            <v>MLLT10</v>
          </cell>
          <cell r="B298" t="str">
            <v>myeloid/lymphoid or mixed-lineage leukemia (trithorax homolog, Drosophila); translocated to, 10 (AF10)</v>
          </cell>
          <cell r="C298">
            <v>8028</v>
          </cell>
          <cell r="D298">
            <v>10</v>
          </cell>
          <cell r="E298" t="str">
            <v xml:space="preserve">10p12 </v>
          </cell>
          <cell r="F298" t="str">
            <v>yes</v>
          </cell>
          <cell r="G298">
            <v>0</v>
          </cell>
          <cell r="H298" t="str">
            <v>AL</v>
          </cell>
          <cell r="I298">
            <v>0</v>
          </cell>
          <cell r="J298">
            <v>0</v>
          </cell>
          <cell r="K298" t="str">
            <v>L</v>
          </cell>
          <cell r="L298" t="str">
            <v>Dom</v>
          </cell>
          <cell r="M298" t="str">
            <v>T</v>
          </cell>
          <cell r="N298" t="str">
            <v>MLL, PICALM, CDK6</v>
          </cell>
          <cell r="O298">
            <v>0</v>
          </cell>
          <cell r="P298">
            <v>0</v>
          </cell>
        </row>
        <row r="299">
          <cell r="A299" t="str">
            <v>MLLT2</v>
          </cell>
          <cell r="B299" t="str">
            <v xml:space="preserve"> myeloid/lymphoid or mixed-lineage leukemia (trithorax homolog, Drosophila); translocated to, 2 (AF4)</v>
          </cell>
          <cell r="C299">
            <v>4299</v>
          </cell>
          <cell r="D299">
            <v>4</v>
          </cell>
          <cell r="E299" t="str">
            <v xml:space="preserve">4q21 </v>
          </cell>
          <cell r="F299" t="str">
            <v>yes</v>
          </cell>
          <cell r="G299">
            <v>0</v>
          </cell>
          <cell r="H299" t="str">
            <v>AL</v>
          </cell>
          <cell r="I299">
            <v>0</v>
          </cell>
          <cell r="J299">
            <v>0</v>
          </cell>
          <cell r="K299" t="str">
            <v>L</v>
          </cell>
          <cell r="L299" t="str">
            <v>Dom</v>
          </cell>
          <cell r="M299" t="str">
            <v>T</v>
          </cell>
          <cell r="N299" t="str">
            <v>MLL</v>
          </cell>
          <cell r="O299">
            <v>0</v>
          </cell>
          <cell r="P299">
            <v>0</v>
          </cell>
        </row>
        <row r="300">
          <cell r="A300" t="str">
            <v>MLLT3</v>
          </cell>
          <cell r="B300" t="str">
            <v>myeloid/lymphoid or mixed-lineage leukemia (trithorax homolog, Drosophila); translocated to, 3 (AF9)</v>
          </cell>
          <cell r="C300">
            <v>4300</v>
          </cell>
          <cell r="D300">
            <v>9</v>
          </cell>
          <cell r="E300" t="str">
            <v xml:space="preserve">9p22 </v>
          </cell>
          <cell r="F300" t="str">
            <v>yes</v>
          </cell>
          <cell r="G300">
            <v>0</v>
          </cell>
          <cell r="H300" t="str">
            <v>ALL</v>
          </cell>
          <cell r="I300">
            <v>0</v>
          </cell>
          <cell r="J300">
            <v>0</v>
          </cell>
          <cell r="K300" t="str">
            <v>L</v>
          </cell>
          <cell r="L300" t="str">
            <v>Dom</v>
          </cell>
          <cell r="M300" t="str">
            <v>T</v>
          </cell>
          <cell r="N300" t="str">
            <v>MLL</v>
          </cell>
          <cell r="O300">
            <v>0</v>
          </cell>
          <cell r="P300">
            <v>0</v>
          </cell>
        </row>
        <row r="301">
          <cell r="A301" t="str">
            <v>MLLT4</v>
          </cell>
          <cell r="B301" t="str">
            <v>myeloid/lymphoid or mixed-lineage leukemia (trithorax homolog, Drosophila); translocated to, 4 (AF6)</v>
          </cell>
          <cell r="C301">
            <v>4301</v>
          </cell>
          <cell r="D301">
            <v>6</v>
          </cell>
          <cell r="E301" t="str">
            <v xml:space="preserve">6q27 </v>
          </cell>
          <cell r="F301" t="str">
            <v>yes</v>
          </cell>
          <cell r="G301">
            <v>0</v>
          </cell>
          <cell r="H301" t="str">
            <v>AL</v>
          </cell>
          <cell r="I301">
            <v>0</v>
          </cell>
          <cell r="J301">
            <v>0</v>
          </cell>
          <cell r="K301" t="str">
            <v>L</v>
          </cell>
          <cell r="L301" t="str">
            <v>Dom</v>
          </cell>
          <cell r="M301" t="str">
            <v>T</v>
          </cell>
          <cell r="N301" t="str">
            <v>MLL</v>
          </cell>
          <cell r="O301">
            <v>0</v>
          </cell>
          <cell r="P301">
            <v>0</v>
          </cell>
        </row>
        <row r="302">
          <cell r="A302" t="str">
            <v>MLLT6</v>
          </cell>
          <cell r="B302" t="str">
            <v>myeloid/lymphoid or mixed-lineage leukemia (trithorax homolog, Drosophila); translocated to, 6 (AF17)</v>
          </cell>
          <cell r="C302">
            <v>4302</v>
          </cell>
          <cell r="D302">
            <v>17</v>
          </cell>
          <cell r="E302" t="str">
            <v>17q21</v>
          </cell>
          <cell r="F302" t="str">
            <v>yes</v>
          </cell>
          <cell r="G302">
            <v>0</v>
          </cell>
          <cell r="H302" t="str">
            <v>AL</v>
          </cell>
          <cell r="I302">
            <v>0</v>
          </cell>
          <cell r="J302">
            <v>0</v>
          </cell>
          <cell r="K302" t="str">
            <v>L</v>
          </cell>
          <cell r="L302" t="str">
            <v>Dom</v>
          </cell>
          <cell r="M302" t="str">
            <v>T</v>
          </cell>
          <cell r="N302" t="str">
            <v>MLL</v>
          </cell>
          <cell r="O302">
            <v>0</v>
          </cell>
          <cell r="P302">
            <v>0</v>
          </cell>
        </row>
        <row r="303">
          <cell r="A303" t="str">
            <v>MLLT7</v>
          </cell>
          <cell r="B303" t="str">
            <v>myeloid/lymphoid or mixed-lineage leukemia (trithorax homolog, Drosophila); translocated to, 7 (AFX1)</v>
          </cell>
          <cell r="C303">
            <v>4303</v>
          </cell>
          <cell r="D303" t="str">
            <v>X</v>
          </cell>
          <cell r="E303" t="str">
            <v xml:space="preserve">Xq13.1 </v>
          </cell>
          <cell r="F303" t="str">
            <v>yes</v>
          </cell>
          <cell r="G303">
            <v>0</v>
          </cell>
          <cell r="H303" t="str">
            <v>AL</v>
          </cell>
          <cell r="I303">
            <v>0</v>
          </cell>
          <cell r="J303">
            <v>0</v>
          </cell>
          <cell r="K303" t="str">
            <v>L</v>
          </cell>
          <cell r="L303" t="str">
            <v>Dom</v>
          </cell>
          <cell r="M303" t="str">
            <v>T</v>
          </cell>
          <cell r="N303" t="str">
            <v>MLL</v>
          </cell>
          <cell r="O303">
            <v>0</v>
          </cell>
          <cell r="P303">
            <v>0</v>
          </cell>
        </row>
        <row r="304">
          <cell r="A304" t="str">
            <v>MN1</v>
          </cell>
          <cell r="B304" t="str">
            <v>meningioma (disrupted in balanced translocation) 1</v>
          </cell>
          <cell r="C304">
            <v>4330</v>
          </cell>
          <cell r="D304">
            <v>22</v>
          </cell>
          <cell r="E304" t="str">
            <v>22q13</v>
          </cell>
          <cell r="F304" t="str">
            <v>yes</v>
          </cell>
          <cell r="G304">
            <v>0</v>
          </cell>
          <cell r="H304" t="str">
            <v>AML, meningioma</v>
          </cell>
          <cell r="I304">
            <v>0</v>
          </cell>
          <cell r="J304">
            <v>0</v>
          </cell>
          <cell r="K304" t="str">
            <v>L, O</v>
          </cell>
          <cell r="L304" t="str">
            <v>Dom</v>
          </cell>
          <cell r="M304" t="str">
            <v>T</v>
          </cell>
          <cell r="N304" t="str">
            <v>ETV6</v>
          </cell>
          <cell r="O304">
            <v>0</v>
          </cell>
          <cell r="P304">
            <v>0</v>
          </cell>
        </row>
        <row r="305">
          <cell r="A305" t="str">
            <v>MPL</v>
          </cell>
          <cell r="B305" t="str">
            <v>myeloproliferative leukemia virus oncogene, thrombopoietin receptor</v>
          </cell>
          <cell r="C305">
            <v>4352</v>
          </cell>
          <cell r="D305">
            <v>1</v>
          </cell>
          <cell r="E305" t="str">
            <v>p34</v>
          </cell>
          <cell r="F305" t="str">
            <v>yes</v>
          </cell>
          <cell r="G305" t="str">
            <v>yes</v>
          </cell>
          <cell r="H305" t="str">
            <v>MPN</v>
          </cell>
          <cell r="I305" t="str">
            <v>MPN</v>
          </cell>
          <cell r="J305" t="str">
            <v>familial essential thrombocythemia</v>
          </cell>
          <cell r="K305" t="str">
            <v>L</v>
          </cell>
          <cell r="L305" t="str">
            <v>Dom</v>
          </cell>
          <cell r="M305" t="str">
            <v>Mis</v>
          </cell>
          <cell r="N305">
            <v>0</v>
          </cell>
          <cell r="O305" t="str">
            <v>yes</v>
          </cell>
          <cell r="P305" t="str">
            <v>congenital amegakaryocytic thrombocytopenia</v>
          </cell>
        </row>
        <row r="306">
          <cell r="A306" t="str">
            <v>MSF</v>
          </cell>
          <cell r="B306" t="str">
            <v>MLL septin-like fusion</v>
          </cell>
          <cell r="C306">
            <v>10801</v>
          </cell>
          <cell r="D306">
            <v>17</v>
          </cell>
          <cell r="E306" t="str">
            <v xml:space="preserve"> 17q25</v>
          </cell>
          <cell r="F306" t="str">
            <v>yes</v>
          </cell>
          <cell r="G306">
            <v>0</v>
          </cell>
          <cell r="H306" t="str">
            <v>AML*</v>
          </cell>
          <cell r="I306">
            <v>0</v>
          </cell>
          <cell r="J306">
            <v>0</v>
          </cell>
          <cell r="K306" t="str">
            <v>L</v>
          </cell>
          <cell r="L306" t="str">
            <v>Dom</v>
          </cell>
          <cell r="M306" t="str">
            <v>T</v>
          </cell>
          <cell r="N306" t="str">
            <v>MLL</v>
          </cell>
          <cell r="O306">
            <v>0</v>
          </cell>
          <cell r="P306">
            <v>0</v>
          </cell>
        </row>
        <row r="307">
          <cell r="A307" t="str">
            <v>MSH2</v>
          </cell>
          <cell r="B307" t="str">
            <v>mutS homolog 2 (E. coli)</v>
          </cell>
          <cell r="C307">
            <v>4436</v>
          </cell>
          <cell r="D307">
            <v>2</v>
          </cell>
          <cell r="E307" t="str">
            <v>2p22-p21</v>
          </cell>
          <cell r="F307" t="str">
            <v>yes</v>
          </cell>
          <cell r="G307" t="str">
            <v>yes</v>
          </cell>
          <cell r="H307" t="str">
            <v>colorectal, endometrial, ovarian</v>
          </cell>
          <cell r="I307" t="str">
            <v>colorectal, endometrial, ovarian</v>
          </cell>
          <cell r="J307" t="str">
            <v>hereditary non-polyposis colorectal cancer</v>
          </cell>
          <cell r="K307" t="str">
            <v>E</v>
          </cell>
          <cell r="L307" t="str">
            <v>Rec</v>
          </cell>
          <cell r="M307" t="str">
            <v>D, Mis, N, F, S</v>
          </cell>
          <cell r="N307">
            <v>0</v>
          </cell>
          <cell r="O307">
            <v>0</v>
          </cell>
          <cell r="P307">
            <v>0</v>
          </cell>
        </row>
        <row r="308">
          <cell r="A308" t="str">
            <v>MSH6</v>
          </cell>
          <cell r="B308" t="str">
            <v>mutS homolog 6 (E. coli)</v>
          </cell>
          <cell r="C308">
            <v>2956</v>
          </cell>
          <cell r="D308">
            <v>2</v>
          </cell>
          <cell r="E308" t="str">
            <v>2p16</v>
          </cell>
          <cell r="F308" t="str">
            <v>yes</v>
          </cell>
          <cell r="G308" t="str">
            <v>yes</v>
          </cell>
          <cell r="H308" t="str">
            <v>colorectal</v>
          </cell>
          <cell r="I308" t="str">
            <v>colorectal, endometrial, ovarian</v>
          </cell>
          <cell r="J308" t="str">
            <v>hereditary non-polyposis colorectal cancer</v>
          </cell>
          <cell r="K308" t="str">
            <v>E</v>
          </cell>
          <cell r="L308" t="str">
            <v>Rec</v>
          </cell>
          <cell r="M308" t="str">
            <v>Mis, N, F, S</v>
          </cell>
          <cell r="N308">
            <v>0</v>
          </cell>
          <cell r="O308">
            <v>0</v>
          </cell>
          <cell r="P308">
            <v>0</v>
          </cell>
        </row>
        <row r="309">
          <cell r="A309" t="str">
            <v>MSI2</v>
          </cell>
          <cell r="B309" t="str">
            <v>musashi homolog 2 (Drosophila)</v>
          </cell>
          <cell r="C309">
            <v>124540</v>
          </cell>
          <cell r="D309">
            <v>17</v>
          </cell>
          <cell r="E309" t="str">
            <v>17q23.2</v>
          </cell>
          <cell r="F309" t="str">
            <v>yes</v>
          </cell>
          <cell r="G309">
            <v>0</v>
          </cell>
          <cell r="H309" t="str">
            <v>CML</v>
          </cell>
          <cell r="I309">
            <v>0</v>
          </cell>
          <cell r="J309">
            <v>0</v>
          </cell>
          <cell r="K309" t="str">
            <v>L</v>
          </cell>
          <cell r="L309" t="str">
            <v>Dom</v>
          </cell>
          <cell r="M309" t="str">
            <v>T</v>
          </cell>
          <cell r="N309" t="str">
            <v>HOXA9</v>
          </cell>
          <cell r="O309">
            <v>0</v>
          </cell>
          <cell r="P309">
            <v>0</v>
          </cell>
        </row>
        <row r="310">
          <cell r="A310" t="str">
            <v>MSN</v>
          </cell>
          <cell r="B310" t="str">
            <v>moesin</v>
          </cell>
          <cell r="C310">
            <v>4478</v>
          </cell>
          <cell r="D310" t="str">
            <v>X</v>
          </cell>
          <cell r="E310" t="str">
            <v>Xq11.2-q12</v>
          </cell>
          <cell r="F310" t="str">
            <v>yes</v>
          </cell>
          <cell r="G310">
            <v>0</v>
          </cell>
          <cell r="H310" t="str">
            <v>ALCL</v>
          </cell>
          <cell r="I310">
            <v>0</v>
          </cell>
          <cell r="J310">
            <v>0</v>
          </cell>
          <cell r="K310" t="str">
            <v>L</v>
          </cell>
          <cell r="L310" t="str">
            <v>Dom</v>
          </cell>
          <cell r="M310" t="str">
            <v>T</v>
          </cell>
          <cell r="N310" t="str">
            <v>ALK</v>
          </cell>
          <cell r="O310">
            <v>0</v>
          </cell>
          <cell r="P310">
            <v>0</v>
          </cell>
        </row>
        <row r="311">
          <cell r="A311" t="str">
            <v>MTCP1</v>
          </cell>
          <cell r="B311" t="str">
            <v>mature T-cell proliferation 1</v>
          </cell>
          <cell r="C311">
            <v>4515</v>
          </cell>
          <cell r="D311" t="str">
            <v>X</v>
          </cell>
          <cell r="E311" t="str">
            <v>Xq28</v>
          </cell>
          <cell r="F311" t="str">
            <v>yes</v>
          </cell>
          <cell r="G311">
            <v>0</v>
          </cell>
          <cell r="H311" t="str">
            <v>T cell prolymphocytic leukaemia</v>
          </cell>
          <cell r="I311">
            <v>0</v>
          </cell>
          <cell r="J311">
            <v>0</v>
          </cell>
          <cell r="K311" t="str">
            <v>L</v>
          </cell>
          <cell r="L311" t="str">
            <v>Dom</v>
          </cell>
          <cell r="M311" t="str">
            <v>T</v>
          </cell>
          <cell r="N311" t="str">
            <v>TRA@</v>
          </cell>
          <cell r="O311">
            <v>0</v>
          </cell>
          <cell r="P311">
            <v>0</v>
          </cell>
        </row>
        <row r="312">
          <cell r="A312" t="str">
            <v>MUC1</v>
          </cell>
          <cell r="B312" t="str">
            <v>mucin 1, transmembrane</v>
          </cell>
          <cell r="C312">
            <v>4582</v>
          </cell>
          <cell r="D312">
            <v>1</v>
          </cell>
          <cell r="E312" t="str">
            <v>1q21</v>
          </cell>
          <cell r="F312" t="str">
            <v>yes</v>
          </cell>
          <cell r="G312">
            <v>0</v>
          </cell>
          <cell r="H312" t="str">
            <v>B-NHL</v>
          </cell>
          <cell r="I312">
            <v>0</v>
          </cell>
          <cell r="J312">
            <v>0</v>
          </cell>
          <cell r="K312" t="str">
            <v>L</v>
          </cell>
          <cell r="L312" t="str">
            <v>Dom</v>
          </cell>
          <cell r="M312" t="str">
            <v>T</v>
          </cell>
          <cell r="N312" t="str">
            <v>IGH@</v>
          </cell>
          <cell r="O312">
            <v>0</v>
          </cell>
          <cell r="P312">
            <v>0</v>
          </cell>
        </row>
        <row r="313">
          <cell r="A313" t="str">
            <v>MUTYH</v>
          </cell>
          <cell r="B313" t="str">
            <v>mutY homolog (E. coli)</v>
          </cell>
          <cell r="C313">
            <v>4595</v>
          </cell>
          <cell r="D313">
            <v>1</v>
          </cell>
          <cell r="E313" t="str">
            <v xml:space="preserve">1p34.3-1p32.1 </v>
          </cell>
          <cell r="F313">
            <v>0</v>
          </cell>
          <cell r="G313" t="str">
            <v>yes</v>
          </cell>
          <cell r="H313">
            <v>0</v>
          </cell>
          <cell r="I313" t="str">
            <v>colorectal</v>
          </cell>
          <cell r="J313" t="str">
            <v>adenomatous polyposis coli</v>
          </cell>
          <cell r="K313" t="str">
            <v>E</v>
          </cell>
          <cell r="L313" t="str">
            <v>Rec</v>
          </cell>
          <cell r="M313" t="str">
            <v>Mis</v>
          </cell>
          <cell r="N313">
            <v>0</v>
          </cell>
          <cell r="O313">
            <v>0</v>
          </cell>
          <cell r="P313">
            <v>0</v>
          </cell>
        </row>
        <row r="314">
          <cell r="A314" t="str">
            <v>MYB</v>
          </cell>
          <cell r="B314" t="str">
            <v>v-myb myeloblastosis viral oncogene homolog</v>
          </cell>
          <cell r="C314">
            <v>4602</v>
          </cell>
          <cell r="D314">
            <v>6</v>
          </cell>
          <cell r="E314" t="str">
            <v>6q22-23</v>
          </cell>
          <cell r="F314" t="str">
            <v>yes</v>
          </cell>
          <cell r="G314">
            <v>0</v>
          </cell>
          <cell r="H314" t="str">
            <v>adenoid cystic carcinoma</v>
          </cell>
          <cell r="I314">
            <v>0</v>
          </cell>
          <cell r="J314">
            <v>0</v>
          </cell>
          <cell r="K314" t="str">
            <v>E</v>
          </cell>
          <cell r="L314" t="str">
            <v>Dom</v>
          </cell>
          <cell r="M314" t="str">
            <v>T</v>
          </cell>
          <cell r="N314" t="str">
            <v>NFIB</v>
          </cell>
          <cell r="O314">
            <v>0</v>
          </cell>
          <cell r="P314">
            <v>0</v>
          </cell>
        </row>
        <row r="315">
          <cell r="A315" t="str">
            <v>MYC</v>
          </cell>
          <cell r="B315" t="str">
            <v>v-myc myelocytomatosis viral oncogene homolog (avian)</v>
          </cell>
          <cell r="C315">
            <v>4609</v>
          </cell>
          <cell r="D315">
            <v>8</v>
          </cell>
          <cell r="E315" t="str">
            <v xml:space="preserve">8q24.12-q24.13 </v>
          </cell>
          <cell r="F315" t="str">
            <v>yes</v>
          </cell>
          <cell r="G315">
            <v>0</v>
          </cell>
          <cell r="H315" t="str">
            <v>Burkitt lymphoma, amplified in other cancers, B-CLL</v>
          </cell>
          <cell r="I315">
            <v>0</v>
          </cell>
          <cell r="J315">
            <v>0</v>
          </cell>
          <cell r="K315" t="str">
            <v>L, E</v>
          </cell>
          <cell r="L315" t="str">
            <v>Dom</v>
          </cell>
          <cell r="M315" t="str">
            <v>A, T</v>
          </cell>
          <cell r="N315" t="str">
            <v>IGK@, BCL5, BCL7A , BTG1, TRA@, IGH@</v>
          </cell>
          <cell r="O315">
            <v>0</v>
          </cell>
          <cell r="P315">
            <v>0</v>
          </cell>
        </row>
        <row r="316">
          <cell r="A316" t="str">
            <v>MYCL1</v>
          </cell>
          <cell r="B316" t="str">
            <v>v-myc myelocytomatosis viral oncogene homolog 1, lung carcinoma derived (avian)</v>
          </cell>
          <cell r="C316">
            <v>4610</v>
          </cell>
          <cell r="D316">
            <v>1</v>
          </cell>
          <cell r="E316" t="str">
            <v xml:space="preserve">1p34.3 </v>
          </cell>
          <cell r="F316" t="str">
            <v>yes</v>
          </cell>
          <cell r="G316">
            <v>0</v>
          </cell>
          <cell r="H316" t="str">
            <v xml:space="preserve">small cell lung carcinoma </v>
          </cell>
          <cell r="I316">
            <v>0</v>
          </cell>
          <cell r="J316">
            <v>0</v>
          </cell>
          <cell r="K316" t="str">
            <v>E</v>
          </cell>
          <cell r="L316" t="str">
            <v>Dom</v>
          </cell>
          <cell r="M316" t="str">
            <v>A</v>
          </cell>
          <cell r="N316">
            <v>0</v>
          </cell>
          <cell r="O316">
            <v>0</v>
          </cell>
          <cell r="P316">
            <v>0</v>
          </cell>
        </row>
        <row r="317">
          <cell r="A317" t="str">
            <v>MYCN</v>
          </cell>
          <cell r="B317" t="str">
            <v>v-myc myelocytomatosis viral related oncogene, neuroblastoma derived (avian)</v>
          </cell>
          <cell r="C317">
            <v>4613</v>
          </cell>
          <cell r="D317">
            <v>2</v>
          </cell>
          <cell r="E317" t="str">
            <v xml:space="preserve">2p24.1 </v>
          </cell>
          <cell r="F317" t="str">
            <v>yes</v>
          </cell>
          <cell r="G317">
            <v>0</v>
          </cell>
          <cell r="H317" t="str">
            <v>neuroblastoma</v>
          </cell>
          <cell r="I317">
            <v>0</v>
          </cell>
          <cell r="J317">
            <v>0</v>
          </cell>
          <cell r="K317" t="str">
            <v>O</v>
          </cell>
          <cell r="L317" t="str">
            <v>Dom</v>
          </cell>
          <cell r="M317" t="str">
            <v>A</v>
          </cell>
          <cell r="N317">
            <v>0</v>
          </cell>
          <cell r="O317">
            <v>0</v>
          </cell>
          <cell r="P317">
            <v>0</v>
          </cell>
        </row>
        <row r="318">
          <cell r="A318" t="str">
            <v>MYD88</v>
          </cell>
          <cell r="B318" t="str">
            <v>myeloid differentiation primary response gene (88)</v>
          </cell>
          <cell r="C318">
            <v>4615</v>
          </cell>
          <cell r="D318">
            <v>3</v>
          </cell>
          <cell r="E318" t="str">
            <v>3p22</v>
          </cell>
          <cell r="F318" t="str">
            <v>yes</v>
          </cell>
          <cell r="G318">
            <v>0</v>
          </cell>
          <cell r="H318" t="str">
            <v>ABC-DLBCL</v>
          </cell>
          <cell r="I318">
            <v>0</v>
          </cell>
          <cell r="J318">
            <v>0</v>
          </cell>
          <cell r="K318" t="str">
            <v>L</v>
          </cell>
          <cell r="L318" t="str">
            <v>Dom</v>
          </cell>
          <cell r="M318" t="str">
            <v xml:space="preserve">Mis </v>
          </cell>
          <cell r="N318">
            <v>0</v>
          </cell>
          <cell r="O318">
            <v>0</v>
          </cell>
          <cell r="P318">
            <v>0</v>
          </cell>
        </row>
        <row r="319">
          <cell r="A319" t="str">
            <v>MYH11</v>
          </cell>
          <cell r="B319" t="str">
            <v>myosin, heavy polypeptide 11, smooth muscle</v>
          </cell>
          <cell r="C319">
            <v>4629</v>
          </cell>
          <cell r="D319">
            <v>16</v>
          </cell>
          <cell r="E319" t="str">
            <v xml:space="preserve">16p13.13-p13.12 </v>
          </cell>
          <cell r="F319" t="str">
            <v>yes</v>
          </cell>
          <cell r="G319">
            <v>0</v>
          </cell>
          <cell r="H319" t="str">
            <v>AML</v>
          </cell>
          <cell r="I319">
            <v>0</v>
          </cell>
          <cell r="J319">
            <v>0</v>
          </cell>
          <cell r="K319" t="str">
            <v>L</v>
          </cell>
          <cell r="L319" t="str">
            <v>Dom</v>
          </cell>
          <cell r="M319" t="str">
            <v>T</v>
          </cell>
          <cell r="N319" t="str">
            <v>CBFB</v>
          </cell>
          <cell r="O319">
            <v>0</v>
          </cell>
          <cell r="P319">
            <v>0</v>
          </cell>
        </row>
        <row r="320">
          <cell r="A320" t="str">
            <v>MYH9</v>
          </cell>
          <cell r="B320" t="str">
            <v>myosin, heavy polypeptide 9, non-muscle</v>
          </cell>
          <cell r="C320">
            <v>4627</v>
          </cell>
          <cell r="D320">
            <v>22</v>
          </cell>
          <cell r="E320" t="str">
            <v>22q13.1</v>
          </cell>
          <cell r="F320" t="str">
            <v>yes</v>
          </cell>
          <cell r="G320">
            <v>0</v>
          </cell>
          <cell r="H320" t="str">
            <v>ALCL</v>
          </cell>
          <cell r="I320">
            <v>0</v>
          </cell>
          <cell r="J320">
            <v>0</v>
          </cell>
          <cell r="K320" t="str">
            <v>L</v>
          </cell>
          <cell r="L320" t="str">
            <v>Dom</v>
          </cell>
          <cell r="M320" t="str">
            <v>T</v>
          </cell>
          <cell r="N320" t="str">
            <v>ALK</v>
          </cell>
          <cell r="O320" t="str">
            <v>yes</v>
          </cell>
          <cell r="P320" t="str">
            <v>Deafness, autosomal dominant 17, Epstein syndrome, Fechtner syndrome, May-Hegglin anomaly, Sebastian syndrome</v>
          </cell>
        </row>
        <row r="321">
          <cell r="A321" t="str">
            <v>MYST4</v>
          </cell>
          <cell r="B321" t="str">
            <v>MYST histone acetyltransferase (monocytic leukemia) 4 (MORF)</v>
          </cell>
          <cell r="C321">
            <v>23522</v>
          </cell>
          <cell r="D321">
            <v>10</v>
          </cell>
          <cell r="E321" t="str">
            <v xml:space="preserve">10q22 </v>
          </cell>
          <cell r="F321" t="str">
            <v>yes</v>
          </cell>
          <cell r="G321">
            <v>0</v>
          </cell>
          <cell r="H321" t="str">
            <v>AML</v>
          </cell>
          <cell r="I321">
            <v>0</v>
          </cell>
          <cell r="J321">
            <v>0</v>
          </cell>
          <cell r="K321" t="str">
            <v>L</v>
          </cell>
          <cell r="L321" t="str">
            <v>Dom</v>
          </cell>
          <cell r="M321" t="str">
            <v>T</v>
          </cell>
          <cell r="N321" t="str">
            <v>CREBBP</v>
          </cell>
          <cell r="O321">
            <v>0</v>
          </cell>
          <cell r="P321">
            <v>0</v>
          </cell>
        </row>
        <row r="322">
          <cell r="A322" t="str">
            <v>NACA</v>
          </cell>
          <cell r="B322" t="str">
            <v>nascent-polypeptide-associated complex alpha polypeptide</v>
          </cell>
          <cell r="C322">
            <v>4666</v>
          </cell>
          <cell r="D322">
            <v>12</v>
          </cell>
          <cell r="E322" t="str">
            <v xml:space="preserve">12q23-q24.1 </v>
          </cell>
          <cell r="F322" t="str">
            <v>yes</v>
          </cell>
          <cell r="G322">
            <v>0</v>
          </cell>
          <cell r="H322" t="str">
            <v>NHL</v>
          </cell>
          <cell r="I322">
            <v>0</v>
          </cell>
          <cell r="J322">
            <v>0</v>
          </cell>
          <cell r="K322" t="str">
            <v>L</v>
          </cell>
          <cell r="L322" t="str">
            <v>Dom</v>
          </cell>
          <cell r="M322" t="str">
            <v>T</v>
          </cell>
          <cell r="N322" t="str">
            <v>BCL6</v>
          </cell>
          <cell r="O322">
            <v>0</v>
          </cell>
          <cell r="P322">
            <v>0</v>
          </cell>
        </row>
        <row r="323">
          <cell r="A323" t="str">
            <v>NBS1</v>
          </cell>
          <cell r="B323" t="str">
            <v>Nijmegen breakage syndrome 1 (nibrin)</v>
          </cell>
          <cell r="C323">
            <v>4683</v>
          </cell>
          <cell r="D323">
            <v>8</v>
          </cell>
          <cell r="E323" t="str">
            <v>8q21</v>
          </cell>
          <cell r="F323">
            <v>0</v>
          </cell>
          <cell r="G323" t="str">
            <v>yes</v>
          </cell>
          <cell r="H323">
            <v>0</v>
          </cell>
          <cell r="I323" t="str">
            <v>NHL, glioma, medulloblastoma, rhabdomyosarcoma</v>
          </cell>
          <cell r="J323" t="str">
            <v xml:space="preserve">Nijmegen breakage syndrome </v>
          </cell>
          <cell r="K323" t="str">
            <v>L, E, M, O</v>
          </cell>
          <cell r="L323" t="str">
            <v>Rec</v>
          </cell>
          <cell r="M323" t="str">
            <v>Mis, N, F</v>
          </cell>
          <cell r="N323">
            <v>0</v>
          </cell>
          <cell r="O323">
            <v>0</v>
          </cell>
          <cell r="P323">
            <v>0</v>
          </cell>
        </row>
        <row r="324">
          <cell r="A324" t="str">
            <v>NCOA1</v>
          </cell>
          <cell r="B324" t="str">
            <v>nuclear receptor coactivator 1</v>
          </cell>
          <cell r="C324">
            <v>8648</v>
          </cell>
          <cell r="D324">
            <v>2</v>
          </cell>
          <cell r="E324" t="str">
            <v>2p23</v>
          </cell>
          <cell r="F324" t="str">
            <v>yes</v>
          </cell>
          <cell r="G324">
            <v>0</v>
          </cell>
          <cell r="H324" t="str">
            <v>alveolar rhabdomyosarcoma</v>
          </cell>
          <cell r="I324">
            <v>0</v>
          </cell>
          <cell r="J324">
            <v>0</v>
          </cell>
          <cell r="K324" t="str">
            <v>M</v>
          </cell>
          <cell r="L324" t="str">
            <v>Dom</v>
          </cell>
          <cell r="M324" t="str">
            <v>T</v>
          </cell>
          <cell r="N324" t="str">
            <v>PAX3</v>
          </cell>
          <cell r="O324">
            <v>0</v>
          </cell>
          <cell r="P324">
            <v>0</v>
          </cell>
        </row>
        <row r="325">
          <cell r="A325" t="str">
            <v>NCOA2</v>
          </cell>
          <cell r="B325" t="str">
            <v>nuclear receptor coactivator 2 (TIF2)</v>
          </cell>
          <cell r="C325">
            <v>10499</v>
          </cell>
          <cell r="D325">
            <v>8</v>
          </cell>
          <cell r="E325" t="str">
            <v>8q13.1</v>
          </cell>
          <cell r="F325" t="str">
            <v>yes</v>
          </cell>
          <cell r="G325">
            <v>0</v>
          </cell>
          <cell r="H325" t="str">
            <v>AML, chondrosarcoma</v>
          </cell>
          <cell r="I325">
            <v>0</v>
          </cell>
          <cell r="J325">
            <v>0</v>
          </cell>
          <cell r="K325" t="str">
            <v>L</v>
          </cell>
          <cell r="L325" t="str">
            <v>Dom</v>
          </cell>
          <cell r="M325" t="str">
            <v>T</v>
          </cell>
          <cell r="N325" t="str">
            <v>RUNXBP2, HEY1</v>
          </cell>
          <cell r="O325">
            <v>0</v>
          </cell>
          <cell r="P325">
            <v>0</v>
          </cell>
        </row>
        <row r="326">
          <cell r="A326" t="str">
            <v>NCOA4</v>
          </cell>
          <cell r="B326" t="str">
            <v>nuclear receptor coactivator 4 - PTC3 (ELE1)</v>
          </cell>
          <cell r="C326">
            <v>8031</v>
          </cell>
          <cell r="D326">
            <v>10</v>
          </cell>
          <cell r="E326" t="str">
            <v xml:space="preserve">10q11.2 </v>
          </cell>
          <cell r="F326" t="str">
            <v>yes</v>
          </cell>
          <cell r="G326">
            <v>0</v>
          </cell>
          <cell r="H326" t="str">
            <v xml:space="preserve">papillary thyroid </v>
          </cell>
          <cell r="I326">
            <v>0</v>
          </cell>
          <cell r="J326">
            <v>0</v>
          </cell>
          <cell r="K326" t="str">
            <v>E</v>
          </cell>
          <cell r="L326" t="str">
            <v>Dom</v>
          </cell>
          <cell r="M326" t="str">
            <v>T</v>
          </cell>
          <cell r="N326" t="str">
            <v>RET</v>
          </cell>
          <cell r="O326">
            <v>0</v>
          </cell>
          <cell r="P326">
            <v>0</v>
          </cell>
        </row>
        <row r="327">
          <cell r="A327" t="str">
            <v>NDRG1</v>
          </cell>
          <cell r="B327" t="str">
            <v>N-myc downstream regulated 1</v>
          </cell>
          <cell r="C327">
            <v>10397</v>
          </cell>
          <cell r="D327">
            <v>8</v>
          </cell>
          <cell r="E327" t="str">
            <v>8q24.3</v>
          </cell>
          <cell r="F327" t="str">
            <v>yes</v>
          </cell>
          <cell r="G327">
            <v>0</v>
          </cell>
          <cell r="H327" t="str">
            <v>prostate</v>
          </cell>
          <cell r="I327">
            <v>0</v>
          </cell>
          <cell r="J327">
            <v>0</v>
          </cell>
          <cell r="K327" t="str">
            <v>E</v>
          </cell>
          <cell r="L327" t="str">
            <v>Dom</v>
          </cell>
          <cell r="M327" t="str">
            <v>T</v>
          </cell>
          <cell r="N327" t="str">
            <v>ERG</v>
          </cell>
          <cell r="O327">
            <v>0</v>
          </cell>
          <cell r="P327">
            <v>0</v>
          </cell>
        </row>
        <row r="328">
          <cell r="A328" t="str">
            <v>NF1</v>
          </cell>
          <cell r="B328" t="str">
            <v>neurofibromatosis type 1 gene</v>
          </cell>
          <cell r="C328">
            <v>4763</v>
          </cell>
          <cell r="D328">
            <v>17</v>
          </cell>
          <cell r="E328" t="str">
            <v>17q12</v>
          </cell>
          <cell r="F328" t="str">
            <v>yes</v>
          </cell>
          <cell r="G328" t="str">
            <v>yes</v>
          </cell>
          <cell r="H328" t="str">
            <v>neurofibroma, glioma</v>
          </cell>
          <cell r="I328" t="str">
            <v>neurofibroma, glioma</v>
          </cell>
          <cell r="J328" t="str">
            <v>neurofibromatosis type 1</v>
          </cell>
          <cell r="K328" t="str">
            <v>O</v>
          </cell>
          <cell r="L328" t="str">
            <v>Rec</v>
          </cell>
          <cell r="M328" t="str">
            <v>D, Mis, N, F, S, O</v>
          </cell>
          <cell r="N328">
            <v>0</v>
          </cell>
          <cell r="O328">
            <v>0</v>
          </cell>
          <cell r="P328">
            <v>0</v>
          </cell>
        </row>
        <row r="329">
          <cell r="A329" t="str">
            <v>NF2</v>
          </cell>
          <cell r="B329" t="str">
            <v>neurofibromatosis type 2 gene</v>
          </cell>
          <cell r="C329">
            <v>4771</v>
          </cell>
          <cell r="D329">
            <v>22</v>
          </cell>
          <cell r="E329" t="str">
            <v xml:space="preserve">22q12.2 </v>
          </cell>
          <cell r="F329" t="str">
            <v>yes</v>
          </cell>
          <cell r="G329" t="str">
            <v>yes</v>
          </cell>
          <cell r="H329" t="str">
            <v xml:space="preserve">meningioma, acoustic neuroma, renal </v>
          </cell>
          <cell r="I329" t="str">
            <v>meningioma, acoustic neuroma</v>
          </cell>
          <cell r="J329" t="str">
            <v>neurofibromatosis type 2</v>
          </cell>
          <cell r="K329" t="str">
            <v>O</v>
          </cell>
          <cell r="L329" t="str">
            <v>Rec</v>
          </cell>
          <cell r="M329" t="str">
            <v>D, Mis, N, F, S, O</v>
          </cell>
          <cell r="N329">
            <v>0</v>
          </cell>
          <cell r="O329">
            <v>0</v>
          </cell>
          <cell r="P329">
            <v>0</v>
          </cell>
        </row>
        <row r="330">
          <cell r="A330" t="str">
            <v>NFE2L2</v>
          </cell>
          <cell r="B330" t="str">
            <v>nuclear factor (erythroid-derived 2)-like 2 (NRF2)</v>
          </cell>
          <cell r="C330">
            <v>4780</v>
          </cell>
          <cell r="D330">
            <v>2</v>
          </cell>
          <cell r="E330" t="str">
            <v>2q31</v>
          </cell>
          <cell r="F330" t="str">
            <v>yes</v>
          </cell>
          <cell r="G330">
            <v>0</v>
          </cell>
          <cell r="H330" t="str">
            <v>NSCLC, HNSCC</v>
          </cell>
          <cell r="I330">
            <v>0</v>
          </cell>
          <cell r="J330">
            <v>0</v>
          </cell>
          <cell r="K330" t="str">
            <v>E</v>
          </cell>
          <cell r="L330" t="str">
            <v>Dom</v>
          </cell>
          <cell r="M330" t="str">
            <v>Mis</v>
          </cell>
          <cell r="N330">
            <v>0</v>
          </cell>
          <cell r="O330">
            <v>0</v>
          </cell>
          <cell r="P330">
            <v>0</v>
          </cell>
        </row>
        <row r="331">
          <cell r="A331" t="str">
            <v>NFIB</v>
          </cell>
          <cell r="B331" t="str">
            <v>nuclear factor I/B</v>
          </cell>
          <cell r="C331">
            <v>4781</v>
          </cell>
          <cell r="D331">
            <v>9</v>
          </cell>
          <cell r="E331" t="str">
            <v>9p24.1</v>
          </cell>
          <cell r="F331" t="str">
            <v>yes</v>
          </cell>
          <cell r="G331">
            <v>0</v>
          </cell>
          <cell r="H331" t="str">
            <v>adenoid cystic carcinoma, lipoma</v>
          </cell>
          <cell r="I331">
            <v>0</v>
          </cell>
          <cell r="J331">
            <v>0</v>
          </cell>
          <cell r="K331" t="str">
            <v>E</v>
          </cell>
          <cell r="L331" t="str">
            <v>Dom</v>
          </cell>
          <cell r="M331" t="str">
            <v>T</v>
          </cell>
          <cell r="N331" t="str">
            <v>MYB, HGMA2</v>
          </cell>
          <cell r="O331">
            <v>0</v>
          </cell>
          <cell r="P331">
            <v>0</v>
          </cell>
        </row>
        <row r="332">
          <cell r="A332" t="str">
            <v>NFKB2</v>
          </cell>
          <cell r="B332" t="str">
            <v>nuclear factor of kappa light polypeptide gene enhancer in B-cells 2 (p49/p100)</v>
          </cell>
          <cell r="C332">
            <v>4791</v>
          </cell>
          <cell r="D332">
            <v>10</v>
          </cell>
          <cell r="E332" t="str">
            <v>10q24</v>
          </cell>
          <cell r="F332" t="str">
            <v>yes</v>
          </cell>
          <cell r="G332">
            <v>0</v>
          </cell>
          <cell r="H332" t="str">
            <v>B-NHL</v>
          </cell>
          <cell r="I332">
            <v>0</v>
          </cell>
          <cell r="J332">
            <v>0</v>
          </cell>
          <cell r="K332" t="str">
            <v>L</v>
          </cell>
          <cell r="L332" t="str">
            <v>Dom</v>
          </cell>
          <cell r="M332" t="str">
            <v>T</v>
          </cell>
          <cell r="N332" t="str">
            <v>IGH@</v>
          </cell>
          <cell r="O332">
            <v>0</v>
          </cell>
          <cell r="P332">
            <v>0</v>
          </cell>
        </row>
        <row r="333">
          <cell r="A333" t="str">
            <v>NIN</v>
          </cell>
          <cell r="B333" t="str">
            <v>ninein (GSK3B interacting protein)</v>
          </cell>
          <cell r="C333">
            <v>51199</v>
          </cell>
          <cell r="D333">
            <v>14</v>
          </cell>
          <cell r="E333" t="str">
            <v>14q24</v>
          </cell>
          <cell r="F333" t="str">
            <v>yes</v>
          </cell>
          <cell r="G333">
            <v>0</v>
          </cell>
          <cell r="H333" t="str">
            <v>MPN</v>
          </cell>
          <cell r="I333">
            <v>0</v>
          </cell>
          <cell r="J333">
            <v>0</v>
          </cell>
          <cell r="K333" t="str">
            <v>L</v>
          </cell>
          <cell r="L333" t="str">
            <v>Dom</v>
          </cell>
          <cell r="M333" t="str">
            <v>T</v>
          </cell>
          <cell r="N333" t="str">
            <v>PDGFRB</v>
          </cell>
          <cell r="O333">
            <v>0</v>
          </cell>
          <cell r="P333">
            <v>0</v>
          </cell>
        </row>
        <row r="334">
          <cell r="A334" t="str">
            <v>NKX2-1</v>
          </cell>
          <cell r="B334" t="str">
            <v>NK2 homeobox 1</v>
          </cell>
          <cell r="C334">
            <v>7080</v>
          </cell>
          <cell r="D334">
            <v>14</v>
          </cell>
          <cell r="E334" t="str">
            <v>14q13</v>
          </cell>
          <cell r="F334" t="str">
            <v>yes</v>
          </cell>
          <cell r="G334">
            <v>0</v>
          </cell>
          <cell r="H334" t="str">
            <v>NSCLC</v>
          </cell>
          <cell r="I334">
            <v>0</v>
          </cell>
          <cell r="J334">
            <v>0</v>
          </cell>
          <cell r="K334" t="str">
            <v>E</v>
          </cell>
          <cell r="L334" t="str">
            <v>Dom</v>
          </cell>
          <cell r="M334" t="str">
            <v>A</v>
          </cell>
          <cell r="N334">
            <v>0</v>
          </cell>
          <cell r="O334">
            <v>0</v>
          </cell>
          <cell r="P334">
            <v>0</v>
          </cell>
        </row>
        <row r="335">
          <cell r="A335" t="str">
            <v>NONO</v>
          </cell>
          <cell r="B335" t="str">
            <v>non-POU domain containing, octamer-binding</v>
          </cell>
          <cell r="C335">
            <v>4841</v>
          </cell>
          <cell r="D335" t="str">
            <v>X</v>
          </cell>
          <cell r="E335" t="str">
            <v>Xq13.1</v>
          </cell>
          <cell r="F335" t="str">
            <v>yes</v>
          </cell>
          <cell r="G335">
            <v>0</v>
          </cell>
          <cell r="H335" t="str">
            <v xml:space="preserve">papillary renal </v>
          </cell>
          <cell r="I335">
            <v>0</v>
          </cell>
          <cell r="J335">
            <v>0</v>
          </cell>
          <cell r="K335" t="str">
            <v>E</v>
          </cell>
          <cell r="L335" t="str">
            <v>Dom</v>
          </cell>
          <cell r="M335" t="str">
            <v>T</v>
          </cell>
          <cell r="N335" t="str">
            <v>TFE3</v>
          </cell>
          <cell r="O335">
            <v>0</v>
          </cell>
          <cell r="P335">
            <v>0</v>
          </cell>
        </row>
        <row r="336">
          <cell r="A336" t="str">
            <v>NOTCH1</v>
          </cell>
          <cell r="B336" t="str">
            <v>Notch homolog 1, translocation-associated (Drosophila) (TAN1)</v>
          </cell>
          <cell r="C336">
            <v>4851</v>
          </cell>
          <cell r="D336">
            <v>9</v>
          </cell>
          <cell r="E336" t="str">
            <v xml:space="preserve"> 9q34.3 </v>
          </cell>
          <cell r="F336" t="str">
            <v>yes</v>
          </cell>
          <cell r="G336">
            <v>0</v>
          </cell>
          <cell r="H336" t="str">
            <v>T-ALL</v>
          </cell>
          <cell r="I336">
            <v>0</v>
          </cell>
          <cell r="J336">
            <v>0</v>
          </cell>
          <cell r="K336" t="str">
            <v>L</v>
          </cell>
          <cell r="L336" t="str">
            <v>Dom</v>
          </cell>
          <cell r="M336" t="str">
            <v>T, Mis, O</v>
          </cell>
          <cell r="N336" t="str">
            <v>TRB@</v>
          </cell>
          <cell r="O336">
            <v>0</v>
          </cell>
          <cell r="P336">
            <v>0</v>
          </cell>
        </row>
        <row r="337">
          <cell r="A337" t="str">
            <v>NOTCH2</v>
          </cell>
          <cell r="B337" t="str">
            <v>Notch homolog 2</v>
          </cell>
          <cell r="C337">
            <v>4853</v>
          </cell>
          <cell r="D337">
            <v>1</v>
          </cell>
          <cell r="E337" t="str">
            <v>1p13-p11</v>
          </cell>
          <cell r="F337" t="str">
            <v>yes</v>
          </cell>
          <cell r="G337">
            <v>0</v>
          </cell>
          <cell r="H337" t="str">
            <v>marginal zone lymphoma, DLBCL</v>
          </cell>
          <cell r="I337">
            <v>0</v>
          </cell>
          <cell r="J337">
            <v>0</v>
          </cell>
          <cell r="K337" t="str">
            <v>L</v>
          </cell>
          <cell r="L337" t="str">
            <v>Dom</v>
          </cell>
          <cell r="M337" t="str">
            <v>N, F, Mis</v>
          </cell>
          <cell r="N337">
            <v>0</v>
          </cell>
          <cell r="O337">
            <v>0</v>
          </cell>
          <cell r="P337">
            <v>0</v>
          </cell>
        </row>
        <row r="338">
          <cell r="A338" t="str">
            <v>NPM1</v>
          </cell>
          <cell r="B338" t="str">
            <v>nucleophosmin (nucleolar phosphoprotein B23, numatrin)</v>
          </cell>
          <cell r="C338">
            <v>4869</v>
          </cell>
          <cell r="D338">
            <v>5</v>
          </cell>
          <cell r="E338" t="str">
            <v>5q35</v>
          </cell>
          <cell r="F338" t="str">
            <v>yes</v>
          </cell>
          <cell r="G338">
            <v>0</v>
          </cell>
          <cell r="H338" t="str">
            <v>NHL, APL, AML</v>
          </cell>
          <cell r="I338">
            <v>0</v>
          </cell>
          <cell r="J338">
            <v>0</v>
          </cell>
          <cell r="K338" t="str">
            <v>L</v>
          </cell>
          <cell r="L338" t="str">
            <v>Dom</v>
          </cell>
          <cell r="M338" t="str">
            <v xml:space="preserve">T, F </v>
          </cell>
          <cell r="N338" t="str">
            <v>ALK, RARA, MLF1</v>
          </cell>
          <cell r="O338">
            <v>0</v>
          </cell>
          <cell r="P338">
            <v>0</v>
          </cell>
        </row>
        <row r="339">
          <cell r="A339" t="str">
            <v>NR4A3</v>
          </cell>
          <cell r="B339" t="str">
            <v>nuclear receptor subfamily 4, group A, member 3 (NOR1)</v>
          </cell>
          <cell r="C339">
            <v>8013</v>
          </cell>
          <cell r="D339">
            <v>9</v>
          </cell>
          <cell r="E339" t="str">
            <v xml:space="preserve">9q22 </v>
          </cell>
          <cell r="F339" t="str">
            <v>yes</v>
          </cell>
          <cell r="G339">
            <v>0</v>
          </cell>
          <cell r="H339" t="str">
            <v>extraskeletal myxoid chondrosarcoma</v>
          </cell>
          <cell r="I339">
            <v>0</v>
          </cell>
          <cell r="J339">
            <v>0</v>
          </cell>
          <cell r="K339" t="str">
            <v>M</v>
          </cell>
          <cell r="L339" t="str">
            <v>Dom</v>
          </cell>
          <cell r="M339" t="str">
            <v>T</v>
          </cell>
          <cell r="N339" t="str">
            <v>EWSR1</v>
          </cell>
          <cell r="O339">
            <v>0</v>
          </cell>
          <cell r="P339">
            <v>0</v>
          </cell>
        </row>
        <row r="340">
          <cell r="A340" t="str">
            <v>NRAS</v>
          </cell>
          <cell r="B340" t="str">
            <v>neuroblastoma RAS viral (v-ras) oncogene homolog</v>
          </cell>
          <cell r="C340">
            <v>4893</v>
          </cell>
          <cell r="D340">
            <v>1</v>
          </cell>
          <cell r="E340" t="str">
            <v xml:space="preserve">1p13.2 </v>
          </cell>
          <cell r="F340" t="str">
            <v>yes</v>
          </cell>
          <cell r="G340">
            <v>0</v>
          </cell>
          <cell r="H340" t="str">
            <v>melanoma, MM, AML, thyroid</v>
          </cell>
          <cell r="I340">
            <v>0</v>
          </cell>
          <cell r="J340">
            <v>0</v>
          </cell>
          <cell r="K340" t="str">
            <v>L, E</v>
          </cell>
          <cell r="L340" t="str">
            <v>Dom</v>
          </cell>
          <cell r="M340" t="str">
            <v>Mis</v>
          </cell>
          <cell r="N340">
            <v>0</v>
          </cell>
          <cell r="O340">
            <v>0</v>
          </cell>
          <cell r="P340">
            <v>0</v>
          </cell>
        </row>
        <row r="341">
          <cell r="A341" t="str">
            <v>NSD1</v>
          </cell>
          <cell r="B341" t="str">
            <v>nuclear receptor binding SET domain protein 1</v>
          </cell>
          <cell r="C341">
            <v>64324</v>
          </cell>
          <cell r="D341">
            <v>5</v>
          </cell>
          <cell r="E341" t="str">
            <v xml:space="preserve">5q35 </v>
          </cell>
          <cell r="F341" t="str">
            <v>yes</v>
          </cell>
          <cell r="G341">
            <v>0</v>
          </cell>
          <cell r="H341" t="str">
            <v>AML</v>
          </cell>
          <cell r="I341">
            <v>0</v>
          </cell>
          <cell r="J341">
            <v>0</v>
          </cell>
          <cell r="K341" t="str">
            <v>L</v>
          </cell>
          <cell r="L341" t="str">
            <v>Dom</v>
          </cell>
          <cell r="M341" t="str">
            <v>T</v>
          </cell>
          <cell r="N341" t="str">
            <v>NUP98</v>
          </cell>
          <cell r="O341" t="str">
            <v>yes</v>
          </cell>
          <cell r="P341" t="str">
            <v>Sotos Syndrome</v>
          </cell>
        </row>
        <row r="342">
          <cell r="A342" t="str">
            <v>NT5C2</v>
          </cell>
          <cell r="B342" t="str">
            <v>5'-nucleotidase, cytosolic II</v>
          </cell>
          <cell r="C342">
            <v>22978</v>
          </cell>
          <cell r="D342">
            <v>10</v>
          </cell>
          <cell r="E342" t="str">
            <v>10q24.32</v>
          </cell>
          <cell r="F342" t="str">
            <v>yes</v>
          </cell>
          <cell r="G342">
            <v>0</v>
          </cell>
          <cell r="H342" t="str">
            <v>relapse ALL</v>
          </cell>
          <cell r="I342">
            <v>0</v>
          </cell>
          <cell r="J342">
            <v>0</v>
          </cell>
          <cell r="K342" t="str">
            <v>L</v>
          </cell>
          <cell r="L342">
            <v>0</v>
          </cell>
          <cell r="M342" t="str">
            <v>Mis</v>
          </cell>
          <cell r="N342">
            <v>0</v>
          </cell>
          <cell r="O342">
            <v>0</v>
          </cell>
          <cell r="P342">
            <v>0</v>
          </cell>
        </row>
        <row r="343">
          <cell r="A343" t="str">
            <v>NTRK1</v>
          </cell>
          <cell r="B343" t="str">
            <v>neurotrophic tyrosine kinase, receptor, type 1</v>
          </cell>
          <cell r="C343">
            <v>4914</v>
          </cell>
          <cell r="D343">
            <v>1</v>
          </cell>
          <cell r="E343" t="str">
            <v xml:space="preserve">1q21-q22 </v>
          </cell>
          <cell r="F343" t="str">
            <v>yes</v>
          </cell>
          <cell r="G343">
            <v>0</v>
          </cell>
          <cell r="H343" t="str">
            <v>papillary thyroid</v>
          </cell>
          <cell r="I343">
            <v>0</v>
          </cell>
          <cell r="J343">
            <v>0</v>
          </cell>
          <cell r="K343" t="str">
            <v>E</v>
          </cell>
          <cell r="L343" t="str">
            <v>Dom</v>
          </cell>
          <cell r="M343" t="str">
            <v>T</v>
          </cell>
          <cell r="N343" t="str">
            <v>TPM3, TPR, TFG</v>
          </cell>
          <cell r="O343">
            <v>0</v>
          </cell>
          <cell r="P343">
            <v>0</v>
          </cell>
        </row>
        <row r="344">
          <cell r="A344" t="str">
            <v>NTRK3</v>
          </cell>
          <cell r="B344" t="str">
            <v>neurotrophic tyrosine kinase, receptor, type 3</v>
          </cell>
          <cell r="C344">
            <v>4916</v>
          </cell>
          <cell r="D344">
            <v>15</v>
          </cell>
          <cell r="E344" t="str">
            <v xml:space="preserve">15q25 </v>
          </cell>
          <cell r="F344" t="str">
            <v>yes</v>
          </cell>
          <cell r="G344">
            <v>0</v>
          </cell>
          <cell r="H344" t="str">
            <v xml:space="preserve">congenital fibrosarcoma, secretory breast </v>
          </cell>
          <cell r="I344">
            <v>0</v>
          </cell>
          <cell r="J344">
            <v>0</v>
          </cell>
          <cell r="K344" t="str">
            <v>E, M</v>
          </cell>
          <cell r="L344" t="str">
            <v>Dom</v>
          </cell>
          <cell r="M344" t="str">
            <v>T</v>
          </cell>
          <cell r="N344" t="str">
            <v>ETV6</v>
          </cell>
          <cell r="O344">
            <v>0</v>
          </cell>
          <cell r="P344">
            <v>0</v>
          </cell>
        </row>
        <row r="345">
          <cell r="A345" t="str">
            <v>NUMA1</v>
          </cell>
          <cell r="B345" t="str">
            <v>nuclear mitotic apparatus protein 1</v>
          </cell>
          <cell r="C345">
            <v>4926</v>
          </cell>
          <cell r="D345">
            <v>11</v>
          </cell>
          <cell r="E345" t="str">
            <v>11q13</v>
          </cell>
          <cell r="F345" t="str">
            <v>yes</v>
          </cell>
          <cell r="G345">
            <v>0</v>
          </cell>
          <cell r="H345" t="str">
            <v>APL</v>
          </cell>
          <cell r="I345">
            <v>0</v>
          </cell>
          <cell r="J345">
            <v>0</v>
          </cell>
          <cell r="K345" t="str">
            <v>L</v>
          </cell>
          <cell r="L345" t="str">
            <v>Dom</v>
          </cell>
          <cell r="M345" t="str">
            <v>T</v>
          </cell>
          <cell r="N345" t="str">
            <v>RARA</v>
          </cell>
          <cell r="O345">
            <v>0</v>
          </cell>
          <cell r="P345">
            <v>0</v>
          </cell>
        </row>
        <row r="346">
          <cell r="A346" t="str">
            <v>NUP214</v>
          </cell>
          <cell r="B346" t="str">
            <v>nucleoporin 214kDa (CAN)</v>
          </cell>
          <cell r="C346">
            <v>8021</v>
          </cell>
          <cell r="D346">
            <v>9</v>
          </cell>
          <cell r="E346" t="str">
            <v>9q34.1</v>
          </cell>
          <cell r="F346" t="str">
            <v>yes</v>
          </cell>
          <cell r="G346">
            <v>0</v>
          </cell>
          <cell r="H346" t="str">
            <v>AML, T-ALL</v>
          </cell>
          <cell r="I346">
            <v>0</v>
          </cell>
          <cell r="J346">
            <v>0</v>
          </cell>
          <cell r="K346" t="str">
            <v>L</v>
          </cell>
          <cell r="L346" t="str">
            <v>Dom</v>
          </cell>
          <cell r="M346" t="str">
            <v>T</v>
          </cell>
          <cell r="N346" t="str">
            <v>DEK, SET, ABL1</v>
          </cell>
          <cell r="O346">
            <v>0</v>
          </cell>
          <cell r="P346">
            <v>0</v>
          </cell>
        </row>
        <row r="347">
          <cell r="A347" t="str">
            <v>NUP98</v>
          </cell>
          <cell r="B347" t="str">
            <v>nucleoporin 98kDa</v>
          </cell>
          <cell r="C347">
            <v>4928</v>
          </cell>
          <cell r="D347">
            <v>11</v>
          </cell>
          <cell r="E347" t="str">
            <v xml:space="preserve">11p15 </v>
          </cell>
          <cell r="F347" t="str">
            <v>yes</v>
          </cell>
          <cell r="G347">
            <v>0</v>
          </cell>
          <cell r="H347" t="str">
            <v>AML</v>
          </cell>
          <cell r="I347">
            <v>0</v>
          </cell>
          <cell r="J347">
            <v>0</v>
          </cell>
          <cell r="K347" t="str">
            <v>L</v>
          </cell>
          <cell r="L347" t="str">
            <v>Dom</v>
          </cell>
          <cell r="M347" t="str">
            <v>T</v>
          </cell>
          <cell r="N347" t="str">
            <v>HOXA9, NSD1, WHSC1L1, DDX10, TOP1, HOXD13, PMX1, HOXA13, HOXD11, HOXA11, RAP1GDS1, HOXC11</v>
          </cell>
          <cell r="O347">
            <v>0</v>
          </cell>
          <cell r="P347">
            <v>0</v>
          </cell>
        </row>
        <row r="348">
          <cell r="A348" t="str">
            <v>OLIG2</v>
          </cell>
          <cell r="B348" t="str">
            <v>oligodendrocyte lineage transcription factor 2 (BHLHB1)</v>
          </cell>
          <cell r="C348">
            <v>10215</v>
          </cell>
          <cell r="D348">
            <v>21</v>
          </cell>
          <cell r="E348" t="str">
            <v>21q22.11</v>
          </cell>
          <cell r="F348" t="str">
            <v>yes</v>
          </cell>
          <cell r="G348">
            <v>0</v>
          </cell>
          <cell r="H348" t="str">
            <v>T-ALL</v>
          </cell>
          <cell r="I348">
            <v>0</v>
          </cell>
          <cell r="J348">
            <v>0</v>
          </cell>
          <cell r="K348" t="str">
            <v>L</v>
          </cell>
          <cell r="L348" t="str">
            <v>Dom</v>
          </cell>
          <cell r="M348" t="str">
            <v>T</v>
          </cell>
          <cell r="N348" t="str">
            <v>TRA@</v>
          </cell>
          <cell r="O348">
            <v>0</v>
          </cell>
          <cell r="P348">
            <v>0</v>
          </cell>
        </row>
        <row r="349">
          <cell r="A349" t="str">
            <v>OMD</v>
          </cell>
          <cell r="B349" t="str">
            <v>osteomodulin</v>
          </cell>
          <cell r="C349">
            <v>4958</v>
          </cell>
          <cell r="D349">
            <v>9</v>
          </cell>
          <cell r="E349" t="str">
            <v>9q22.31</v>
          </cell>
          <cell r="F349" t="str">
            <v>yes</v>
          </cell>
          <cell r="G349">
            <v>0</v>
          </cell>
          <cell r="H349" t="str">
            <v>aneurysmal bone cyst</v>
          </cell>
          <cell r="I349">
            <v>0</v>
          </cell>
          <cell r="J349">
            <v>0</v>
          </cell>
          <cell r="K349" t="str">
            <v>M</v>
          </cell>
          <cell r="L349" t="str">
            <v>Dom</v>
          </cell>
          <cell r="M349" t="str">
            <v>T</v>
          </cell>
          <cell r="N349" t="str">
            <v>USP6</v>
          </cell>
          <cell r="O349">
            <v>0</v>
          </cell>
          <cell r="P349">
            <v>0</v>
          </cell>
        </row>
        <row r="350">
          <cell r="A350" t="str">
            <v>P2RY8</v>
          </cell>
          <cell r="B350" t="str">
            <v>purinergic receptor P2Y, G-protein coupled, 8</v>
          </cell>
          <cell r="C350">
            <v>286530</v>
          </cell>
          <cell r="D350" t="str">
            <v>X,Y</v>
          </cell>
          <cell r="E350" t="str">
            <v>Xp22.3; Yp11.3</v>
          </cell>
          <cell r="F350" t="str">
            <v>yes</v>
          </cell>
          <cell r="G350">
            <v>0</v>
          </cell>
          <cell r="H350" t="str">
            <v>B-ALL, Down syndrome associated ALL</v>
          </cell>
          <cell r="I350">
            <v>0</v>
          </cell>
          <cell r="J350">
            <v>0</v>
          </cell>
          <cell r="K350" t="str">
            <v>L</v>
          </cell>
          <cell r="L350" t="str">
            <v>Dom</v>
          </cell>
          <cell r="M350" t="str">
            <v>T</v>
          </cell>
          <cell r="N350" t="str">
            <v>CRLF2</v>
          </cell>
          <cell r="O350">
            <v>0</v>
          </cell>
          <cell r="P350">
            <v>0</v>
          </cell>
        </row>
        <row r="351">
          <cell r="A351" t="str">
            <v>PAFAH1B2</v>
          </cell>
          <cell r="B351" t="str">
            <v>platelet-activating factor acetylhydrolase, isoform Ib, beta subunit 30kDa</v>
          </cell>
          <cell r="C351">
            <v>5049</v>
          </cell>
          <cell r="D351">
            <v>11</v>
          </cell>
          <cell r="E351" t="str">
            <v>11q23</v>
          </cell>
          <cell r="F351" t="str">
            <v>yes</v>
          </cell>
          <cell r="G351">
            <v>0</v>
          </cell>
          <cell r="H351" t="str">
            <v>MLCLS</v>
          </cell>
          <cell r="I351">
            <v>0</v>
          </cell>
          <cell r="J351">
            <v>0</v>
          </cell>
          <cell r="K351" t="str">
            <v>L</v>
          </cell>
          <cell r="L351" t="str">
            <v>Dom</v>
          </cell>
          <cell r="M351" t="str">
            <v>T</v>
          </cell>
          <cell r="N351" t="str">
            <v>IGH@</v>
          </cell>
          <cell r="O351">
            <v>0</v>
          </cell>
          <cell r="P351">
            <v>0</v>
          </cell>
        </row>
        <row r="352">
          <cell r="A352" t="str">
            <v>PALB2</v>
          </cell>
          <cell r="B352" t="str">
            <v>partner and localizer of BRCA2</v>
          </cell>
          <cell r="C352">
            <v>79728</v>
          </cell>
          <cell r="D352">
            <v>16</v>
          </cell>
          <cell r="E352" t="str">
            <v>16p12.1</v>
          </cell>
          <cell r="F352">
            <v>0</v>
          </cell>
          <cell r="G352" t="str">
            <v>yes</v>
          </cell>
          <cell r="H352">
            <v>0</v>
          </cell>
          <cell r="I352" t="str">
            <v>Wilms tumour, medulloblastoma, AML ,breast</v>
          </cell>
          <cell r="J352" t="str">
            <v xml:space="preserve">Fanconi anaemia N, breast cancer susceptibility </v>
          </cell>
          <cell r="K352" t="str">
            <v>L, O, E</v>
          </cell>
          <cell r="L352" t="str">
            <v>Rec</v>
          </cell>
          <cell r="M352" t="str">
            <v>F, N, Mis</v>
          </cell>
          <cell r="N352">
            <v>0</v>
          </cell>
          <cell r="O352">
            <v>0</v>
          </cell>
          <cell r="P352">
            <v>0</v>
          </cell>
        </row>
        <row r="353">
          <cell r="A353" t="str">
            <v>PAX3</v>
          </cell>
          <cell r="B353" t="str">
            <v xml:space="preserve">paired box gene 3 </v>
          </cell>
          <cell r="C353">
            <v>5077</v>
          </cell>
          <cell r="D353">
            <v>2</v>
          </cell>
          <cell r="E353" t="str">
            <v>2q35</v>
          </cell>
          <cell r="F353" t="str">
            <v>yes</v>
          </cell>
          <cell r="G353">
            <v>0</v>
          </cell>
          <cell r="H353" t="str">
            <v>alveolar rhabdomyosarcoma</v>
          </cell>
          <cell r="I353">
            <v>0</v>
          </cell>
          <cell r="J353">
            <v>0</v>
          </cell>
          <cell r="K353" t="str">
            <v>M</v>
          </cell>
          <cell r="L353" t="str">
            <v>Dom</v>
          </cell>
          <cell r="M353" t="str">
            <v>T</v>
          </cell>
          <cell r="N353" t="str">
            <v>FOXO1A, NCOA1</v>
          </cell>
          <cell r="O353" t="str">
            <v>yes</v>
          </cell>
          <cell r="P353" t="str">
            <v>Waardenburg syndrome; craniofacial-deafness-hand syndrome</v>
          </cell>
        </row>
        <row r="354">
          <cell r="A354" t="str">
            <v>PAX5</v>
          </cell>
          <cell r="B354" t="str">
            <v>paired box gene 5 (B-cell lineage specific activator protein)</v>
          </cell>
          <cell r="C354">
            <v>5079</v>
          </cell>
          <cell r="D354">
            <v>9</v>
          </cell>
          <cell r="E354" t="str">
            <v>9p13</v>
          </cell>
          <cell r="F354" t="str">
            <v>yes</v>
          </cell>
          <cell r="G354">
            <v>0</v>
          </cell>
          <cell r="H354" t="str">
            <v>NHL, ALL, B-ALL</v>
          </cell>
          <cell r="I354">
            <v>0</v>
          </cell>
          <cell r="J354">
            <v>0</v>
          </cell>
          <cell r="K354" t="str">
            <v>L</v>
          </cell>
          <cell r="L354" t="str">
            <v>Dom</v>
          </cell>
          <cell r="M354" t="str">
            <v>T, Mis, D, F, S</v>
          </cell>
          <cell r="N354" t="str">
            <v>IGH@, ETV6, PML, FOXP1, ZNF521, ELN</v>
          </cell>
          <cell r="O354">
            <v>0</v>
          </cell>
          <cell r="P354">
            <v>0</v>
          </cell>
        </row>
        <row r="355">
          <cell r="A355" t="str">
            <v>PAX7</v>
          </cell>
          <cell r="B355" t="str">
            <v>paired box gene 7</v>
          </cell>
          <cell r="C355">
            <v>5081</v>
          </cell>
          <cell r="D355">
            <v>1</v>
          </cell>
          <cell r="E355" t="str">
            <v xml:space="preserve">1p36.2-p36.12 </v>
          </cell>
          <cell r="F355" t="str">
            <v>yes</v>
          </cell>
          <cell r="G355">
            <v>0</v>
          </cell>
          <cell r="H355" t="str">
            <v>alveolar rhabdomyosarcoma</v>
          </cell>
          <cell r="I355">
            <v>0</v>
          </cell>
          <cell r="J355">
            <v>0</v>
          </cell>
          <cell r="K355" t="str">
            <v>M</v>
          </cell>
          <cell r="L355" t="str">
            <v>Dom</v>
          </cell>
          <cell r="M355" t="str">
            <v>T</v>
          </cell>
          <cell r="N355" t="str">
            <v>FOXO1A</v>
          </cell>
          <cell r="O355">
            <v>0</v>
          </cell>
          <cell r="P355">
            <v>0</v>
          </cell>
        </row>
        <row r="356">
          <cell r="A356" t="str">
            <v>PAX8</v>
          </cell>
          <cell r="B356" t="str">
            <v>paired box gene 8</v>
          </cell>
          <cell r="C356">
            <v>7849</v>
          </cell>
          <cell r="D356">
            <v>2</v>
          </cell>
          <cell r="E356" t="str">
            <v xml:space="preserve">2q12-q14 </v>
          </cell>
          <cell r="F356" t="str">
            <v>yes</v>
          </cell>
          <cell r="G356">
            <v>0</v>
          </cell>
          <cell r="H356" t="str">
            <v>follicular thyroid</v>
          </cell>
          <cell r="I356">
            <v>0</v>
          </cell>
          <cell r="J356">
            <v>0</v>
          </cell>
          <cell r="K356" t="str">
            <v>E</v>
          </cell>
          <cell r="L356" t="str">
            <v>Dom</v>
          </cell>
          <cell r="M356" t="str">
            <v>T</v>
          </cell>
          <cell r="N356" t="str">
            <v>PPARG</v>
          </cell>
          <cell r="O356" t="str">
            <v>yes</v>
          </cell>
          <cell r="P356" t="str">
            <v xml:space="preserve">Thyroid dysgenesis </v>
          </cell>
        </row>
        <row r="357">
          <cell r="A357" t="str">
            <v>PBRM1</v>
          </cell>
          <cell r="B357" t="str">
            <v>polybromo 1</v>
          </cell>
          <cell r="C357">
            <v>55193</v>
          </cell>
          <cell r="D357">
            <v>3</v>
          </cell>
          <cell r="E357" t="str">
            <v>3p21</v>
          </cell>
          <cell r="F357" t="str">
            <v>yes</v>
          </cell>
          <cell r="G357">
            <v>0</v>
          </cell>
          <cell r="H357" t="str">
            <v>clear cell renal carcinoma, breast</v>
          </cell>
          <cell r="I357">
            <v>0</v>
          </cell>
          <cell r="J357">
            <v>0</v>
          </cell>
          <cell r="K357" t="str">
            <v>E</v>
          </cell>
          <cell r="L357" t="str">
            <v>Rec</v>
          </cell>
          <cell r="M357" t="str">
            <v>Mis, N, F, S, D, O</v>
          </cell>
          <cell r="N357">
            <v>0</v>
          </cell>
          <cell r="O357">
            <v>0</v>
          </cell>
          <cell r="P357">
            <v>0</v>
          </cell>
        </row>
        <row r="358">
          <cell r="A358" t="str">
            <v>PBX1</v>
          </cell>
          <cell r="B358" t="str">
            <v>pre-B-cell leukemia transcription factor 1</v>
          </cell>
          <cell r="C358">
            <v>5087</v>
          </cell>
          <cell r="D358">
            <v>1</v>
          </cell>
          <cell r="E358" t="str">
            <v xml:space="preserve">1q23 </v>
          </cell>
          <cell r="F358" t="str">
            <v>yes</v>
          </cell>
          <cell r="G358">
            <v>0</v>
          </cell>
          <cell r="H358" t="str">
            <v>pre B-ALL, myoepithelioma</v>
          </cell>
          <cell r="I358">
            <v>0</v>
          </cell>
          <cell r="J358">
            <v>0</v>
          </cell>
          <cell r="K358" t="str">
            <v>L, M</v>
          </cell>
          <cell r="L358" t="str">
            <v>Dom</v>
          </cell>
          <cell r="M358" t="str">
            <v>T</v>
          </cell>
          <cell r="N358" t="str">
            <v>TCF3, EWSR1</v>
          </cell>
          <cell r="O358">
            <v>0</v>
          </cell>
          <cell r="P358">
            <v>0</v>
          </cell>
        </row>
        <row r="359">
          <cell r="A359" t="str">
            <v>PCM1</v>
          </cell>
          <cell r="B359" t="str">
            <v>pericentriolar material 1  (PTC4)</v>
          </cell>
          <cell r="C359">
            <v>5108</v>
          </cell>
          <cell r="D359">
            <v>8</v>
          </cell>
          <cell r="E359" t="str">
            <v xml:space="preserve">8p22-p21.3 </v>
          </cell>
          <cell r="F359" t="str">
            <v>yes</v>
          </cell>
          <cell r="G359">
            <v>0</v>
          </cell>
          <cell r="H359" t="str">
            <v>papillary thyroid, CML, MPN</v>
          </cell>
          <cell r="I359">
            <v>0</v>
          </cell>
          <cell r="J359">
            <v>0</v>
          </cell>
          <cell r="K359" t="str">
            <v>E, L</v>
          </cell>
          <cell r="L359" t="str">
            <v>Dom</v>
          </cell>
          <cell r="M359" t="str">
            <v>T</v>
          </cell>
          <cell r="N359" t="str">
            <v>RET, JAK2</v>
          </cell>
          <cell r="O359">
            <v>0</v>
          </cell>
          <cell r="P359">
            <v>0</v>
          </cell>
        </row>
        <row r="360">
          <cell r="A360" t="str">
            <v>PCSK7</v>
          </cell>
          <cell r="B360" t="str">
            <v>proprotein convertase subtilisin/kexin type 7</v>
          </cell>
          <cell r="C360">
            <v>9159</v>
          </cell>
          <cell r="D360">
            <v>11</v>
          </cell>
          <cell r="E360" t="str">
            <v>11q23.3</v>
          </cell>
          <cell r="F360" t="str">
            <v>yes</v>
          </cell>
          <cell r="G360">
            <v>0</v>
          </cell>
          <cell r="H360" t="str">
            <v>MLCLS</v>
          </cell>
          <cell r="I360">
            <v>0</v>
          </cell>
          <cell r="J360">
            <v>0</v>
          </cell>
          <cell r="K360" t="str">
            <v>L</v>
          </cell>
          <cell r="L360" t="str">
            <v>Dom</v>
          </cell>
          <cell r="M360" t="str">
            <v>T</v>
          </cell>
          <cell r="N360" t="str">
            <v>IGH@</v>
          </cell>
          <cell r="O360">
            <v>0</v>
          </cell>
          <cell r="P360">
            <v>0</v>
          </cell>
        </row>
        <row r="361">
          <cell r="A361" t="str">
            <v>PDE4DIP</v>
          </cell>
          <cell r="B361" t="str">
            <v>phosphodiesterase 4D interacting protein (myomegalin)</v>
          </cell>
          <cell r="C361">
            <v>9659</v>
          </cell>
          <cell r="D361">
            <v>1</v>
          </cell>
          <cell r="E361" t="str">
            <v>1q12</v>
          </cell>
          <cell r="F361" t="str">
            <v>yes</v>
          </cell>
          <cell r="G361">
            <v>0</v>
          </cell>
          <cell r="H361" t="str">
            <v>MPN</v>
          </cell>
          <cell r="I361">
            <v>0</v>
          </cell>
          <cell r="J361">
            <v>0</v>
          </cell>
          <cell r="K361" t="str">
            <v>L</v>
          </cell>
          <cell r="L361" t="str">
            <v>Dom</v>
          </cell>
          <cell r="M361" t="str">
            <v>T</v>
          </cell>
          <cell r="N361" t="str">
            <v>PDGFRB</v>
          </cell>
          <cell r="O361">
            <v>0</v>
          </cell>
          <cell r="P361">
            <v>0</v>
          </cell>
        </row>
        <row r="362">
          <cell r="A362" t="str">
            <v>PDGFB</v>
          </cell>
          <cell r="B362" t="str">
            <v>platelet-derived growth factor beta polypeptide (simian sarcoma viral (v-sis) oncogene homolog)</v>
          </cell>
          <cell r="C362">
            <v>5155</v>
          </cell>
          <cell r="D362">
            <v>22</v>
          </cell>
          <cell r="E362" t="str">
            <v>22q12.3-q13.1</v>
          </cell>
          <cell r="F362" t="str">
            <v>yes</v>
          </cell>
          <cell r="G362">
            <v>0</v>
          </cell>
          <cell r="H362" t="str">
            <v>DFSP</v>
          </cell>
          <cell r="I362">
            <v>0</v>
          </cell>
          <cell r="J362">
            <v>0</v>
          </cell>
          <cell r="K362" t="str">
            <v>M</v>
          </cell>
          <cell r="L362" t="str">
            <v>Dom</v>
          </cell>
          <cell r="M362" t="str">
            <v>T</v>
          </cell>
          <cell r="N362" t="str">
            <v>COL1A1</v>
          </cell>
          <cell r="O362">
            <v>0</v>
          </cell>
          <cell r="P362">
            <v>0</v>
          </cell>
        </row>
        <row r="363">
          <cell r="A363" t="str">
            <v>PDGFRA</v>
          </cell>
          <cell r="B363" t="str">
            <v>platelet-derived growth factor, alpha-receptor</v>
          </cell>
          <cell r="C363">
            <v>5156</v>
          </cell>
          <cell r="D363">
            <v>4</v>
          </cell>
          <cell r="E363" t="str">
            <v>4q11-q13</v>
          </cell>
          <cell r="F363" t="str">
            <v>yes</v>
          </cell>
          <cell r="G363">
            <v>0</v>
          </cell>
          <cell r="H363" t="str">
            <v>GIST, idiopathic hypereosinophilic syndrome, paediatric glioblastoma</v>
          </cell>
          <cell r="I363">
            <v>0</v>
          </cell>
          <cell r="J363">
            <v>0</v>
          </cell>
          <cell r="K363" t="str">
            <v>L, M, O</v>
          </cell>
          <cell r="L363" t="str">
            <v>Dom</v>
          </cell>
          <cell r="M363" t="str">
            <v>Mis, O, T</v>
          </cell>
          <cell r="N363" t="str">
            <v>FIP1L1</v>
          </cell>
          <cell r="O363">
            <v>0</v>
          </cell>
          <cell r="P363">
            <v>0</v>
          </cell>
        </row>
        <row r="364">
          <cell r="A364" t="str">
            <v>PDGFRB</v>
          </cell>
          <cell r="B364" t="str">
            <v>platelet-derived growth factor receptor, beta polypeptide</v>
          </cell>
          <cell r="C364">
            <v>5159</v>
          </cell>
          <cell r="D364">
            <v>5</v>
          </cell>
          <cell r="E364" t="str">
            <v xml:space="preserve">5q31-q32 </v>
          </cell>
          <cell r="F364" t="str">
            <v>yes</v>
          </cell>
          <cell r="G364">
            <v>0</v>
          </cell>
          <cell r="H364" t="str">
            <v>MPN, AML, CMML, CML</v>
          </cell>
          <cell r="I364">
            <v>0</v>
          </cell>
          <cell r="J364">
            <v>0</v>
          </cell>
          <cell r="K364" t="str">
            <v>L</v>
          </cell>
          <cell r="L364" t="str">
            <v>Dom</v>
          </cell>
          <cell r="M364" t="str">
            <v>T</v>
          </cell>
          <cell r="N364" t="str">
            <v>ETV6, TRIP11, HIP1, RAB5EP, H4, NIN, HCMOGT-1, PDE4DIP</v>
          </cell>
          <cell r="O364">
            <v>0</v>
          </cell>
          <cell r="P364">
            <v>0</v>
          </cell>
        </row>
        <row r="365">
          <cell r="A365" t="str">
            <v>PER1</v>
          </cell>
          <cell r="B365" t="str">
            <v>period homolog 1 (Drosophila)</v>
          </cell>
          <cell r="C365">
            <v>5187</v>
          </cell>
          <cell r="D365">
            <v>17</v>
          </cell>
          <cell r="E365" t="str">
            <v>17p13.1-17p12</v>
          </cell>
          <cell r="F365" t="str">
            <v>yes</v>
          </cell>
          <cell r="G365">
            <v>0</v>
          </cell>
          <cell r="H365" t="str">
            <v>AML, CMML</v>
          </cell>
          <cell r="I365">
            <v>0</v>
          </cell>
          <cell r="J365">
            <v>0</v>
          </cell>
          <cell r="K365" t="str">
            <v>L</v>
          </cell>
          <cell r="L365" t="str">
            <v>Dom</v>
          </cell>
          <cell r="M365" t="str">
            <v>T</v>
          </cell>
          <cell r="N365" t="str">
            <v>ETV6</v>
          </cell>
          <cell r="O365">
            <v>0</v>
          </cell>
          <cell r="P365">
            <v>0</v>
          </cell>
        </row>
        <row r="366">
          <cell r="A366" t="str">
            <v>PHF6</v>
          </cell>
          <cell r="B366" t="str">
            <v>PHD finger protein 6</v>
          </cell>
          <cell r="C366">
            <v>84295</v>
          </cell>
          <cell r="D366" t="str">
            <v>X</v>
          </cell>
          <cell r="E366" t="str">
            <v>Xq26.3</v>
          </cell>
          <cell r="F366" t="str">
            <v>yes</v>
          </cell>
          <cell r="G366">
            <v>0</v>
          </cell>
          <cell r="H366" t="str">
            <v>ETP ALL</v>
          </cell>
          <cell r="I366">
            <v>0</v>
          </cell>
          <cell r="J366">
            <v>0</v>
          </cell>
          <cell r="K366" t="str">
            <v>L</v>
          </cell>
          <cell r="L366" t="str">
            <v>Rec</v>
          </cell>
          <cell r="M366" t="str">
            <v>F, N, Splice, Mis</v>
          </cell>
          <cell r="N366">
            <v>0</v>
          </cell>
          <cell r="O366">
            <v>0</v>
          </cell>
          <cell r="P366">
            <v>0</v>
          </cell>
        </row>
        <row r="367">
          <cell r="A367" t="str">
            <v>PHOX2B</v>
          </cell>
          <cell r="B367" t="str">
            <v>paired-like homeobox 2b</v>
          </cell>
          <cell r="C367">
            <v>8929</v>
          </cell>
          <cell r="D367">
            <v>4</v>
          </cell>
          <cell r="E367" t="str">
            <v>4p12</v>
          </cell>
          <cell r="F367" t="str">
            <v>yes</v>
          </cell>
          <cell r="G367" t="str">
            <v>yes</v>
          </cell>
          <cell r="H367" t="str">
            <v>neuroblastoma</v>
          </cell>
          <cell r="I367" t="str">
            <v>neuroblastoma</v>
          </cell>
          <cell r="J367" t="str">
            <v>familial neuroblastoma</v>
          </cell>
          <cell r="K367" t="str">
            <v>O</v>
          </cell>
          <cell r="L367" t="str">
            <v>Rec</v>
          </cell>
          <cell r="M367" t="str">
            <v>Mis, F</v>
          </cell>
          <cell r="N367">
            <v>0</v>
          </cell>
          <cell r="O367" t="str">
            <v>yes</v>
          </cell>
          <cell r="P367" t="str">
            <v>congenital central hypoventilation syndrome</v>
          </cell>
        </row>
        <row r="368">
          <cell r="A368" t="str">
            <v>PICALM</v>
          </cell>
          <cell r="B368" t="str">
            <v>phosphatidylinositol binding clathrin assembly protein (CALM)</v>
          </cell>
          <cell r="C368">
            <v>8301</v>
          </cell>
          <cell r="D368">
            <v>11</v>
          </cell>
          <cell r="E368" t="str">
            <v xml:space="preserve">11q14 </v>
          </cell>
          <cell r="F368" t="str">
            <v>yes</v>
          </cell>
          <cell r="G368">
            <v>0</v>
          </cell>
          <cell r="H368" t="str">
            <v xml:space="preserve">TALL, AML, </v>
          </cell>
          <cell r="I368">
            <v>0</v>
          </cell>
          <cell r="J368">
            <v>0</v>
          </cell>
          <cell r="K368" t="str">
            <v>L</v>
          </cell>
          <cell r="L368" t="str">
            <v>Dom</v>
          </cell>
          <cell r="M368" t="str">
            <v>T</v>
          </cell>
          <cell r="N368" t="str">
            <v>MLLT10, MLL</v>
          </cell>
          <cell r="O368">
            <v>0</v>
          </cell>
          <cell r="P368">
            <v>0</v>
          </cell>
        </row>
        <row r="369">
          <cell r="A369" t="str">
            <v>PIK3CA</v>
          </cell>
          <cell r="B369" t="str">
            <v>phosphoinositide-3-kinase, catalytic, alpha polypeptide</v>
          </cell>
          <cell r="C369">
            <v>5290</v>
          </cell>
          <cell r="D369">
            <v>3</v>
          </cell>
          <cell r="E369" t="str">
            <v>3q26.3</v>
          </cell>
          <cell r="F369" t="str">
            <v>yes</v>
          </cell>
          <cell r="G369">
            <v>0</v>
          </cell>
          <cell r="H369" t="str">
            <v>colorectal, gastric, glioblastoma, breast</v>
          </cell>
          <cell r="I369">
            <v>0</v>
          </cell>
          <cell r="J369">
            <v>0</v>
          </cell>
          <cell r="K369" t="str">
            <v>E, O</v>
          </cell>
          <cell r="L369" t="str">
            <v>Dom</v>
          </cell>
          <cell r="M369" t="str">
            <v>Mis</v>
          </cell>
          <cell r="N369">
            <v>0</v>
          </cell>
          <cell r="O369">
            <v>0</v>
          </cell>
          <cell r="P369">
            <v>0</v>
          </cell>
        </row>
        <row r="370">
          <cell r="A370" t="str">
            <v>PIK3R1</v>
          </cell>
          <cell r="B370" t="str">
            <v>phosphoinositide-3-kinase, regulatory subunit 1 (alpha)</v>
          </cell>
          <cell r="C370">
            <v>5295</v>
          </cell>
          <cell r="D370">
            <v>5</v>
          </cell>
          <cell r="E370" t="str">
            <v>5q13.1</v>
          </cell>
          <cell r="F370" t="str">
            <v>yes</v>
          </cell>
          <cell r="G370">
            <v>0</v>
          </cell>
          <cell r="H370" t="str">
            <v>glioblastoma, ovarian, colorectal</v>
          </cell>
          <cell r="I370">
            <v>0</v>
          </cell>
          <cell r="J370">
            <v>0</v>
          </cell>
          <cell r="K370" t="str">
            <v>E, O</v>
          </cell>
          <cell r="L370" t="str">
            <v>Rec</v>
          </cell>
          <cell r="M370" t="str">
            <v>Mis, F, O</v>
          </cell>
          <cell r="N370">
            <v>0</v>
          </cell>
          <cell r="O370">
            <v>0</v>
          </cell>
          <cell r="P370">
            <v>0</v>
          </cell>
        </row>
        <row r="371">
          <cell r="A371" t="str">
            <v>PIM1</v>
          </cell>
          <cell r="B371" t="str">
            <v>pim-1 oncogene</v>
          </cell>
          <cell r="C371">
            <v>5292</v>
          </cell>
          <cell r="D371">
            <v>6</v>
          </cell>
          <cell r="E371" t="str">
            <v xml:space="preserve">6p21.2 </v>
          </cell>
          <cell r="F371" t="str">
            <v>yes</v>
          </cell>
          <cell r="G371">
            <v>0</v>
          </cell>
          <cell r="H371" t="str">
            <v>NHL</v>
          </cell>
          <cell r="I371">
            <v>0</v>
          </cell>
          <cell r="J371">
            <v>0</v>
          </cell>
          <cell r="K371" t="str">
            <v>L</v>
          </cell>
          <cell r="L371" t="str">
            <v>Dom</v>
          </cell>
          <cell r="M371" t="str">
            <v>T</v>
          </cell>
          <cell r="N371" t="str">
            <v>BCL6</v>
          </cell>
          <cell r="O371">
            <v>0</v>
          </cell>
          <cell r="P371">
            <v>0</v>
          </cell>
        </row>
        <row r="372">
          <cell r="A372" t="str">
            <v>PLAG1</v>
          </cell>
          <cell r="B372" t="str">
            <v>pleiomorphic adenoma gene 1</v>
          </cell>
          <cell r="C372">
            <v>5324</v>
          </cell>
          <cell r="D372">
            <v>8</v>
          </cell>
          <cell r="E372" t="str">
            <v>8q12</v>
          </cell>
          <cell r="F372" t="str">
            <v>yes</v>
          </cell>
          <cell r="G372">
            <v>0</v>
          </cell>
          <cell r="H372" t="str">
            <v>salivary adenoma</v>
          </cell>
          <cell r="I372">
            <v>0</v>
          </cell>
          <cell r="J372">
            <v>0</v>
          </cell>
          <cell r="K372" t="str">
            <v>E</v>
          </cell>
          <cell r="L372" t="str">
            <v>Dom</v>
          </cell>
          <cell r="M372" t="str">
            <v>T</v>
          </cell>
          <cell r="N372" t="str">
            <v>TCEA1, LIFR, CTNNB1, CHCHD7</v>
          </cell>
          <cell r="O372">
            <v>0</v>
          </cell>
          <cell r="P372">
            <v>0</v>
          </cell>
        </row>
        <row r="373">
          <cell r="A373" t="str">
            <v>PML</v>
          </cell>
          <cell r="B373" t="str">
            <v>promyelocytic leukemia</v>
          </cell>
          <cell r="C373">
            <v>5371</v>
          </cell>
          <cell r="D373">
            <v>15</v>
          </cell>
          <cell r="E373" t="str">
            <v xml:space="preserve">15q22 </v>
          </cell>
          <cell r="F373" t="str">
            <v>yes</v>
          </cell>
          <cell r="G373">
            <v>0</v>
          </cell>
          <cell r="H373" t="str">
            <v>APL, ALL</v>
          </cell>
          <cell r="I373">
            <v>0</v>
          </cell>
          <cell r="J373">
            <v>0</v>
          </cell>
          <cell r="K373" t="str">
            <v>L</v>
          </cell>
          <cell r="L373" t="str">
            <v>Dom</v>
          </cell>
          <cell r="M373" t="str">
            <v>T</v>
          </cell>
          <cell r="N373" t="str">
            <v>RARA, PAX5</v>
          </cell>
          <cell r="O373">
            <v>0</v>
          </cell>
          <cell r="P373">
            <v>0</v>
          </cell>
        </row>
        <row r="374">
          <cell r="A374" t="str">
            <v>PMS1</v>
          </cell>
          <cell r="B374" t="str">
            <v>PMS1 postmeiotic segregation increased 1 (S. cerevisiae)</v>
          </cell>
          <cell r="C374">
            <v>5378</v>
          </cell>
          <cell r="D374">
            <v>2</v>
          </cell>
          <cell r="E374" t="str">
            <v xml:space="preserve">2q31-q33 </v>
          </cell>
          <cell r="F374">
            <v>0</v>
          </cell>
          <cell r="G374" t="str">
            <v>yes</v>
          </cell>
          <cell r="H374">
            <v>0</v>
          </cell>
          <cell r="I374" t="str">
            <v>colorectal, endometrial, ovarian</v>
          </cell>
          <cell r="J374" t="str">
            <v>hereditary non-polyposis colorectal cancer</v>
          </cell>
          <cell r="K374" t="str">
            <v>E</v>
          </cell>
          <cell r="L374" t="str">
            <v>Rec</v>
          </cell>
          <cell r="M374" t="str">
            <v>Mis, N</v>
          </cell>
          <cell r="N374">
            <v>0</v>
          </cell>
          <cell r="O374">
            <v>0</v>
          </cell>
          <cell r="P374">
            <v>0</v>
          </cell>
        </row>
        <row r="375">
          <cell r="A375" t="str">
            <v>PMS2</v>
          </cell>
          <cell r="B375" t="str">
            <v>PMS2 postmeiotic segregation increased 2 (S. cerevisiae)</v>
          </cell>
          <cell r="C375">
            <v>5395</v>
          </cell>
          <cell r="D375">
            <v>7</v>
          </cell>
          <cell r="E375" t="str">
            <v xml:space="preserve">7p22 </v>
          </cell>
          <cell r="F375">
            <v>0</v>
          </cell>
          <cell r="G375" t="str">
            <v>yes</v>
          </cell>
          <cell r="H375">
            <v>0</v>
          </cell>
          <cell r="I375" t="str">
            <v>colorectal, endometrial, ovarian, medulloblastoma, glioma</v>
          </cell>
          <cell r="J375" t="str">
            <v>hereditary non-polyposis colorectal cancer, Turcot syndrome</v>
          </cell>
          <cell r="K375" t="str">
            <v>E</v>
          </cell>
          <cell r="L375" t="str">
            <v>Rec</v>
          </cell>
          <cell r="M375" t="str">
            <v>Mis, N, F</v>
          </cell>
          <cell r="N375">
            <v>0</v>
          </cell>
          <cell r="O375">
            <v>0</v>
          </cell>
          <cell r="P375">
            <v>0</v>
          </cell>
        </row>
        <row r="376">
          <cell r="A376" t="str">
            <v>PMX1</v>
          </cell>
          <cell r="B376" t="str">
            <v>paired mesoderm homeo box 1</v>
          </cell>
          <cell r="C376">
            <v>5396</v>
          </cell>
          <cell r="D376">
            <v>1</v>
          </cell>
          <cell r="E376" t="str">
            <v xml:space="preserve">1q24 </v>
          </cell>
          <cell r="F376" t="str">
            <v>yes</v>
          </cell>
          <cell r="G376">
            <v>0</v>
          </cell>
          <cell r="H376" t="str">
            <v>AML</v>
          </cell>
          <cell r="I376">
            <v>0</v>
          </cell>
          <cell r="J376">
            <v>0</v>
          </cell>
          <cell r="K376" t="str">
            <v>L</v>
          </cell>
          <cell r="L376" t="str">
            <v>Dom</v>
          </cell>
          <cell r="M376" t="str">
            <v>T</v>
          </cell>
          <cell r="N376" t="str">
            <v>NUP98</v>
          </cell>
          <cell r="O376">
            <v>0</v>
          </cell>
          <cell r="P376">
            <v>0</v>
          </cell>
        </row>
        <row r="377">
          <cell r="A377" t="str">
            <v>PNUTL1</v>
          </cell>
          <cell r="B377" t="str">
            <v>peanut-like 1 (Drosophila)</v>
          </cell>
          <cell r="C377">
            <v>5413</v>
          </cell>
          <cell r="D377">
            <v>22</v>
          </cell>
          <cell r="E377" t="str">
            <v xml:space="preserve">22q11.2 </v>
          </cell>
          <cell r="F377" t="str">
            <v>yes</v>
          </cell>
          <cell r="G377">
            <v>0</v>
          </cell>
          <cell r="H377" t="str">
            <v>AML</v>
          </cell>
          <cell r="I377">
            <v>0</v>
          </cell>
          <cell r="J377">
            <v>0</v>
          </cell>
          <cell r="K377" t="str">
            <v>L</v>
          </cell>
          <cell r="L377" t="str">
            <v>Dom</v>
          </cell>
          <cell r="M377" t="str">
            <v>T</v>
          </cell>
          <cell r="N377" t="str">
            <v>MLL</v>
          </cell>
          <cell r="O377">
            <v>0</v>
          </cell>
          <cell r="P377">
            <v>0</v>
          </cell>
        </row>
        <row r="378">
          <cell r="A378" t="str">
            <v>POT1</v>
          </cell>
          <cell r="B378" t="str">
            <v>protection of telomeres 1</v>
          </cell>
          <cell r="C378">
            <v>25913</v>
          </cell>
          <cell r="D378">
            <v>7</v>
          </cell>
          <cell r="E378" t="str">
            <v>7q31.33</v>
          </cell>
          <cell r="F378" t="str">
            <v>yes</v>
          </cell>
          <cell r="G378">
            <v>0</v>
          </cell>
          <cell r="H378" t="str">
            <v>CLL</v>
          </cell>
          <cell r="I378">
            <v>0</v>
          </cell>
          <cell r="J378">
            <v>0</v>
          </cell>
          <cell r="K378" t="str">
            <v>L</v>
          </cell>
          <cell r="L378">
            <v>0</v>
          </cell>
          <cell r="M378" t="str">
            <v>Mis, N</v>
          </cell>
          <cell r="N378">
            <v>0</v>
          </cell>
          <cell r="O378">
            <v>0</v>
          </cell>
          <cell r="P378">
            <v>0</v>
          </cell>
        </row>
        <row r="379">
          <cell r="A379" t="str">
            <v>POU2AF1</v>
          </cell>
          <cell r="B379" t="str">
            <v>POU domain, class 2, associating factor 1 (OBF1)</v>
          </cell>
          <cell r="C379">
            <v>5450</v>
          </cell>
          <cell r="D379">
            <v>11</v>
          </cell>
          <cell r="E379" t="str">
            <v xml:space="preserve">11q23.1 </v>
          </cell>
          <cell r="F379" t="str">
            <v>yes</v>
          </cell>
          <cell r="G379">
            <v>0</v>
          </cell>
          <cell r="H379" t="str">
            <v>NHL</v>
          </cell>
          <cell r="I379">
            <v>0</v>
          </cell>
          <cell r="J379">
            <v>0</v>
          </cell>
          <cell r="K379" t="str">
            <v>L</v>
          </cell>
          <cell r="L379" t="str">
            <v>Dom</v>
          </cell>
          <cell r="M379" t="str">
            <v>T</v>
          </cell>
          <cell r="N379" t="str">
            <v>BCL6</v>
          </cell>
          <cell r="O379">
            <v>0</v>
          </cell>
          <cell r="P379">
            <v>0</v>
          </cell>
        </row>
        <row r="380">
          <cell r="A380" t="str">
            <v>POU5F1</v>
          </cell>
          <cell r="B380" t="str">
            <v>POU domain, class 5, transcription factor 1</v>
          </cell>
          <cell r="C380">
            <v>5460</v>
          </cell>
          <cell r="D380">
            <v>6</v>
          </cell>
          <cell r="E380" t="str">
            <v>6p21.31</v>
          </cell>
          <cell r="F380" t="str">
            <v>yes</v>
          </cell>
          <cell r="G380">
            <v>0</v>
          </cell>
          <cell r="H380" t="str">
            <v>sarcoma</v>
          </cell>
          <cell r="I380">
            <v>0</v>
          </cell>
          <cell r="J380">
            <v>0</v>
          </cell>
          <cell r="K380" t="str">
            <v>M</v>
          </cell>
          <cell r="L380" t="str">
            <v>Dom</v>
          </cell>
          <cell r="M380" t="str">
            <v>T</v>
          </cell>
          <cell r="N380" t="str">
            <v>EWSR1</v>
          </cell>
          <cell r="O380">
            <v>0</v>
          </cell>
          <cell r="P380">
            <v>0</v>
          </cell>
        </row>
        <row r="381">
          <cell r="A381" t="str">
            <v>PPARG</v>
          </cell>
          <cell r="B381" t="str">
            <v>peroxisome proliferative activated receptor, gamma</v>
          </cell>
          <cell r="C381">
            <v>5468</v>
          </cell>
          <cell r="D381">
            <v>3</v>
          </cell>
          <cell r="E381" t="str">
            <v xml:space="preserve"> 3p25 </v>
          </cell>
          <cell r="F381" t="str">
            <v>yes</v>
          </cell>
          <cell r="G381">
            <v>0</v>
          </cell>
          <cell r="H381" t="str">
            <v>follicular thyroid</v>
          </cell>
          <cell r="I381">
            <v>0</v>
          </cell>
          <cell r="J381">
            <v>0</v>
          </cell>
          <cell r="K381" t="str">
            <v>E</v>
          </cell>
          <cell r="L381" t="str">
            <v>Dom</v>
          </cell>
          <cell r="M381" t="str">
            <v>T</v>
          </cell>
          <cell r="N381" t="str">
            <v>PAX8</v>
          </cell>
          <cell r="O381" t="str">
            <v>yes</v>
          </cell>
          <cell r="P381" t="str">
            <v>Insulin resistance ; lipodystrophy, familial partial L;diabetes mellitus, insulin-resistantI, with acanthosis nigricans and hypertension</v>
          </cell>
        </row>
        <row r="382">
          <cell r="A382" t="str">
            <v>PPP2R1A</v>
          </cell>
          <cell r="B382" t="str">
            <v>protein phosphatase 2, regulatory subunit A, alpha</v>
          </cell>
          <cell r="C382">
            <v>5518</v>
          </cell>
          <cell r="D382">
            <v>19</v>
          </cell>
          <cell r="E382" t="str">
            <v>19q13.41</v>
          </cell>
          <cell r="F382" t="str">
            <v>yes</v>
          </cell>
          <cell r="G382">
            <v>0</v>
          </cell>
          <cell r="H382" t="str">
            <v>clear cell ovarian carcinoma</v>
          </cell>
          <cell r="I382">
            <v>0</v>
          </cell>
          <cell r="J382">
            <v>0</v>
          </cell>
          <cell r="K382" t="str">
            <v>E</v>
          </cell>
          <cell r="L382" t="str">
            <v>Dom?</v>
          </cell>
          <cell r="M382" t="str">
            <v>Mis</v>
          </cell>
          <cell r="N382">
            <v>0</v>
          </cell>
          <cell r="O382">
            <v>0</v>
          </cell>
          <cell r="P382">
            <v>0</v>
          </cell>
        </row>
        <row r="383">
          <cell r="A383" t="str">
            <v>PRCC</v>
          </cell>
          <cell r="B383" t="str">
            <v>papillary renal cell carcinoma (translocation-associated)</v>
          </cell>
          <cell r="C383">
            <v>5546</v>
          </cell>
          <cell r="D383">
            <v>1</v>
          </cell>
          <cell r="E383" t="str">
            <v>1q21.1</v>
          </cell>
          <cell r="F383" t="str">
            <v>yes</v>
          </cell>
          <cell r="G383">
            <v>0</v>
          </cell>
          <cell r="H383" t="str">
            <v xml:space="preserve">papillary renal </v>
          </cell>
          <cell r="I383">
            <v>0</v>
          </cell>
          <cell r="J383">
            <v>0</v>
          </cell>
          <cell r="K383" t="str">
            <v>E</v>
          </cell>
          <cell r="L383" t="str">
            <v>Dom</v>
          </cell>
          <cell r="M383" t="str">
            <v>T</v>
          </cell>
          <cell r="N383" t="str">
            <v>TFE3</v>
          </cell>
          <cell r="O383">
            <v>0</v>
          </cell>
          <cell r="P383">
            <v>0</v>
          </cell>
        </row>
        <row r="384">
          <cell r="A384" t="str">
            <v>PRDM1</v>
          </cell>
          <cell r="B384" t="str">
            <v>PR domain containing 1, with ZNF domain</v>
          </cell>
          <cell r="C384">
            <v>639</v>
          </cell>
          <cell r="D384">
            <v>6</v>
          </cell>
          <cell r="E384" t="str">
            <v>6q21</v>
          </cell>
          <cell r="F384" t="str">
            <v>yes</v>
          </cell>
          <cell r="G384">
            <v>0</v>
          </cell>
          <cell r="H384" t="str">
            <v>DLBCL</v>
          </cell>
          <cell r="I384">
            <v>0</v>
          </cell>
          <cell r="J384">
            <v>0</v>
          </cell>
          <cell r="K384" t="str">
            <v>L</v>
          </cell>
          <cell r="L384" t="str">
            <v>Rec</v>
          </cell>
          <cell r="M384" t="str">
            <v>D, N, Mis, F, S</v>
          </cell>
          <cell r="N384">
            <v>0</v>
          </cell>
          <cell r="O384">
            <v>0</v>
          </cell>
          <cell r="P384">
            <v>0</v>
          </cell>
        </row>
        <row r="385">
          <cell r="A385" t="str">
            <v>PRDM16</v>
          </cell>
          <cell r="B385" t="str">
            <v>PR domain containing 16</v>
          </cell>
          <cell r="C385">
            <v>63976</v>
          </cell>
          <cell r="D385">
            <v>1</v>
          </cell>
          <cell r="E385" t="str">
            <v>1p36.23-p33</v>
          </cell>
          <cell r="F385" t="str">
            <v>yes</v>
          </cell>
          <cell r="G385">
            <v>0</v>
          </cell>
          <cell r="H385" t="str">
            <v>MDS, AML</v>
          </cell>
          <cell r="I385">
            <v>0</v>
          </cell>
          <cell r="J385">
            <v>0</v>
          </cell>
          <cell r="K385" t="str">
            <v>L</v>
          </cell>
          <cell r="L385" t="str">
            <v>Dom</v>
          </cell>
          <cell r="M385" t="str">
            <v>T</v>
          </cell>
          <cell r="N385" t="str">
            <v>EVI1</v>
          </cell>
          <cell r="O385">
            <v>0</v>
          </cell>
          <cell r="P385">
            <v>0</v>
          </cell>
        </row>
        <row r="386">
          <cell r="A386" t="str">
            <v>PRF1</v>
          </cell>
          <cell r="B386" t="str">
            <v>perforin 1 (pore forming protein)</v>
          </cell>
          <cell r="C386">
            <v>5551</v>
          </cell>
          <cell r="D386">
            <v>10</v>
          </cell>
          <cell r="E386" t="str">
            <v>10q22</v>
          </cell>
          <cell r="F386">
            <v>0</v>
          </cell>
          <cell r="G386" t="str">
            <v>yes</v>
          </cell>
          <cell r="H386">
            <v>0</v>
          </cell>
          <cell r="I386" t="str">
            <v>various leukaemia, lymphoma</v>
          </cell>
          <cell r="J386">
            <v>0</v>
          </cell>
          <cell r="K386" t="str">
            <v>L</v>
          </cell>
          <cell r="L386" t="str">
            <v>Rec</v>
          </cell>
          <cell r="M386" t="str">
            <v>M</v>
          </cell>
          <cell r="N386">
            <v>0</v>
          </cell>
          <cell r="O386">
            <v>0</v>
          </cell>
          <cell r="P386" t="str">
            <v>Type 2 familial hemophagocytic lymphohistiocytosis</v>
          </cell>
        </row>
        <row r="387">
          <cell r="A387" t="str">
            <v>PRKAR1A</v>
          </cell>
          <cell r="B387" t="str">
            <v>protein kinase, cAMP-dependent, regulatory, type I, alpha (tissue specific extinguisher 1)</v>
          </cell>
          <cell r="C387">
            <v>5573</v>
          </cell>
          <cell r="D387">
            <v>17</v>
          </cell>
          <cell r="E387" t="str">
            <v>17q23-q24</v>
          </cell>
          <cell r="F387" t="str">
            <v>yes</v>
          </cell>
          <cell r="G387" t="str">
            <v>yes</v>
          </cell>
          <cell r="H387" t="str">
            <v>papillary thyroid</v>
          </cell>
          <cell r="I387" t="str">
            <v>myxoma, endocrine, papillary thyroid</v>
          </cell>
          <cell r="J387" t="str">
            <v>Carney complex</v>
          </cell>
          <cell r="K387" t="str">
            <v>E, M</v>
          </cell>
          <cell r="L387" t="str">
            <v>Dom, Rec</v>
          </cell>
          <cell r="M387" t="str">
            <v>T, Mis, N, F, S</v>
          </cell>
          <cell r="N387" t="str">
            <v>RET</v>
          </cell>
          <cell r="O387">
            <v>0</v>
          </cell>
          <cell r="P387">
            <v>0</v>
          </cell>
        </row>
        <row r="388">
          <cell r="A388" t="str">
            <v>PSIP2</v>
          </cell>
          <cell r="B388" t="str">
            <v>PC4 and SFRS1 interacting protein 2 (LEDGF)</v>
          </cell>
          <cell r="C388">
            <v>11168</v>
          </cell>
          <cell r="D388">
            <v>9</v>
          </cell>
          <cell r="E388" t="str">
            <v>9p22.2</v>
          </cell>
          <cell r="F388" t="str">
            <v>yes</v>
          </cell>
          <cell r="G388">
            <v>0</v>
          </cell>
          <cell r="H388" t="str">
            <v>AML</v>
          </cell>
          <cell r="I388">
            <v>0</v>
          </cell>
          <cell r="J388">
            <v>0</v>
          </cell>
          <cell r="K388" t="str">
            <v>L</v>
          </cell>
          <cell r="L388" t="str">
            <v>Dom</v>
          </cell>
          <cell r="M388" t="str">
            <v>T</v>
          </cell>
          <cell r="N388" t="str">
            <v>NUP98</v>
          </cell>
          <cell r="O388">
            <v>0</v>
          </cell>
          <cell r="P388">
            <v>0</v>
          </cell>
        </row>
        <row r="389">
          <cell r="A389" t="str">
            <v>PTCH</v>
          </cell>
          <cell r="B389" t="str">
            <v>Homolog of Drosophila Patched gene</v>
          </cell>
          <cell r="C389">
            <v>5727</v>
          </cell>
          <cell r="D389">
            <v>9</v>
          </cell>
          <cell r="E389" t="str">
            <v>9q22.3</v>
          </cell>
          <cell r="F389" t="str">
            <v>yes</v>
          </cell>
          <cell r="G389" t="str">
            <v>yes</v>
          </cell>
          <cell r="H389" t="str">
            <v>skin basal cell, medulloblastoma</v>
          </cell>
          <cell r="I389" t="str">
            <v>skin basal cell, medulloblastoma</v>
          </cell>
          <cell r="J389" t="str">
            <v>nevoid basal cell carcinoma syndrome</v>
          </cell>
          <cell r="K389" t="str">
            <v>E, M</v>
          </cell>
          <cell r="L389" t="str">
            <v>Rec</v>
          </cell>
          <cell r="M389" t="str">
            <v>Mis, N, F, S</v>
          </cell>
          <cell r="N389">
            <v>0</v>
          </cell>
          <cell r="O389">
            <v>0</v>
          </cell>
          <cell r="P389">
            <v>0</v>
          </cell>
        </row>
        <row r="390">
          <cell r="A390" t="str">
            <v>PTEN</v>
          </cell>
          <cell r="B390" t="str">
            <v>phosphatase and tensin homolog gene</v>
          </cell>
          <cell r="C390">
            <v>5728</v>
          </cell>
          <cell r="D390">
            <v>10</v>
          </cell>
          <cell r="E390" t="str">
            <v>10q23.3</v>
          </cell>
          <cell r="F390" t="str">
            <v>yes</v>
          </cell>
          <cell r="G390" t="str">
            <v>yes</v>
          </cell>
          <cell r="H390" t="str">
            <v>glioma, prostate, endometrial</v>
          </cell>
          <cell r="I390" t="str">
            <v>harmartoma, glioma, prostate, endometrial</v>
          </cell>
          <cell r="J390" t="str">
            <v>Cowden syndrome, Bannayan-Riley-Ruvalcaba syndrome</v>
          </cell>
          <cell r="K390" t="str">
            <v>L, E, M, O</v>
          </cell>
          <cell r="L390" t="str">
            <v>Rec</v>
          </cell>
          <cell r="M390" t="str">
            <v>D, Mis, N, F, S</v>
          </cell>
          <cell r="N390">
            <v>0</v>
          </cell>
          <cell r="O390">
            <v>0</v>
          </cell>
          <cell r="P390">
            <v>0</v>
          </cell>
        </row>
        <row r="391">
          <cell r="A391" t="str">
            <v>PTPN11</v>
          </cell>
          <cell r="B391" t="str">
            <v>protein tyrosine phosphatase, non-receptor type 11</v>
          </cell>
          <cell r="C391">
            <v>5781</v>
          </cell>
          <cell r="D391">
            <v>12</v>
          </cell>
          <cell r="E391" t="str">
            <v>12q24.1</v>
          </cell>
          <cell r="F391" t="str">
            <v>yes</v>
          </cell>
          <cell r="G391">
            <v>0</v>
          </cell>
          <cell r="H391" t="str">
            <v>JMML, AML, MDS</v>
          </cell>
          <cell r="I391">
            <v>0</v>
          </cell>
          <cell r="J391">
            <v>0</v>
          </cell>
          <cell r="K391" t="str">
            <v>L</v>
          </cell>
          <cell r="L391" t="str">
            <v>Dom</v>
          </cell>
          <cell r="M391" t="str">
            <v>Mis</v>
          </cell>
          <cell r="N391">
            <v>0</v>
          </cell>
          <cell r="O391" t="str">
            <v>yes</v>
          </cell>
          <cell r="P391" t="str">
            <v>Noonan Syndrome</v>
          </cell>
        </row>
        <row r="392">
          <cell r="A392" t="str">
            <v>PTPRC</v>
          </cell>
          <cell r="B392" t="str">
            <v>protein tyrosine phosphatase, receptor type, C</v>
          </cell>
          <cell r="C392">
            <v>5788</v>
          </cell>
          <cell r="D392">
            <v>1</v>
          </cell>
          <cell r="E392" t="str">
            <v>1q31-q32</v>
          </cell>
          <cell r="F392" t="str">
            <v>yes</v>
          </cell>
          <cell r="G392">
            <v>0</v>
          </cell>
          <cell r="H392" t="str">
            <v>T-ALL</v>
          </cell>
          <cell r="I392">
            <v>0</v>
          </cell>
          <cell r="J392">
            <v>0</v>
          </cell>
          <cell r="K392" t="str">
            <v>L</v>
          </cell>
          <cell r="L392">
            <v>0</v>
          </cell>
          <cell r="M392">
            <v>0</v>
          </cell>
          <cell r="N392">
            <v>0</v>
          </cell>
          <cell r="O392">
            <v>0</v>
          </cell>
          <cell r="P392">
            <v>0</v>
          </cell>
        </row>
        <row r="393">
          <cell r="A393" t="str">
            <v>RAB5EP</v>
          </cell>
          <cell r="B393" t="str">
            <v>rabaptin, RAB GTPase binding effector protein 1 (RABPT5)</v>
          </cell>
          <cell r="C393">
            <v>9135</v>
          </cell>
          <cell r="D393">
            <v>17</v>
          </cell>
          <cell r="E393" t="str">
            <v>17p13</v>
          </cell>
          <cell r="F393" t="str">
            <v>yes</v>
          </cell>
          <cell r="G393">
            <v>0</v>
          </cell>
          <cell r="H393" t="str">
            <v>CMML</v>
          </cell>
          <cell r="I393">
            <v>0</v>
          </cell>
          <cell r="J393">
            <v>0</v>
          </cell>
          <cell r="K393" t="str">
            <v>L</v>
          </cell>
          <cell r="L393" t="str">
            <v>Dom</v>
          </cell>
          <cell r="M393" t="str">
            <v>T</v>
          </cell>
          <cell r="N393" t="str">
            <v>PDGFRB</v>
          </cell>
          <cell r="O393">
            <v>0</v>
          </cell>
          <cell r="P393">
            <v>0</v>
          </cell>
        </row>
        <row r="394">
          <cell r="A394" t="str">
            <v>RAC1</v>
          </cell>
          <cell r="B394" t="str">
            <v>ras-related C3 botulinum toxin substrate 1 (rho family, small GTP binding protein Rac1)</v>
          </cell>
          <cell r="C394">
            <v>5879</v>
          </cell>
          <cell r="D394">
            <v>7</v>
          </cell>
          <cell r="E394" t="str">
            <v>7p22</v>
          </cell>
          <cell r="F394" t="str">
            <v>yes</v>
          </cell>
          <cell r="H394" t="str">
            <v>melanoma, carcinoma</v>
          </cell>
          <cell r="K394" t="str">
            <v>E</v>
          </cell>
          <cell r="L394" t="str">
            <v>Dom</v>
          </cell>
          <cell r="M394" t="str">
            <v>Mis, F</v>
          </cell>
        </row>
        <row r="395">
          <cell r="A395" t="str">
            <v>RAD21</v>
          </cell>
          <cell r="B395" t="str">
            <v>RAD21 homolog (S. pombe)</v>
          </cell>
          <cell r="C395">
            <v>5885</v>
          </cell>
          <cell r="D395">
            <v>8</v>
          </cell>
          <cell r="E395" t="str">
            <v>q24.11</v>
          </cell>
          <cell r="F395" t="str">
            <v>yes</v>
          </cell>
          <cell r="G395">
            <v>0</v>
          </cell>
          <cell r="H395" t="str">
            <v>AML, endometrium, colorectal, lung</v>
          </cell>
          <cell r="I395">
            <v>0</v>
          </cell>
          <cell r="J395">
            <v>0</v>
          </cell>
          <cell r="K395" t="str">
            <v>L, E</v>
          </cell>
          <cell r="L395">
            <v>0</v>
          </cell>
          <cell r="M395" t="str">
            <v>Mis</v>
          </cell>
          <cell r="N395">
            <v>0</v>
          </cell>
          <cell r="O395">
            <v>0</v>
          </cell>
          <cell r="P395" t="str">
            <v>Cornelia de Lange syndrome-4</v>
          </cell>
        </row>
        <row r="396">
          <cell r="A396" t="str">
            <v>RAD51L1</v>
          </cell>
          <cell r="B396" t="str">
            <v>RAD51-like 1 (S. cerevisiae) (RAD51B)</v>
          </cell>
          <cell r="C396">
            <v>5890</v>
          </cell>
          <cell r="D396">
            <v>14</v>
          </cell>
          <cell r="E396" t="str">
            <v>14q23-q24.2</v>
          </cell>
          <cell r="F396" t="str">
            <v>yes</v>
          </cell>
          <cell r="G396">
            <v>0</v>
          </cell>
          <cell r="H396" t="str">
            <v>lipoma, uterine leiomyoma</v>
          </cell>
          <cell r="I396">
            <v>0</v>
          </cell>
          <cell r="J396">
            <v>0</v>
          </cell>
          <cell r="K396" t="str">
            <v>M</v>
          </cell>
          <cell r="L396" t="str">
            <v>Dom</v>
          </cell>
          <cell r="M396" t="str">
            <v>T</v>
          </cell>
          <cell r="N396" t="str">
            <v>HMGA2</v>
          </cell>
          <cell r="O396">
            <v>0</v>
          </cell>
          <cell r="P396">
            <v>0</v>
          </cell>
        </row>
        <row r="397">
          <cell r="A397" t="str">
            <v>RAF1</v>
          </cell>
          <cell r="B397" t="str">
            <v>v-raf-1 murine leukemia viral oncogene homolog 1</v>
          </cell>
          <cell r="C397">
            <v>5894</v>
          </cell>
          <cell r="D397">
            <v>3</v>
          </cell>
          <cell r="E397" t="str">
            <v>3p25</v>
          </cell>
          <cell r="F397" t="str">
            <v>yes</v>
          </cell>
          <cell r="G397">
            <v>0</v>
          </cell>
          <cell r="H397" t="str">
            <v>pilocytic astrocytoma</v>
          </cell>
          <cell r="I397">
            <v>0</v>
          </cell>
          <cell r="J397">
            <v>0</v>
          </cell>
          <cell r="K397" t="str">
            <v>M</v>
          </cell>
          <cell r="L397" t="str">
            <v>Dom</v>
          </cell>
          <cell r="M397" t="str">
            <v>T</v>
          </cell>
          <cell r="N397" t="str">
            <v>SRGAP3</v>
          </cell>
          <cell r="O397">
            <v>0</v>
          </cell>
          <cell r="P397">
            <v>0</v>
          </cell>
        </row>
        <row r="398">
          <cell r="A398" t="str">
            <v>RALGDS</v>
          </cell>
          <cell r="B398" t="str">
            <v>ral guanine nucleotide dissociation stimulator</v>
          </cell>
          <cell r="C398">
            <v>5900</v>
          </cell>
          <cell r="D398">
            <v>9</v>
          </cell>
          <cell r="E398" t="str">
            <v>9q34.3</v>
          </cell>
          <cell r="F398" t="str">
            <v>yes</v>
          </cell>
          <cell r="G398">
            <v>0</v>
          </cell>
          <cell r="H398" t="str">
            <v xml:space="preserve">PMBL, Hodgkin lymphoma, </v>
          </cell>
          <cell r="I398">
            <v>0</v>
          </cell>
          <cell r="J398">
            <v>0</v>
          </cell>
          <cell r="K398" t="str">
            <v>L</v>
          </cell>
          <cell r="L398" t="str">
            <v>Dom</v>
          </cell>
          <cell r="M398" t="str">
            <v>T</v>
          </cell>
          <cell r="N398" t="str">
            <v>CIITA</v>
          </cell>
          <cell r="O398">
            <v>0</v>
          </cell>
          <cell r="P398">
            <v>0</v>
          </cell>
        </row>
        <row r="399">
          <cell r="A399" t="str">
            <v>RANBP17</v>
          </cell>
          <cell r="B399" t="str">
            <v>RAN binding protein 17</v>
          </cell>
          <cell r="C399">
            <v>64901</v>
          </cell>
          <cell r="D399">
            <v>5</v>
          </cell>
          <cell r="E399" t="str">
            <v>5q34</v>
          </cell>
          <cell r="F399" t="str">
            <v>yes</v>
          </cell>
          <cell r="G399">
            <v>0</v>
          </cell>
          <cell r="H399" t="str">
            <v>ALL</v>
          </cell>
          <cell r="I399">
            <v>0</v>
          </cell>
          <cell r="J399">
            <v>0</v>
          </cell>
          <cell r="K399" t="str">
            <v>L</v>
          </cell>
          <cell r="L399" t="str">
            <v>Dom</v>
          </cell>
          <cell r="M399" t="str">
            <v>T</v>
          </cell>
          <cell r="N399" t="str">
            <v>TRD@</v>
          </cell>
          <cell r="O399">
            <v>0</v>
          </cell>
          <cell r="P399">
            <v>0</v>
          </cell>
        </row>
        <row r="400">
          <cell r="A400" t="str">
            <v>RAP1GDS1</v>
          </cell>
          <cell r="B400" t="str">
            <v>RAP1, GTP-GDP dissociation stimulator 1</v>
          </cell>
          <cell r="C400">
            <v>5910</v>
          </cell>
          <cell r="D400">
            <v>4</v>
          </cell>
          <cell r="E400" t="str">
            <v>4q21-q25</v>
          </cell>
          <cell r="F400" t="str">
            <v>yes</v>
          </cell>
          <cell r="G400">
            <v>0</v>
          </cell>
          <cell r="H400" t="str">
            <v>T-ALL</v>
          </cell>
          <cell r="I400">
            <v>0</v>
          </cell>
          <cell r="J400">
            <v>0</v>
          </cell>
          <cell r="K400" t="str">
            <v>L</v>
          </cell>
          <cell r="L400" t="str">
            <v>Dom</v>
          </cell>
          <cell r="M400" t="str">
            <v>T</v>
          </cell>
          <cell r="N400" t="str">
            <v>NUP98</v>
          </cell>
          <cell r="O400">
            <v>0</v>
          </cell>
          <cell r="P400">
            <v>0</v>
          </cell>
        </row>
        <row r="401">
          <cell r="A401" t="str">
            <v>RARA</v>
          </cell>
          <cell r="B401" t="str">
            <v>retinoic acid receptor, alpha</v>
          </cell>
          <cell r="C401">
            <v>5914</v>
          </cell>
          <cell r="D401">
            <v>17</v>
          </cell>
          <cell r="E401" t="str">
            <v xml:space="preserve"> 17q12 </v>
          </cell>
          <cell r="F401" t="str">
            <v>yes</v>
          </cell>
          <cell r="G401">
            <v>0</v>
          </cell>
          <cell r="H401" t="str">
            <v>APL</v>
          </cell>
          <cell r="I401">
            <v>0</v>
          </cell>
          <cell r="J401">
            <v>0</v>
          </cell>
          <cell r="K401" t="str">
            <v>L</v>
          </cell>
          <cell r="L401" t="str">
            <v>Dom</v>
          </cell>
          <cell r="M401" t="str">
            <v>T</v>
          </cell>
          <cell r="N401" t="str">
            <v>PML, ZNF145, TIF1, NUMA1, NPM1</v>
          </cell>
          <cell r="O401">
            <v>0</v>
          </cell>
          <cell r="P401">
            <v>0</v>
          </cell>
        </row>
        <row r="402">
          <cell r="A402" t="str">
            <v>RB1</v>
          </cell>
          <cell r="B402" t="str">
            <v>retinoblastoma gene</v>
          </cell>
          <cell r="C402">
            <v>5925</v>
          </cell>
          <cell r="D402">
            <v>13</v>
          </cell>
          <cell r="E402" t="str">
            <v>13q14</v>
          </cell>
          <cell r="F402" t="str">
            <v>yes</v>
          </cell>
          <cell r="G402" t="str">
            <v>yes</v>
          </cell>
          <cell r="H402" t="str">
            <v>retinoblastoma, sarcoma, breast, small cell lung carcinoma</v>
          </cell>
          <cell r="I402" t="str">
            <v>retinoblastoma, sarcoma, breast, small cell lung carcinoma</v>
          </cell>
          <cell r="J402" t="str">
            <v>familial retinoblastoma</v>
          </cell>
          <cell r="K402" t="str">
            <v>L, E, M, O</v>
          </cell>
          <cell r="L402" t="str">
            <v>Rec</v>
          </cell>
          <cell r="M402" t="str">
            <v>D, Mis, N, F, S</v>
          </cell>
          <cell r="N402">
            <v>0</v>
          </cell>
          <cell r="O402">
            <v>0</v>
          </cell>
          <cell r="P402">
            <v>0</v>
          </cell>
        </row>
        <row r="403">
          <cell r="A403" t="str">
            <v>RBM15</v>
          </cell>
          <cell r="B403" t="str">
            <v>RNA binding motif protein 15</v>
          </cell>
          <cell r="C403">
            <v>64783</v>
          </cell>
          <cell r="D403">
            <v>1</v>
          </cell>
          <cell r="E403" t="str">
            <v>1p13</v>
          </cell>
          <cell r="F403" t="str">
            <v>yes</v>
          </cell>
          <cell r="G403">
            <v>0</v>
          </cell>
          <cell r="H403" t="str">
            <v>acute megakaryocytic leukaemia</v>
          </cell>
          <cell r="I403">
            <v>0</v>
          </cell>
          <cell r="J403">
            <v>0</v>
          </cell>
          <cell r="K403" t="str">
            <v>L</v>
          </cell>
          <cell r="L403" t="str">
            <v>Dom</v>
          </cell>
          <cell r="M403" t="str">
            <v>T</v>
          </cell>
          <cell r="N403" t="str">
            <v>MKL1</v>
          </cell>
          <cell r="O403">
            <v>0</v>
          </cell>
          <cell r="P403">
            <v>0</v>
          </cell>
        </row>
        <row r="404">
          <cell r="A404" t="str">
            <v>RECQL4</v>
          </cell>
          <cell r="B404" t="str">
            <v>RecQ protein-like 4</v>
          </cell>
          <cell r="C404">
            <v>9401</v>
          </cell>
          <cell r="D404">
            <v>8</v>
          </cell>
          <cell r="E404" t="str">
            <v>8q24.3</v>
          </cell>
          <cell r="F404">
            <v>0</v>
          </cell>
          <cell r="G404" t="str">
            <v>yes</v>
          </cell>
          <cell r="H404">
            <v>0</v>
          </cell>
          <cell r="I404" t="str">
            <v>osteosarcoma, skin basal cell, skin sqamous cell</v>
          </cell>
          <cell r="J404" t="str">
            <v>Rothmund-Thompson syndrome</v>
          </cell>
          <cell r="K404" t="str">
            <v>M</v>
          </cell>
          <cell r="L404" t="str">
            <v>Rec</v>
          </cell>
          <cell r="M404" t="str">
            <v>N, F, S</v>
          </cell>
          <cell r="N404">
            <v>0</v>
          </cell>
          <cell r="O404">
            <v>0</v>
          </cell>
          <cell r="P404">
            <v>0</v>
          </cell>
        </row>
        <row r="405">
          <cell r="A405" t="str">
            <v>REL</v>
          </cell>
          <cell r="B405" t="str">
            <v>v-rel reticuloendotheliosis viral oncogene homolog (avian)</v>
          </cell>
          <cell r="C405">
            <v>5966</v>
          </cell>
          <cell r="D405">
            <v>2</v>
          </cell>
          <cell r="E405" t="str">
            <v xml:space="preserve"> 2p13-p12</v>
          </cell>
          <cell r="F405" t="str">
            <v>yes</v>
          </cell>
          <cell r="G405">
            <v>0</v>
          </cell>
          <cell r="H405" t="str">
            <v>Hodgkin lymphoma</v>
          </cell>
          <cell r="I405">
            <v>0</v>
          </cell>
          <cell r="J405">
            <v>0</v>
          </cell>
          <cell r="K405" t="str">
            <v>L</v>
          </cell>
          <cell r="L405" t="str">
            <v>Dom</v>
          </cell>
          <cell r="M405" t="str">
            <v>A</v>
          </cell>
          <cell r="N405">
            <v>0</v>
          </cell>
          <cell r="O405">
            <v>0</v>
          </cell>
          <cell r="P405">
            <v>0</v>
          </cell>
        </row>
        <row r="406">
          <cell r="A406" t="str">
            <v>RET</v>
          </cell>
          <cell r="B406" t="str">
            <v>ret proto-oncogene</v>
          </cell>
          <cell r="C406">
            <v>5979</v>
          </cell>
          <cell r="D406">
            <v>10</v>
          </cell>
          <cell r="E406" t="str">
            <v>10q11.2</v>
          </cell>
          <cell r="F406" t="str">
            <v>yes</v>
          </cell>
          <cell r="G406" t="str">
            <v>yes</v>
          </cell>
          <cell r="H406" t="str">
            <v>medullary thyroid, papillary thyroid, pheochromocytoma, NSCLC</v>
          </cell>
          <cell r="I406" t="str">
            <v>medullary thyroid,  papillary thyroid, pheochromocytoma</v>
          </cell>
          <cell r="J406" t="str">
            <v>multiple endocrine neoplasia 2A/2B</v>
          </cell>
          <cell r="K406" t="str">
            <v>E, O</v>
          </cell>
          <cell r="L406" t="str">
            <v>Dom</v>
          </cell>
          <cell r="M406" t="str">
            <v>T, Mis, N, F</v>
          </cell>
          <cell r="N406" t="str">
            <v>H4, PRKAR1A, NCOA4, PCM1, GOLGA5, TRIM33, KTN1, TRIM27, HOOK3, KIF5B, CCDC6</v>
          </cell>
          <cell r="O406" t="str">
            <v>yes</v>
          </cell>
          <cell r="P406" t="str">
            <v>Hirschsprung disease</v>
          </cell>
        </row>
        <row r="407">
          <cell r="A407" t="str">
            <v>RNF43</v>
          </cell>
          <cell r="B407" t="str">
            <v>ring finger protein 43</v>
          </cell>
          <cell r="C407">
            <v>54894</v>
          </cell>
          <cell r="D407">
            <v>17</v>
          </cell>
          <cell r="E407" t="str">
            <v xml:space="preserve">q23.2 </v>
          </cell>
          <cell r="F407" t="str">
            <v>yes</v>
          </cell>
          <cell r="G407">
            <v>0</v>
          </cell>
          <cell r="H407" t="str">
            <v>cholangiocarcinoma, ovary, pancreas</v>
          </cell>
          <cell r="I407">
            <v>0</v>
          </cell>
          <cell r="J407">
            <v>0</v>
          </cell>
          <cell r="K407" t="str">
            <v>E</v>
          </cell>
          <cell r="L407" t="str">
            <v>Rec</v>
          </cell>
          <cell r="M407" t="str">
            <v>Mis, N, F, S</v>
          </cell>
          <cell r="N407">
            <v>0</v>
          </cell>
          <cell r="O407">
            <v>0</v>
          </cell>
          <cell r="P407">
            <v>0</v>
          </cell>
        </row>
        <row r="408">
          <cell r="A408" t="str">
            <v>ROS1</v>
          </cell>
          <cell r="B408" t="str">
            <v>v-ros UR2 sarcoma virus oncogene homolog 1 (avian)</v>
          </cell>
          <cell r="C408">
            <v>6098</v>
          </cell>
          <cell r="D408">
            <v>6</v>
          </cell>
          <cell r="E408" t="str">
            <v>6q22</v>
          </cell>
          <cell r="F408" t="str">
            <v>yes</v>
          </cell>
          <cell r="G408">
            <v>0</v>
          </cell>
          <cell r="H408" t="str">
            <v>glioblastoma, NSCLC</v>
          </cell>
          <cell r="I408">
            <v>0</v>
          </cell>
          <cell r="J408">
            <v>0</v>
          </cell>
          <cell r="K408" t="str">
            <v>O, E</v>
          </cell>
          <cell r="L408" t="str">
            <v>Dom</v>
          </cell>
          <cell r="M408" t="str">
            <v>T</v>
          </cell>
          <cell r="N408" t="str">
            <v>GOPC, SDC4, SLC34A2, EZR, LRIG3</v>
          </cell>
          <cell r="O408">
            <v>0</v>
          </cell>
          <cell r="P408">
            <v>0</v>
          </cell>
        </row>
        <row r="409">
          <cell r="A409" t="str">
            <v>RPL10</v>
          </cell>
          <cell r="B409" t="str">
            <v>ribosomal protein L10</v>
          </cell>
          <cell r="C409">
            <v>6134</v>
          </cell>
          <cell r="D409" t="str">
            <v>X</v>
          </cell>
          <cell r="E409" t="str">
            <v>Xq28</v>
          </cell>
          <cell r="F409" t="str">
            <v>yes</v>
          </cell>
          <cell r="G409">
            <v>0</v>
          </cell>
          <cell r="H409" t="str">
            <v>T-ALL</v>
          </cell>
          <cell r="I409">
            <v>0</v>
          </cell>
          <cell r="J409">
            <v>0</v>
          </cell>
          <cell r="K409" t="str">
            <v>L</v>
          </cell>
          <cell r="L409">
            <v>0</v>
          </cell>
          <cell r="M409" t="str">
            <v>Mis</v>
          </cell>
          <cell r="N409">
            <v>0</v>
          </cell>
          <cell r="O409">
            <v>0</v>
          </cell>
          <cell r="P409">
            <v>0</v>
          </cell>
        </row>
        <row r="410">
          <cell r="A410" t="str">
            <v>RPL22</v>
          </cell>
          <cell r="B410" t="str">
            <v>ribosomal protein L22 (EAP)</v>
          </cell>
          <cell r="C410">
            <v>6146</v>
          </cell>
          <cell r="D410">
            <v>1</v>
          </cell>
          <cell r="E410" t="str">
            <v>1p36.31</v>
          </cell>
          <cell r="F410" t="str">
            <v>yes</v>
          </cell>
          <cell r="G410">
            <v>0</v>
          </cell>
          <cell r="H410" t="str">
            <v>AML, CML</v>
          </cell>
          <cell r="I410">
            <v>0</v>
          </cell>
          <cell r="J410">
            <v>0</v>
          </cell>
          <cell r="K410" t="str">
            <v>L</v>
          </cell>
          <cell r="L410" t="str">
            <v>Dom</v>
          </cell>
          <cell r="M410" t="str">
            <v>T</v>
          </cell>
          <cell r="N410" t="str">
            <v>RUNX1</v>
          </cell>
          <cell r="O410">
            <v>0</v>
          </cell>
          <cell r="P410">
            <v>0</v>
          </cell>
        </row>
        <row r="411">
          <cell r="A411" t="str">
            <v>RPL5</v>
          </cell>
          <cell r="B411" t="str">
            <v>ribososomal protein L5</v>
          </cell>
          <cell r="C411">
            <v>6125</v>
          </cell>
          <cell r="D411">
            <v>1</v>
          </cell>
          <cell r="E411" t="str">
            <v>1p22.1</v>
          </cell>
          <cell r="F411" t="str">
            <v>yes</v>
          </cell>
          <cell r="G411">
            <v>0</v>
          </cell>
          <cell r="H411" t="str">
            <v>T-ALL</v>
          </cell>
          <cell r="I411">
            <v>0</v>
          </cell>
          <cell r="J411">
            <v>0</v>
          </cell>
          <cell r="K411" t="str">
            <v>L</v>
          </cell>
          <cell r="L411">
            <v>0</v>
          </cell>
          <cell r="M411" t="str">
            <v>Mis, N, F</v>
          </cell>
          <cell r="N411">
            <v>0</v>
          </cell>
          <cell r="O411" t="str">
            <v>yes</v>
          </cell>
          <cell r="P411" t="str">
            <v>Diamond-Blackfan anaemia</v>
          </cell>
        </row>
        <row r="412">
          <cell r="A412" t="str">
            <v>RPN1</v>
          </cell>
          <cell r="B412" t="str">
            <v>ribophorin I</v>
          </cell>
          <cell r="C412">
            <v>6184</v>
          </cell>
          <cell r="D412">
            <v>3</v>
          </cell>
          <cell r="E412" t="str">
            <v>3q21.3-q25.2</v>
          </cell>
          <cell r="F412" t="str">
            <v>yes</v>
          </cell>
          <cell r="G412">
            <v>0</v>
          </cell>
          <cell r="H412" t="str">
            <v>AML</v>
          </cell>
          <cell r="I412">
            <v>0</v>
          </cell>
          <cell r="J412">
            <v>0</v>
          </cell>
          <cell r="K412" t="str">
            <v>L</v>
          </cell>
          <cell r="L412" t="str">
            <v>Dom</v>
          </cell>
          <cell r="M412" t="str">
            <v>T</v>
          </cell>
          <cell r="N412" t="str">
            <v>EVI1</v>
          </cell>
          <cell r="O412">
            <v>0</v>
          </cell>
          <cell r="P412">
            <v>0</v>
          </cell>
        </row>
        <row r="413">
          <cell r="A413" t="str">
            <v>RUNDC2A</v>
          </cell>
          <cell r="B413" t="str">
            <v>RUN domain containing 2A</v>
          </cell>
          <cell r="C413">
            <v>84127</v>
          </cell>
          <cell r="D413">
            <v>16</v>
          </cell>
          <cell r="E413" t="str">
            <v>16p13.13</v>
          </cell>
          <cell r="F413" t="str">
            <v>yes</v>
          </cell>
          <cell r="G413">
            <v>0</v>
          </cell>
          <cell r="H413" t="str">
            <v>PMBL, Hodgkin lymphoma</v>
          </cell>
          <cell r="I413">
            <v>0</v>
          </cell>
          <cell r="J413">
            <v>0</v>
          </cell>
          <cell r="K413" t="str">
            <v>L</v>
          </cell>
          <cell r="L413" t="str">
            <v>Dom</v>
          </cell>
          <cell r="M413" t="str">
            <v>T</v>
          </cell>
          <cell r="N413" t="str">
            <v>CIITA</v>
          </cell>
          <cell r="O413">
            <v>0</v>
          </cell>
          <cell r="P413">
            <v>0</v>
          </cell>
        </row>
        <row r="414">
          <cell r="A414" t="str">
            <v>RUNX1</v>
          </cell>
          <cell r="B414" t="str">
            <v xml:space="preserve"> runt-related transcription factor 1  (AML1)</v>
          </cell>
          <cell r="C414">
            <v>861</v>
          </cell>
          <cell r="D414">
            <v>21</v>
          </cell>
          <cell r="E414" t="str">
            <v xml:space="preserve">21q22.3 </v>
          </cell>
          <cell r="F414" t="str">
            <v>yes</v>
          </cell>
          <cell r="G414">
            <v>0</v>
          </cell>
          <cell r="H414" t="str">
            <v>AML, preB- ALL, T-ALL</v>
          </cell>
          <cell r="I414">
            <v>0</v>
          </cell>
          <cell r="J414">
            <v>0</v>
          </cell>
          <cell r="K414" t="str">
            <v>L</v>
          </cell>
          <cell r="L414" t="str">
            <v>Dom</v>
          </cell>
          <cell r="M414" t="str">
            <v>T</v>
          </cell>
          <cell r="N414" t="str">
            <v>RPL22, MDS1, EVI1, CBFA2T3, CBFA2T1, ETV6, LAF4</v>
          </cell>
          <cell r="O414">
            <v>0</v>
          </cell>
          <cell r="P414">
            <v>0</v>
          </cell>
        </row>
        <row r="415">
          <cell r="A415" t="str">
            <v>RUNXBP2</v>
          </cell>
          <cell r="B415" t="str">
            <v>runt-related transcription factor binding protein 2 (MOZ/ZNF220)</v>
          </cell>
          <cell r="C415">
            <v>7994</v>
          </cell>
          <cell r="D415">
            <v>8</v>
          </cell>
          <cell r="E415" t="str">
            <v>8p11</v>
          </cell>
          <cell r="F415" t="str">
            <v>yes</v>
          </cell>
          <cell r="G415">
            <v>0</v>
          </cell>
          <cell r="H415" t="str">
            <v>AML</v>
          </cell>
          <cell r="I415">
            <v>0</v>
          </cell>
          <cell r="J415">
            <v>0</v>
          </cell>
          <cell r="K415" t="str">
            <v>L</v>
          </cell>
          <cell r="L415" t="str">
            <v>Dom</v>
          </cell>
          <cell r="M415" t="str">
            <v>T</v>
          </cell>
          <cell r="N415" t="str">
            <v>CREBBP, NCOA2, EP300</v>
          </cell>
          <cell r="O415">
            <v>0</v>
          </cell>
          <cell r="P415">
            <v>0</v>
          </cell>
        </row>
        <row r="416">
          <cell r="A416" t="str">
            <v>SBDS</v>
          </cell>
          <cell r="B416" t="str">
            <v>Shwachman-Bodian-Diamond syndrome protein</v>
          </cell>
          <cell r="C416">
            <v>51119</v>
          </cell>
          <cell r="D416">
            <v>7</v>
          </cell>
          <cell r="E416" t="str">
            <v>7q11</v>
          </cell>
          <cell r="F416">
            <v>0</v>
          </cell>
          <cell r="G416" t="str">
            <v>yes</v>
          </cell>
          <cell r="H416">
            <v>0</v>
          </cell>
          <cell r="I416" t="str">
            <v>AML, MDS</v>
          </cell>
          <cell r="J416" t="str">
            <v>Schwachman-Diamond syndrome</v>
          </cell>
          <cell r="K416" t="str">
            <v>L</v>
          </cell>
          <cell r="L416" t="str">
            <v>Rec</v>
          </cell>
          <cell r="M416" t="str">
            <v>Gene Conversion</v>
          </cell>
          <cell r="N416">
            <v>0</v>
          </cell>
          <cell r="O416">
            <v>0</v>
          </cell>
          <cell r="P416">
            <v>0</v>
          </cell>
        </row>
        <row r="417">
          <cell r="A417" t="str">
            <v>SDC4</v>
          </cell>
          <cell r="B417" t="str">
            <v>syndecan 4</v>
          </cell>
          <cell r="C417">
            <v>6385</v>
          </cell>
          <cell r="D417">
            <v>20</v>
          </cell>
          <cell r="E417" t="str">
            <v>20q12</v>
          </cell>
          <cell r="F417" t="str">
            <v>yes</v>
          </cell>
          <cell r="G417">
            <v>0</v>
          </cell>
          <cell r="H417" t="str">
            <v>NSCLC</v>
          </cell>
          <cell r="I417">
            <v>0</v>
          </cell>
          <cell r="J417">
            <v>0</v>
          </cell>
          <cell r="K417" t="str">
            <v>E</v>
          </cell>
          <cell r="L417" t="str">
            <v>Dom</v>
          </cell>
          <cell r="M417" t="str">
            <v>T</v>
          </cell>
          <cell r="N417" t="str">
            <v>ROS1</v>
          </cell>
          <cell r="O417">
            <v>0</v>
          </cell>
          <cell r="P417">
            <v>0</v>
          </cell>
        </row>
        <row r="418">
          <cell r="A418" t="str">
            <v>SDH5</v>
          </cell>
          <cell r="B418" t="str">
            <v>chromosome 11 open reading frame 79</v>
          </cell>
          <cell r="C418">
            <v>54949</v>
          </cell>
          <cell r="D418">
            <v>11</v>
          </cell>
          <cell r="E418" t="str">
            <v>11q12.2</v>
          </cell>
          <cell r="F418">
            <v>0</v>
          </cell>
          <cell r="G418" t="str">
            <v>yes</v>
          </cell>
          <cell r="H418">
            <v>0</v>
          </cell>
          <cell r="I418" t="str">
            <v>paraganglioma</v>
          </cell>
          <cell r="J418" t="str">
            <v>familial paraganglioma</v>
          </cell>
          <cell r="K418" t="str">
            <v>M</v>
          </cell>
          <cell r="L418" t="str">
            <v>Rec</v>
          </cell>
          <cell r="M418" t="str">
            <v>M</v>
          </cell>
          <cell r="N418">
            <v>0</v>
          </cell>
          <cell r="O418">
            <v>0</v>
          </cell>
          <cell r="P418">
            <v>0</v>
          </cell>
        </row>
        <row r="419">
          <cell r="A419" t="str">
            <v>SDHB</v>
          </cell>
          <cell r="B419" t="str">
            <v>succinate dehydrogenase complex, subunit B, iron sulfur (Ip)</v>
          </cell>
          <cell r="C419">
            <v>6390</v>
          </cell>
          <cell r="D419">
            <v>1</v>
          </cell>
          <cell r="E419" t="str">
            <v xml:space="preserve">1p36.1-p35 </v>
          </cell>
          <cell r="F419">
            <v>0</v>
          </cell>
          <cell r="G419" t="str">
            <v>yes</v>
          </cell>
          <cell r="H419">
            <v>0</v>
          </cell>
          <cell r="I419" t="str">
            <v>paraganglioma, pheochromocytoma</v>
          </cell>
          <cell r="J419" t="str">
            <v>familial paraganglioma</v>
          </cell>
          <cell r="K419" t="str">
            <v>O</v>
          </cell>
          <cell r="L419" t="str">
            <v>Rec</v>
          </cell>
          <cell r="M419" t="str">
            <v>Mis, N, F</v>
          </cell>
          <cell r="N419">
            <v>0</v>
          </cell>
          <cell r="O419">
            <v>0</v>
          </cell>
          <cell r="P419">
            <v>0</v>
          </cell>
        </row>
        <row r="420">
          <cell r="A420" t="str">
            <v>SDHC</v>
          </cell>
          <cell r="B420" t="str">
            <v>succinate dehydrogenase complex, subunit C, integral membrane protein, 15kDa</v>
          </cell>
          <cell r="C420">
            <v>6391</v>
          </cell>
          <cell r="D420">
            <v>1</v>
          </cell>
          <cell r="E420" t="str">
            <v xml:space="preserve">1q21 </v>
          </cell>
          <cell r="F420">
            <v>0</v>
          </cell>
          <cell r="G420" t="str">
            <v>yes</v>
          </cell>
          <cell r="H420">
            <v>0</v>
          </cell>
          <cell r="I420" t="str">
            <v>paraganglioma, pheochromocytoma</v>
          </cell>
          <cell r="J420" t="str">
            <v>familial paraganglioma</v>
          </cell>
          <cell r="K420" t="str">
            <v>O</v>
          </cell>
          <cell r="L420" t="str">
            <v>Rec</v>
          </cell>
          <cell r="M420" t="str">
            <v>Mis, N, F</v>
          </cell>
          <cell r="N420">
            <v>0</v>
          </cell>
          <cell r="O420">
            <v>0</v>
          </cell>
          <cell r="P420">
            <v>0</v>
          </cell>
        </row>
        <row r="421">
          <cell r="A421" t="str">
            <v>SDHD</v>
          </cell>
          <cell r="B421" t="str">
            <v>succinate dehydrogenase complex, subunit D, integral membrane protein</v>
          </cell>
          <cell r="C421">
            <v>6392</v>
          </cell>
          <cell r="D421">
            <v>11</v>
          </cell>
          <cell r="E421" t="str">
            <v xml:space="preserve">11q23 </v>
          </cell>
          <cell r="F421">
            <v>0</v>
          </cell>
          <cell r="G421" t="str">
            <v>yes</v>
          </cell>
          <cell r="H421">
            <v>0</v>
          </cell>
          <cell r="I421" t="str">
            <v>paraganglioma, pheochromocytoma</v>
          </cell>
          <cell r="J421" t="str">
            <v>familial paraganglioma</v>
          </cell>
          <cell r="K421" t="str">
            <v>O</v>
          </cell>
          <cell r="L421" t="str">
            <v>Rec</v>
          </cell>
          <cell r="M421" t="str">
            <v>Mis, N, F, S</v>
          </cell>
          <cell r="N421">
            <v>0</v>
          </cell>
          <cell r="O421">
            <v>0</v>
          </cell>
          <cell r="P421">
            <v>0</v>
          </cell>
        </row>
        <row r="422">
          <cell r="A422" t="str">
            <v>SEPT6</v>
          </cell>
          <cell r="B422" t="str">
            <v>septin 6</v>
          </cell>
          <cell r="C422">
            <v>23157</v>
          </cell>
          <cell r="D422" t="str">
            <v>X</v>
          </cell>
          <cell r="E422" t="str">
            <v>Xq24</v>
          </cell>
          <cell r="F422" t="str">
            <v>yes</v>
          </cell>
          <cell r="G422">
            <v>0</v>
          </cell>
          <cell r="H422" t="str">
            <v>AML</v>
          </cell>
          <cell r="I422">
            <v>0</v>
          </cell>
          <cell r="J422">
            <v>0</v>
          </cell>
          <cell r="K422" t="str">
            <v>L</v>
          </cell>
          <cell r="L422" t="str">
            <v>Dom</v>
          </cell>
          <cell r="M422" t="str">
            <v>T</v>
          </cell>
          <cell r="N422" t="str">
            <v>MLL</v>
          </cell>
          <cell r="O422">
            <v>0</v>
          </cell>
          <cell r="P422">
            <v>0</v>
          </cell>
        </row>
        <row r="423">
          <cell r="A423" t="str">
            <v>SET</v>
          </cell>
          <cell r="B423" t="str">
            <v xml:space="preserve">SET translocation </v>
          </cell>
          <cell r="C423">
            <v>6418</v>
          </cell>
          <cell r="D423">
            <v>9</v>
          </cell>
          <cell r="E423" t="str">
            <v>9q34</v>
          </cell>
          <cell r="F423" t="str">
            <v>yes</v>
          </cell>
          <cell r="G423">
            <v>0</v>
          </cell>
          <cell r="H423" t="str">
            <v>AML</v>
          </cell>
          <cell r="I423">
            <v>0</v>
          </cell>
          <cell r="J423">
            <v>0</v>
          </cell>
          <cell r="K423" t="str">
            <v>L</v>
          </cell>
          <cell r="L423" t="str">
            <v>Dom</v>
          </cell>
          <cell r="M423" t="str">
            <v>T</v>
          </cell>
          <cell r="N423" t="str">
            <v>NUP214</v>
          </cell>
          <cell r="O423">
            <v>0</v>
          </cell>
          <cell r="P423">
            <v>0</v>
          </cell>
        </row>
        <row r="424">
          <cell r="A424" t="str">
            <v>SETBP1</v>
          </cell>
          <cell r="B424" t="str">
            <v>SET binding protein 1</v>
          </cell>
          <cell r="C424">
            <v>26040</v>
          </cell>
          <cell r="D424">
            <v>18</v>
          </cell>
          <cell r="E424" t="str">
            <v>18q21.1</v>
          </cell>
          <cell r="F424" t="str">
            <v>yes</v>
          </cell>
          <cell r="G424" t="str">
            <v>yes</v>
          </cell>
          <cell r="H424" t="str">
            <v>atypical CML, sAML, MDS/MPN-U, CMML, JMML</v>
          </cell>
          <cell r="I424" t="str">
            <v xml:space="preserve">neuroepithelial tumours </v>
          </cell>
          <cell r="J424" t="str">
            <v>Schinzel-Giedion syndrome</v>
          </cell>
          <cell r="K424" t="str">
            <v>L</v>
          </cell>
          <cell r="L424" t="str">
            <v>Dom</v>
          </cell>
          <cell r="M424" t="str">
            <v>Mis</v>
          </cell>
          <cell r="N424" t="str">
            <v>NUP98</v>
          </cell>
          <cell r="O424">
            <v>0</v>
          </cell>
          <cell r="P424">
            <v>0</v>
          </cell>
        </row>
        <row r="425">
          <cell r="A425" t="str">
            <v>SETD2</v>
          </cell>
          <cell r="B425" t="str">
            <v>SET domain containing 2</v>
          </cell>
          <cell r="C425">
            <v>29072</v>
          </cell>
          <cell r="D425">
            <v>3</v>
          </cell>
          <cell r="E425" t="str">
            <v>3p21.31</v>
          </cell>
          <cell r="F425" t="str">
            <v>yes</v>
          </cell>
          <cell r="G425">
            <v>0</v>
          </cell>
          <cell r="H425" t="str">
            <v>clear cell renal carcinoma</v>
          </cell>
          <cell r="I425">
            <v>0</v>
          </cell>
          <cell r="J425">
            <v>0</v>
          </cell>
          <cell r="K425" t="str">
            <v>E</v>
          </cell>
          <cell r="L425" t="str">
            <v>Rec</v>
          </cell>
          <cell r="M425" t="str">
            <v>N, F, S, Mis</v>
          </cell>
          <cell r="N425">
            <v>0</v>
          </cell>
          <cell r="O425">
            <v>0</v>
          </cell>
          <cell r="P425">
            <v>0</v>
          </cell>
        </row>
        <row r="426">
          <cell r="A426" t="str">
            <v>SF3B1</v>
          </cell>
          <cell r="B426" t="str">
            <v>splicing factor 3b, subunit 1, 155kDa</v>
          </cell>
          <cell r="C426">
            <v>23451</v>
          </cell>
          <cell r="D426">
            <v>2</v>
          </cell>
          <cell r="E426" t="str">
            <v>2q33.1</v>
          </cell>
          <cell r="F426" t="str">
            <v>yes</v>
          </cell>
          <cell r="G426">
            <v>0</v>
          </cell>
          <cell r="H426" t="str">
            <v>myelodysplastic syndrome</v>
          </cell>
          <cell r="I426">
            <v>0</v>
          </cell>
          <cell r="J426">
            <v>0</v>
          </cell>
          <cell r="K426" t="str">
            <v>L</v>
          </cell>
          <cell r="L426" t="str">
            <v>Dom</v>
          </cell>
          <cell r="M426" t="str">
            <v>Mis</v>
          </cell>
          <cell r="N426">
            <v>0</v>
          </cell>
          <cell r="O426">
            <v>0</v>
          </cell>
          <cell r="P426">
            <v>0</v>
          </cell>
        </row>
        <row r="427">
          <cell r="A427" t="str">
            <v>SFPQ</v>
          </cell>
          <cell r="B427" t="str">
            <v>splicing factor proline/glutamine rich(polypyrimidine tract binding protein associated)</v>
          </cell>
          <cell r="C427">
            <v>6421</v>
          </cell>
          <cell r="D427">
            <v>1</v>
          </cell>
          <cell r="E427" t="str">
            <v>1p34.3</v>
          </cell>
          <cell r="F427" t="str">
            <v>yes</v>
          </cell>
          <cell r="G427">
            <v>0</v>
          </cell>
          <cell r="H427" t="str">
            <v xml:space="preserve">papillary renal </v>
          </cell>
          <cell r="I427">
            <v>0</v>
          </cell>
          <cell r="J427">
            <v>0</v>
          </cell>
          <cell r="K427" t="str">
            <v>E</v>
          </cell>
          <cell r="L427" t="str">
            <v>Dom</v>
          </cell>
          <cell r="M427" t="str">
            <v>T</v>
          </cell>
          <cell r="N427" t="str">
            <v>TFE3</v>
          </cell>
          <cell r="O427">
            <v>0</v>
          </cell>
          <cell r="P427">
            <v>0</v>
          </cell>
        </row>
        <row r="428">
          <cell r="A428" t="str">
            <v>SFRS3</v>
          </cell>
          <cell r="B428" t="str">
            <v>splicing factor, arginine/serine-rich 3</v>
          </cell>
          <cell r="C428">
            <v>6428</v>
          </cell>
          <cell r="D428">
            <v>6</v>
          </cell>
          <cell r="E428" t="str">
            <v>6p21</v>
          </cell>
          <cell r="F428" t="str">
            <v>yes</v>
          </cell>
          <cell r="G428">
            <v>0</v>
          </cell>
          <cell r="H428" t="str">
            <v>follicular lymphoma</v>
          </cell>
          <cell r="I428">
            <v>0</v>
          </cell>
          <cell r="J428">
            <v>0</v>
          </cell>
          <cell r="K428" t="str">
            <v>L</v>
          </cell>
          <cell r="L428" t="str">
            <v>Dom</v>
          </cell>
          <cell r="M428" t="str">
            <v>T</v>
          </cell>
          <cell r="N428" t="str">
            <v>BCL6</v>
          </cell>
          <cell r="O428">
            <v>0</v>
          </cell>
          <cell r="P428">
            <v>0</v>
          </cell>
        </row>
        <row r="429">
          <cell r="A429" t="str">
            <v>SH2B3</v>
          </cell>
          <cell r="B429" t="str">
            <v>SH2B adaptor protein 3</v>
          </cell>
          <cell r="C429">
            <v>10019</v>
          </cell>
          <cell r="D429">
            <v>12</v>
          </cell>
          <cell r="E429" t="str">
            <v>12q24.12</v>
          </cell>
          <cell r="F429" t="str">
            <v>yes</v>
          </cell>
          <cell r="G429">
            <v>0</v>
          </cell>
          <cell r="H429" t="str">
            <v>MPN, sAML, erythrocytosis, B-ALL</v>
          </cell>
          <cell r="I429">
            <v>0</v>
          </cell>
          <cell r="J429">
            <v>0</v>
          </cell>
          <cell r="K429" t="str">
            <v>L</v>
          </cell>
          <cell r="L429" t="str">
            <v>Rec?</v>
          </cell>
          <cell r="M429" t="str">
            <v>Mis, F,N</v>
          </cell>
          <cell r="N429">
            <v>0</v>
          </cell>
          <cell r="O429">
            <v>0</v>
          </cell>
          <cell r="P429" t="str">
            <v>Coeliac disease type 13; diabetes mellitus, insulin-dependent;</v>
          </cell>
        </row>
        <row r="430">
          <cell r="A430" t="str">
            <v>SH3GL1</v>
          </cell>
          <cell r="B430" t="str">
            <v>SH3-domain GRB2-like 1 (EEN)</v>
          </cell>
          <cell r="C430">
            <v>6455</v>
          </cell>
          <cell r="D430">
            <v>19</v>
          </cell>
          <cell r="E430" t="str">
            <v xml:space="preserve"> 19p13.3 </v>
          </cell>
          <cell r="F430" t="str">
            <v>yes</v>
          </cell>
          <cell r="G430">
            <v>0</v>
          </cell>
          <cell r="H430" t="str">
            <v>AL</v>
          </cell>
          <cell r="I430">
            <v>0</v>
          </cell>
          <cell r="J430">
            <v>0</v>
          </cell>
          <cell r="K430" t="str">
            <v>L</v>
          </cell>
          <cell r="L430" t="str">
            <v>Dom</v>
          </cell>
          <cell r="M430" t="str">
            <v>T</v>
          </cell>
          <cell r="N430" t="str">
            <v>MLL</v>
          </cell>
          <cell r="O430">
            <v>0</v>
          </cell>
          <cell r="P430">
            <v>0</v>
          </cell>
        </row>
        <row r="431">
          <cell r="A431" t="str">
            <v>SIL</v>
          </cell>
          <cell r="B431" t="str">
            <v>TAL1 (SCL) interrupting locus</v>
          </cell>
          <cell r="C431">
            <v>6491</v>
          </cell>
          <cell r="D431">
            <v>1</v>
          </cell>
          <cell r="E431" t="str">
            <v>1p32</v>
          </cell>
          <cell r="F431" t="str">
            <v>yes</v>
          </cell>
          <cell r="G431">
            <v>0</v>
          </cell>
          <cell r="H431" t="str">
            <v>T-ALL</v>
          </cell>
          <cell r="I431">
            <v>0</v>
          </cell>
          <cell r="J431">
            <v>0</v>
          </cell>
          <cell r="K431" t="str">
            <v>L</v>
          </cell>
          <cell r="L431" t="str">
            <v>Dom</v>
          </cell>
          <cell r="M431" t="str">
            <v>T</v>
          </cell>
          <cell r="N431" t="str">
            <v>TAL1</v>
          </cell>
          <cell r="O431">
            <v>0</v>
          </cell>
          <cell r="P431">
            <v>0</v>
          </cell>
        </row>
        <row r="432">
          <cell r="A432" t="str">
            <v>SLC34A2</v>
          </cell>
          <cell r="B432" t="str">
            <v>solute carrier family 34 (sodium phosphate), member 2</v>
          </cell>
          <cell r="C432">
            <v>10568</v>
          </cell>
          <cell r="D432">
            <v>4</v>
          </cell>
          <cell r="E432" t="str">
            <v>4p15.2</v>
          </cell>
          <cell r="F432" t="str">
            <v>yes</v>
          </cell>
          <cell r="G432">
            <v>0</v>
          </cell>
          <cell r="H432" t="str">
            <v>NSCLC</v>
          </cell>
          <cell r="I432">
            <v>0</v>
          </cell>
          <cell r="J432">
            <v>0</v>
          </cell>
          <cell r="K432" t="str">
            <v>E</v>
          </cell>
          <cell r="L432" t="str">
            <v>Dom</v>
          </cell>
          <cell r="M432" t="str">
            <v>T</v>
          </cell>
          <cell r="N432" t="str">
            <v>ROS1</v>
          </cell>
          <cell r="O432">
            <v>0</v>
          </cell>
          <cell r="P432">
            <v>0</v>
          </cell>
        </row>
        <row r="433">
          <cell r="A433" t="str">
            <v>SLC45A3</v>
          </cell>
          <cell r="B433" t="str">
            <v>solute carrier family 45, member 3</v>
          </cell>
          <cell r="C433">
            <v>85414</v>
          </cell>
          <cell r="D433">
            <v>1</v>
          </cell>
          <cell r="E433" t="str">
            <v>1q32</v>
          </cell>
          <cell r="F433" t="str">
            <v>yes</v>
          </cell>
          <cell r="G433">
            <v>0</v>
          </cell>
          <cell r="H433" t="str">
            <v xml:space="preserve">prostate </v>
          </cell>
          <cell r="I433">
            <v>0</v>
          </cell>
          <cell r="J433">
            <v>0</v>
          </cell>
          <cell r="K433" t="str">
            <v>E</v>
          </cell>
          <cell r="L433" t="str">
            <v>Dom</v>
          </cell>
          <cell r="M433" t="str">
            <v>T</v>
          </cell>
          <cell r="N433" t="str">
            <v>ETV1, ETV5, ELK4, ERG</v>
          </cell>
          <cell r="O433">
            <v>0</v>
          </cell>
          <cell r="P433">
            <v>0</v>
          </cell>
        </row>
        <row r="434">
          <cell r="A434" t="str">
            <v>SMARCA4</v>
          </cell>
          <cell r="B434" t="str">
            <v>SWI/SNF related, matrix associated, actin dependent regulator of chromatin, subfamily a, member 4</v>
          </cell>
          <cell r="C434">
            <v>6597</v>
          </cell>
          <cell r="D434">
            <v>19</v>
          </cell>
          <cell r="E434" t="str">
            <v>19p13.2</v>
          </cell>
          <cell r="F434" t="str">
            <v>yes</v>
          </cell>
          <cell r="G434">
            <v>0</v>
          </cell>
          <cell r="H434" t="str">
            <v>NSCLC</v>
          </cell>
          <cell r="I434">
            <v>0</v>
          </cell>
          <cell r="J434">
            <v>0</v>
          </cell>
          <cell r="K434" t="str">
            <v>E</v>
          </cell>
          <cell r="L434" t="str">
            <v>Rec</v>
          </cell>
          <cell r="M434" t="str">
            <v>F, N, Mis</v>
          </cell>
          <cell r="N434">
            <v>0</v>
          </cell>
          <cell r="O434">
            <v>0</v>
          </cell>
          <cell r="P434">
            <v>0</v>
          </cell>
        </row>
        <row r="435">
          <cell r="A435" t="str">
            <v>SMARCB1</v>
          </cell>
          <cell r="B435" t="str">
            <v>SWI/SNF related, matrix associated, actin dependent regulator of chromatin, subfamily b, member 1</v>
          </cell>
          <cell r="C435">
            <v>6598</v>
          </cell>
          <cell r="D435">
            <v>22</v>
          </cell>
          <cell r="E435" t="str">
            <v xml:space="preserve">22q11 </v>
          </cell>
          <cell r="F435" t="str">
            <v>yes</v>
          </cell>
          <cell r="G435" t="str">
            <v>yes</v>
          </cell>
          <cell r="H435" t="str">
            <v xml:space="preserve">malignant rhabdoid </v>
          </cell>
          <cell r="I435" t="str">
            <v>malignant rhabdoid</v>
          </cell>
          <cell r="J435" t="str">
            <v>rhabdoid predisposition syndrome</v>
          </cell>
          <cell r="K435" t="str">
            <v>M</v>
          </cell>
          <cell r="L435" t="str">
            <v>Rec</v>
          </cell>
          <cell r="M435" t="str">
            <v>D, N, F, S</v>
          </cell>
          <cell r="N435">
            <v>0</v>
          </cell>
          <cell r="O435">
            <v>0</v>
          </cell>
          <cell r="P435">
            <v>0</v>
          </cell>
        </row>
        <row r="436">
          <cell r="A436" t="str">
            <v>SMARCE1</v>
          </cell>
          <cell r="B436" t="str">
            <v>SWI/SNF related, matrix associated, actin dependent regulator of chromatin, subfamily e, member 1</v>
          </cell>
          <cell r="C436">
            <v>6605</v>
          </cell>
          <cell r="D436">
            <v>17</v>
          </cell>
          <cell r="E436" t="str">
            <v>17q21.2</v>
          </cell>
          <cell r="F436">
            <v>0</v>
          </cell>
          <cell r="G436" t="str">
            <v>yes</v>
          </cell>
          <cell r="H436">
            <v>0</v>
          </cell>
          <cell r="I436" t="str">
            <v>meningioma</v>
          </cell>
          <cell r="J436">
            <v>0</v>
          </cell>
          <cell r="K436" t="str">
            <v>O</v>
          </cell>
          <cell r="L436">
            <v>0</v>
          </cell>
          <cell r="M436">
            <v>0</v>
          </cell>
          <cell r="N436">
            <v>0</v>
          </cell>
          <cell r="O436">
            <v>0</v>
          </cell>
          <cell r="P436">
            <v>0</v>
          </cell>
        </row>
        <row r="437">
          <cell r="A437" t="str">
            <v>SMO</v>
          </cell>
          <cell r="B437" t="str">
            <v>smoothened homolog (Drosophila)</v>
          </cell>
          <cell r="C437">
            <v>6608</v>
          </cell>
          <cell r="D437">
            <v>7</v>
          </cell>
          <cell r="E437" t="str">
            <v xml:space="preserve">7q31-q32 </v>
          </cell>
          <cell r="F437" t="str">
            <v>yes</v>
          </cell>
          <cell r="G437">
            <v>0</v>
          </cell>
          <cell r="H437" t="str">
            <v xml:space="preserve">skin basal cell </v>
          </cell>
          <cell r="I437">
            <v>0</v>
          </cell>
          <cell r="J437">
            <v>0</v>
          </cell>
          <cell r="K437" t="str">
            <v>E</v>
          </cell>
          <cell r="L437" t="str">
            <v>Dom</v>
          </cell>
          <cell r="M437" t="str">
            <v>Mis</v>
          </cell>
          <cell r="N437">
            <v>0</v>
          </cell>
          <cell r="O437">
            <v>0</v>
          </cell>
          <cell r="P437">
            <v>0</v>
          </cell>
        </row>
        <row r="438">
          <cell r="A438" t="str">
            <v>SOCS1</v>
          </cell>
          <cell r="B438" t="str">
            <v>suppressor of cytokine signaling 1</v>
          </cell>
          <cell r="C438">
            <v>8651</v>
          </cell>
          <cell r="D438">
            <v>16</v>
          </cell>
          <cell r="E438" t="str">
            <v>16p13.13</v>
          </cell>
          <cell r="F438" t="str">
            <v>yes</v>
          </cell>
          <cell r="G438">
            <v>0</v>
          </cell>
          <cell r="H438" t="str">
            <v>Hodgkin lymphoma, PMBL</v>
          </cell>
          <cell r="I438">
            <v>0</v>
          </cell>
          <cell r="J438">
            <v>0</v>
          </cell>
          <cell r="K438" t="str">
            <v>L</v>
          </cell>
          <cell r="L438" t="str">
            <v>Rec</v>
          </cell>
          <cell r="M438" t="str">
            <v>F, O</v>
          </cell>
          <cell r="N438">
            <v>0</v>
          </cell>
          <cell r="O438">
            <v>0</v>
          </cell>
          <cell r="P438">
            <v>0</v>
          </cell>
        </row>
        <row r="439">
          <cell r="A439" t="str">
            <v>SOX2</v>
          </cell>
          <cell r="B439" t="str">
            <v>SRY (sex determining region Y)-box 2</v>
          </cell>
          <cell r="C439">
            <v>6657</v>
          </cell>
          <cell r="D439">
            <v>3</v>
          </cell>
          <cell r="E439" t="str">
            <v>3q26.3-q27</v>
          </cell>
          <cell r="F439" t="str">
            <v>yes</v>
          </cell>
          <cell r="G439">
            <v>0</v>
          </cell>
          <cell r="H439" t="str">
            <v>NSCLC, oesophageal squamous carcinoma</v>
          </cell>
          <cell r="I439">
            <v>0</v>
          </cell>
          <cell r="J439">
            <v>0</v>
          </cell>
          <cell r="K439" t="str">
            <v>E</v>
          </cell>
          <cell r="L439" t="str">
            <v>Dom</v>
          </cell>
          <cell r="M439" t="str">
            <v>A</v>
          </cell>
          <cell r="N439">
            <v>0</v>
          </cell>
          <cell r="O439" t="str">
            <v>yes</v>
          </cell>
          <cell r="P439" t="str">
            <v>MICROPHTHALMIA AND ESOPHAGEAL ATRESIA SYNDROME</v>
          </cell>
        </row>
        <row r="440">
          <cell r="A440" t="str">
            <v>SRGAP3</v>
          </cell>
          <cell r="B440" t="str">
            <v>SLIT-ROBO Rho GTPase activating protein 3</v>
          </cell>
          <cell r="C440">
            <v>9901</v>
          </cell>
          <cell r="D440">
            <v>3</v>
          </cell>
          <cell r="E440" t="str">
            <v>3p25.3</v>
          </cell>
          <cell r="F440" t="str">
            <v>yes</v>
          </cell>
          <cell r="G440">
            <v>0</v>
          </cell>
          <cell r="H440" t="str">
            <v>pilocytic astrocytoma</v>
          </cell>
          <cell r="I440">
            <v>0</v>
          </cell>
          <cell r="J440">
            <v>0</v>
          </cell>
          <cell r="K440" t="str">
            <v>M</v>
          </cell>
          <cell r="L440" t="str">
            <v>Dom</v>
          </cell>
          <cell r="M440" t="str">
            <v>T</v>
          </cell>
          <cell r="N440" t="str">
            <v>RAF1</v>
          </cell>
          <cell r="O440">
            <v>0</v>
          </cell>
          <cell r="P440">
            <v>0</v>
          </cell>
        </row>
        <row r="441">
          <cell r="A441" t="str">
            <v>SRSF2</v>
          </cell>
          <cell r="B441" t="str">
            <v>serine/arginine-rich splicing factor 2</v>
          </cell>
          <cell r="C441">
            <v>6427</v>
          </cell>
          <cell r="D441">
            <v>17</v>
          </cell>
          <cell r="E441" t="str">
            <v>17q25</v>
          </cell>
          <cell r="F441" t="str">
            <v>yes</v>
          </cell>
          <cell r="G441">
            <v>0</v>
          </cell>
          <cell r="H441" t="str">
            <v>MDS, CLL</v>
          </cell>
          <cell r="I441">
            <v>0</v>
          </cell>
          <cell r="J441">
            <v>0</v>
          </cell>
          <cell r="K441" t="str">
            <v>L</v>
          </cell>
          <cell r="L441" t="str">
            <v>Dom</v>
          </cell>
          <cell r="M441" t="str">
            <v>Mis</v>
          </cell>
          <cell r="N441">
            <v>0</v>
          </cell>
          <cell r="O441">
            <v>0</v>
          </cell>
          <cell r="P441">
            <v>0</v>
          </cell>
        </row>
        <row r="442">
          <cell r="A442" t="str">
            <v>SS18</v>
          </cell>
          <cell r="B442" t="str">
            <v>synovial sarcoma translocation, chromosome 18</v>
          </cell>
          <cell r="C442">
            <v>6760</v>
          </cell>
          <cell r="D442">
            <v>18</v>
          </cell>
          <cell r="E442" t="str">
            <v>18q11.2</v>
          </cell>
          <cell r="F442" t="str">
            <v>yes</v>
          </cell>
          <cell r="G442">
            <v>0</v>
          </cell>
          <cell r="H442" t="str">
            <v>synovial sarcoma</v>
          </cell>
          <cell r="I442">
            <v>0</v>
          </cell>
          <cell r="J442">
            <v>0</v>
          </cell>
          <cell r="K442" t="str">
            <v>M</v>
          </cell>
          <cell r="L442" t="str">
            <v>Dom</v>
          </cell>
          <cell r="M442" t="str">
            <v>T</v>
          </cell>
          <cell r="N442" t="str">
            <v>SSX1,  SSX2</v>
          </cell>
          <cell r="O442">
            <v>0</v>
          </cell>
          <cell r="P442">
            <v>0</v>
          </cell>
        </row>
        <row r="443">
          <cell r="A443" t="str">
            <v>SS18L1</v>
          </cell>
          <cell r="B443" t="str">
            <v>synovial sarcoma translocation gene on chromosome 18-like 1</v>
          </cell>
          <cell r="C443">
            <v>26039</v>
          </cell>
          <cell r="D443">
            <v>20</v>
          </cell>
          <cell r="E443" t="str">
            <v>20q13.3</v>
          </cell>
          <cell r="F443" t="str">
            <v>yes</v>
          </cell>
          <cell r="G443">
            <v>0</v>
          </cell>
          <cell r="H443" t="str">
            <v>synovial sarcoma</v>
          </cell>
          <cell r="I443">
            <v>0</v>
          </cell>
          <cell r="J443">
            <v>0</v>
          </cell>
          <cell r="K443" t="str">
            <v>M</v>
          </cell>
          <cell r="L443" t="str">
            <v>Dom</v>
          </cell>
          <cell r="M443" t="str">
            <v>T</v>
          </cell>
          <cell r="N443" t="str">
            <v>SSX1</v>
          </cell>
          <cell r="O443">
            <v>0</v>
          </cell>
          <cell r="P443">
            <v>0</v>
          </cell>
        </row>
        <row r="444">
          <cell r="A444" t="str">
            <v>SSX1</v>
          </cell>
          <cell r="B444" t="str">
            <v>synovial sarcoma, X breakpoint 1</v>
          </cell>
          <cell r="C444">
            <v>6756</v>
          </cell>
          <cell r="D444" t="str">
            <v>X</v>
          </cell>
          <cell r="E444" t="str">
            <v>Xp11.23-p11.22</v>
          </cell>
          <cell r="F444" t="str">
            <v>yes</v>
          </cell>
          <cell r="G444">
            <v>0</v>
          </cell>
          <cell r="H444" t="str">
            <v>synovial sarcoma</v>
          </cell>
          <cell r="I444">
            <v>0</v>
          </cell>
          <cell r="J444">
            <v>0</v>
          </cell>
          <cell r="K444" t="str">
            <v>M</v>
          </cell>
          <cell r="L444" t="str">
            <v>Dom</v>
          </cell>
          <cell r="M444" t="str">
            <v>T</v>
          </cell>
          <cell r="N444" t="str">
            <v>SS18</v>
          </cell>
          <cell r="O444">
            <v>0</v>
          </cell>
          <cell r="P444">
            <v>0</v>
          </cell>
        </row>
        <row r="445">
          <cell r="A445" t="str">
            <v>SSX2</v>
          </cell>
          <cell r="B445" t="str">
            <v>synovial sarcoma, X breakpoint 2</v>
          </cell>
          <cell r="C445">
            <v>6757</v>
          </cell>
          <cell r="D445" t="str">
            <v>X</v>
          </cell>
          <cell r="E445" t="str">
            <v>Xp11.23-p11.22</v>
          </cell>
          <cell r="F445" t="str">
            <v>yes</v>
          </cell>
          <cell r="G445">
            <v>0</v>
          </cell>
          <cell r="H445" t="str">
            <v>synovial sarcoma</v>
          </cell>
          <cell r="I445">
            <v>0</v>
          </cell>
          <cell r="J445">
            <v>0</v>
          </cell>
          <cell r="K445" t="str">
            <v>M</v>
          </cell>
          <cell r="L445" t="str">
            <v>Dom</v>
          </cell>
          <cell r="M445" t="str">
            <v>T</v>
          </cell>
          <cell r="N445" t="str">
            <v>SS18</v>
          </cell>
          <cell r="O445">
            <v>0</v>
          </cell>
          <cell r="P445">
            <v>0</v>
          </cell>
        </row>
        <row r="446">
          <cell r="A446" t="str">
            <v>SSX4</v>
          </cell>
          <cell r="B446" t="str">
            <v>synovial sarcoma, X breakpoint 4</v>
          </cell>
          <cell r="C446">
            <v>6759</v>
          </cell>
          <cell r="D446" t="str">
            <v>X</v>
          </cell>
          <cell r="E446" t="str">
            <v>Xp11.23</v>
          </cell>
          <cell r="F446" t="str">
            <v>yes</v>
          </cell>
          <cell r="G446">
            <v>0</v>
          </cell>
          <cell r="H446" t="str">
            <v>synovial sarcoma</v>
          </cell>
          <cell r="I446">
            <v>0</v>
          </cell>
          <cell r="J446">
            <v>0</v>
          </cell>
          <cell r="K446" t="str">
            <v>M</v>
          </cell>
          <cell r="L446" t="str">
            <v>Dom</v>
          </cell>
          <cell r="M446" t="str">
            <v>T</v>
          </cell>
          <cell r="N446" t="str">
            <v>SS18</v>
          </cell>
          <cell r="O446">
            <v>0</v>
          </cell>
          <cell r="P446">
            <v>0</v>
          </cell>
        </row>
        <row r="447">
          <cell r="A447" t="str">
            <v>STAG2</v>
          </cell>
          <cell r="B447" t="str">
            <v>stromal antigen 2</v>
          </cell>
          <cell r="C447">
            <v>10735</v>
          </cell>
          <cell r="D447" t="str">
            <v>X</v>
          </cell>
          <cell r="E447" t="str">
            <v>q25</v>
          </cell>
          <cell r="F447" t="str">
            <v>yes</v>
          </cell>
          <cell r="G447">
            <v>0</v>
          </cell>
          <cell r="H447" t="str">
            <v>bladder carcinoma, glioblastoma, melanoma, Ewing's sarcoma, myeloid neoplasms</v>
          </cell>
          <cell r="I447">
            <v>0</v>
          </cell>
          <cell r="J447">
            <v>0</v>
          </cell>
          <cell r="K447" t="str">
            <v>E, L, M, O</v>
          </cell>
          <cell r="L447" t="str">
            <v>Rec</v>
          </cell>
          <cell r="M447" t="str">
            <v>Mis, N, F, S</v>
          </cell>
          <cell r="N447">
            <v>0</v>
          </cell>
          <cell r="O447">
            <v>0</v>
          </cell>
          <cell r="P447">
            <v>0</v>
          </cell>
        </row>
        <row r="448">
          <cell r="A448" t="str">
            <v>STAT3</v>
          </cell>
          <cell r="B448" t="str">
            <v>signal transducer and activator of transcription 3 (acute-phase response factor)</v>
          </cell>
          <cell r="C448">
            <v>6774</v>
          </cell>
          <cell r="D448">
            <v>17</v>
          </cell>
          <cell r="E448" t="str">
            <v>17q21.31</v>
          </cell>
          <cell r="F448" t="str">
            <v>yes</v>
          </cell>
          <cell r="G448">
            <v>0</v>
          </cell>
          <cell r="H448" t="str">
            <v>T-cell large granular lymphocytic leukaemia</v>
          </cell>
          <cell r="I448">
            <v>0</v>
          </cell>
          <cell r="J448">
            <v>0</v>
          </cell>
          <cell r="K448" t="str">
            <v>L</v>
          </cell>
          <cell r="L448" t="str">
            <v>Dom</v>
          </cell>
          <cell r="M448" t="str">
            <v>Mis,O</v>
          </cell>
          <cell r="N448">
            <v>0</v>
          </cell>
          <cell r="O448">
            <v>0</v>
          </cell>
          <cell r="P448">
            <v>0</v>
          </cell>
        </row>
        <row r="449">
          <cell r="A449" t="str">
            <v>STAT5B</v>
          </cell>
          <cell r="B449" t="str">
            <v>signal transducer and activator of transcription 5B</v>
          </cell>
          <cell r="C449">
            <v>6777</v>
          </cell>
          <cell r="D449">
            <v>17</v>
          </cell>
          <cell r="E449" t="str">
            <v>17q11.2</v>
          </cell>
          <cell r="F449" t="str">
            <v>yes</v>
          </cell>
          <cell r="G449">
            <v>0</v>
          </cell>
          <cell r="H449" t="str">
            <v>large granular lymphocytic leukaemia, skin basal cell, APL</v>
          </cell>
          <cell r="I449">
            <v>0</v>
          </cell>
          <cell r="J449">
            <v>0</v>
          </cell>
          <cell r="K449" t="str">
            <v>L, E</v>
          </cell>
          <cell r="L449" t="str">
            <v>Dom</v>
          </cell>
          <cell r="M449" t="str">
            <v>Mis, O</v>
          </cell>
          <cell r="N449" t="str">
            <v>RARA</v>
          </cell>
          <cell r="O449">
            <v>0</v>
          </cell>
          <cell r="P449">
            <v>0</v>
          </cell>
        </row>
        <row r="450">
          <cell r="A450" t="str">
            <v>STK11</v>
          </cell>
          <cell r="B450" t="str">
            <v>serine/threonine kinase 11 gene (LKB1)</v>
          </cell>
          <cell r="C450">
            <v>6794</v>
          </cell>
          <cell r="D450">
            <v>19</v>
          </cell>
          <cell r="E450" t="str">
            <v>19p13.3</v>
          </cell>
          <cell r="F450" t="str">
            <v>yes</v>
          </cell>
          <cell r="G450" t="str">
            <v>yes</v>
          </cell>
          <cell r="H450" t="str">
            <v>NSCLC, pancreatic</v>
          </cell>
          <cell r="I450" t="str">
            <v>jejunal hamartoma, ovarian, testicular, pancreatic</v>
          </cell>
          <cell r="J450" t="str">
            <v>Peutz-Jeghers syndrome</v>
          </cell>
          <cell r="K450" t="str">
            <v>E, M, O</v>
          </cell>
          <cell r="L450" t="str">
            <v>Rec</v>
          </cell>
          <cell r="M450" t="str">
            <v>D, Mis, N, F, S</v>
          </cell>
          <cell r="N450">
            <v>0</v>
          </cell>
          <cell r="O450">
            <v>0</v>
          </cell>
          <cell r="P450">
            <v>0</v>
          </cell>
        </row>
        <row r="451">
          <cell r="A451" t="str">
            <v>STL</v>
          </cell>
          <cell r="B451" t="str">
            <v>Six-twelve leukemia gene</v>
          </cell>
          <cell r="C451">
            <v>7955</v>
          </cell>
          <cell r="D451">
            <v>6</v>
          </cell>
          <cell r="E451" t="str">
            <v xml:space="preserve">6q23 </v>
          </cell>
          <cell r="F451" t="str">
            <v>yes</v>
          </cell>
          <cell r="G451">
            <v>0</v>
          </cell>
          <cell r="H451" t="str">
            <v>B-ALL</v>
          </cell>
          <cell r="I451">
            <v>0</v>
          </cell>
          <cell r="J451">
            <v>0</v>
          </cell>
          <cell r="K451" t="str">
            <v>L</v>
          </cell>
          <cell r="L451" t="str">
            <v>Dom</v>
          </cell>
          <cell r="M451" t="str">
            <v>T</v>
          </cell>
          <cell r="N451" t="str">
            <v>ETV6</v>
          </cell>
          <cell r="O451">
            <v>0</v>
          </cell>
          <cell r="P451">
            <v>0</v>
          </cell>
        </row>
        <row r="452">
          <cell r="A452" t="str">
            <v>SUFU</v>
          </cell>
          <cell r="B452" t="str">
            <v>suppressor of fused homolog (Drosophila)</v>
          </cell>
          <cell r="C452">
            <v>51684</v>
          </cell>
          <cell r="D452">
            <v>10</v>
          </cell>
          <cell r="E452" t="str">
            <v>10q24.32</v>
          </cell>
          <cell r="F452" t="str">
            <v>yes</v>
          </cell>
          <cell r="G452" t="str">
            <v>yes</v>
          </cell>
          <cell r="H452" t="str">
            <v>medulloblastoma</v>
          </cell>
          <cell r="I452" t="str">
            <v>medulloblastoma</v>
          </cell>
          <cell r="J452" t="str">
            <v>medulloblastoma predisposition</v>
          </cell>
          <cell r="K452" t="str">
            <v>O</v>
          </cell>
          <cell r="L452" t="str">
            <v>Rec</v>
          </cell>
          <cell r="M452" t="str">
            <v>D, F, S</v>
          </cell>
          <cell r="N452">
            <v>0</v>
          </cell>
          <cell r="O452">
            <v>0</v>
          </cell>
          <cell r="P452">
            <v>0</v>
          </cell>
        </row>
        <row r="453">
          <cell r="A453" t="str">
            <v>SUZ12</v>
          </cell>
          <cell r="B453" t="str">
            <v>suppressor of zeste 12 homolog (Drosophila)</v>
          </cell>
          <cell r="C453">
            <v>23512</v>
          </cell>
          <cell r="D453">
            <v>17</v>
          </cell>
          <cell r="E453" t="str">
            <v>17q11.2</v>
          </cell>
          <cell r="F453" t="str">
            <v>yes</v>
          </cell>
          <cell r="G453">
            <v>0</v>
          </cell>
          <cell r="H453" t="str">
            <v>endometrial stromal tumour</v>
          </cell>
          <cell r="I453">
            <v>0</v>
          </cell>
          <cell r="J453">
            <v>0</v>
          </cell>
          <cell r="K453" t="str">
            <v>M</v>
          </cell>
          <cell r="L453" t="str">
            <v>Dom</v>
          </cell>
          <cell r="M453" t="str">
            <v>T</v>
          </cell>
          <cell r="N453" t="str">
            <v>JAZF1</v>
          </cell>
          <cell r="O453">
            <v>0</v>
          </cell>
          <cell r="P453">
            <v>0</v>
          </cell>
        </row>
        <row r="454">
          <cell r="A454" t="str">
            <v>SYK</v>
          </cell>
          <cell r="B454" t="str">
            <v>spleen tyrosine kinase</v>
          </cell>
          <cell r="C454">
            <v>6850</v>
          </cell>
          <cell r="D454">
            <v>9</v>
          </cell>
          <cell r="E454" t="str">
            <v>9q22</v>
          </cell>
          <cell r="F454" t="str">
            <v>yes</v>
          </cell>
          <cell r="G454">
            <v>0</v>
          </cell>
          <cell r="H454" t="str">
            <v>MDS, peripheral T-cell lymphoma</v>
          </cell>
          <cell r="I454">
            <v>0</v>
          </cell>
          <cell r="J454">
            <v>0</v>
          </cell>
          <cell r="K454" t="str">
            <v>L</v>
          </cell>
          <cell r="L454" t="str">
            <v>Dom</v>
          </cell>
          <cell r="M454" t="str">
            <v>T</v>
          </cell>
          <cell r="N454" t="str">
            <v>ETV6, ITK</v>
          </cell>
          <cell r="O454">
            <v>0</v>
          </cell>
          <cell r="P454">
            <v>0</v>
          </cell>
        </row>
        <row r="455">
          <cell r="A455" t="str">
            <v>TAF15</v>
          </cell>
          <cell r="B455" t="str">
            <v>TAF15 RNA polymerase II, TATA box binding protein (TBP)-associated factor, 68kDa</v>
          </cell>
          <cell r="C455">
            <v>8148</v>
          </cell>
          <cell r="D455">
            <v>17</v>
          </cell>
          <cell r="E455" t="str">
            <v>17q11.1-q11.2</v>
          </cell>
          <cell r="F455" t="str">
            <v>yes</v>
          </cell>
          <cell r="G455">
            <v>0</v>
          </cell>
          <cell r="H455" t="str">
            <v>extraskeletal myxoid chondrosarcoma, ALL</v>
          </cell>
          <cell r="I455">
            <v>0</v>
          </cell>
          <cell r="J455">
            <v>0</v>
          </cell>
          <cell r="K455" t="str">
            <v>L, M</v>
          </cell>
          <cell r="L455" t="str">
            <v>Dom</v>
          </cell>
          <cell r="M455" t="str">
            <v>T</v>
          </cell>
          <cell r="N455" t="str">
            <v>TEC, CHN1, ZNF384</v>
          </cell>
          <cell r="O455">
            <v>0</v>
          </cell>
          <cell r="P455">
            <v>0</v>
          </cell>
        </row>
        <row r="456">
          <cell r="A456" t="str">
            <v>TAL1</v>
          </cell>
          <cell r="B456" t="str">
            <v>T-cell acute lymphocytic leukemia 1 (SCL)</v>
          </cell>
          <cell r="C456">
            <v>6886</v>
          </cell>
          <cell r="D456">
            <v>1</v>
          </cell>
          <cell r="E456" t="str">
            <v xml:space="preserve">1p32 </v>
          </cell>
          <cell r="F456" t="str">
            <v>yes</v>
          </cell>
          <cell r="G456">
            <v>0</v>
          </cell>
          <cell r="H456" t="str">
            <v>lymphoblastic leukaemia/biphasic</v>
          </cell>
          <cell r="I456">
            <v>0</v>
          </cell>
          <cell r="J456">
            <v>0</v>
          </cell>
          <cell r="K456" t="str">
            <v>L</v>
          </cell>
          <cell r="L456" t="str">
            <v>Dom</v>
          </cell>
          <cell r="M456" t="str">
            <v>T</v>
          </cell>
          <cell r="N456" t="str">
            <v>TRD@, SIL</v>
          </cell>
          <cell r="O456">
            <v>0</v>
          </cell>
          <cell r="P456">
            <v>0</v>
          </cell>
        </row>
        <row r="457">
          <cell r="A457" t="str">
            <v>TAL2</v>
          </cell>
          <cell r="B457" t="str">
            <v>T-cell acute lymphocytic leukemia 2</v>
          </cell>
          <cell r="C457">
            <v>6887</v>
          </cell>
          <cell r="D457">
            <v>9</v>
          </cell>
          <cell r="E457" t="str">
            <v>9q31</v>
          </cell>
          <cell r="F457" t="str">
            <v>yes</v>
          </cell>
          <cell r="G457">
            <v>0</v>
          </cell>
          <cell r="H457" t="str">
            <v>T-ALL</v>
          </cell>
          <cell r="I457">
            <v>0</v>
          </cell>
          <cell r="J457">
            <v>0</v>
          </cell>
          <cell r="K457" t="str">
            <v>L</v>
          </cell>
          <cell r="L457" t="str">
            <v>Dom</v>
          </cell>
          <cell r="M457" t="str">
            <v>T</v>
          </cell>
          <cell r="N457" t="str">
            <v>TRB@</v>
          </cell>
          <cell r="O457">
            <v>0</v>
          </cell>
          <cell r="P457">
            <v>0</v>
          </cell>
        </row>
        <row r="458">
          <cell r="A458" t="str">
            <v xml:space="preserve">TBL1XR1 </v>
          </cell>
          <cell r="B458" t="str">
            <v>transducin (beta)-like 1 X-linked receptor 1</v>
          </cell>
          <cell r="C458">
            <v>79718</v>
          </cell>
          <cell r="D458">
            <v>3</v>
          </cell>
          <cell r="E458" t="str">
            <v>3q26.32</v>
          </cell>
          <cell r="F458" t="str">
            <v>yes</v>
          </cell>
          <cell r="G458">
            <v>0</v>
          </cell>
          <cell r="H458" t="str">
            <v>splenic marginal zone lymphoma</v>
          </cell>
          <cell r="I458">
            <v>0</v>
          </cell>
          <cell r="J458">
            <v>0</v>
          </cell>
          <cell r="K458" t="str">
            <v>L</v>
          </cell>
          <cell r="L458">
            <v>0</v>
          </cell>
          <cell r="M458" t="str">
            <v>F, Mis</v>
          </cell>
          <cell r="N458">
            <v>0</v>
          </cell>
          <cell r="O458">
            <v>0</v>
          </cell>
          <cell r="P458">
            <v>0</v>
          </cell>
        </row>
        <row r="459">
          <cell r="A459" t="str">
            <v>TCEA1</v>
          </cell>
          <cell r="B459" t="str">
            <v>transcription elongation factor A (SII), 1</v>
          </cell>
          <cell r="C459">
            <v>6917</v>
          </cell>
          <cell r="D459">
            <v>8</v>
          </cell>
          <cell r="E459" t="str">
            <v>8q11.2</v>
          </cell>
          <cell r="F459" t="str">
            <v>yes</v>
          </cell>
          <cell r="G459">
            <v>0</v>
          </cell>
          <cell r="H459" t="str">
            <v>salivary adenoma</v>
          </cell>
          <cell r="I459">
            <v>0</v>
          </cell>
          <cell r="J459">
            <v>0</v>
          </cell>
          <cell r="K459" t="str">
            <v>E</v>
          </cell>
          <cell r="L459" t="str">
            <v>Dom</v>
          </cell>
          <cell r="M459" t="str">
            <v>T</v>
          </cell>
          <cell r="N459" t="str">
            <v>PLAG1</v>
          </cell>
          <cell r="O459">
            <v>0</v>
          </cell>
          <cell r="P459">
            <v>0</v>
          </cell>
        </row>
        <row r="460">
          <cell r="A460" t="str">
            <v>TCF1</v>
          </cell>
          <cell r="B460" t="str">
            <v>transcription factor 1, hepatic (HNF1)</v>
          </cell>
          <cell r="C460">
            <v>6927</v>
          </cell>
          <cell r="D460">
            <v>12</v>
          </cell>
          <cell r="E460" t="str">
            <v>12q24.2</v>
          </cell>
          <cell r="F460" t="str">
            <v>yes</v>
          </cell>
          <cell r="G460" t="str">
            <v>yes</v>
          </cell>
          <cell r="H460" t="str">
            <v xml:space="preserve">hepatic adenoma, hepatocellular </v>
          </cell>
          <cell r="I460" t="str">
            <v>hepatic adenoma, hepatocellular carcinoma</v>
          </cell>
          <cell r="J460" t="str">
            <v>familial hepatic adenoma</v>
          </cell>
          <cell r="K460" t="str">
            <v>E</v>
          </cell>
          <cell r="L460" t="str">
            <v>Rec</v>
          </cell>
          <cell r="M460" t="str">
            <v>Mis, F</v>
          </cell>
          <cell r="N460">
            <v>0</v>
          </cell>
          <cell r="O460" t="str">
            <v>yes</v>
          </cell>
          <cell r="P460" t="str">
            <v>Maturity-onset diabetes of the young, TYPE III</v>
          </cell>
        </row>
        <row r="461">
          <cell r="A461" t="str">
            <v>TCF12</v>
          </cell>
          <cell r="B461" t="str">
            <v>transcription factor 12 (HTF4, helix-loop-helix transcription factors 4)</v>
          </cell>
          <cell r="C461">
            <v>6938</v>
          </cell>
          <cell r="D461">
            <v>15</v>
          </cell>
          <cell r="E461" t="str">
            <v>15q21</v>
          </cell>
          <cell r="F461" t="str">
            <v>yes</v>
          </cell>
          <cell r="G461">
            <v>0</v>
          </cell>
          <cell r="H461" t="str">
            <v>extraskeletal myxoid chondrosarcoma</v>
          </cell>
          <cell r="I461">
            <v>0</v>
          </cell>
          <cell r="J461">
            <v>0</v>
          </cell>
          <cell r="K461" t="str">
            <v>M</v>
          </cell>
          <cell r="L461" t="str">
            <v>Dom</v>
          </cell>
          <cell r="M461" t="str">
            <v>T</v>
          </cell>
          <cell r="N461" t="str">
            <v>TEC</v>
          </cell>
          <cell r="O461">
            <v>0</v>
          </cell>
          <cell r="P461">
            <v>0</v>
          </cell>
        </row>
        <row r="462">
          <cell r="A462" t="str">
            <v>TCF3</v>
          </cell>
          <cell r="B462" t="str">
            <v>transcription factor 3 (E2A immunoglobulin enhancer binding factors E12/E47)</v>
          </cell>
          <cell r="C462">
            <v>6929</v>
          </cell>
          <cell r="D462">
            <v>19</v>
          </cell>
          <cell r="E462" t="str">
            <v xml:space="preserve">19p13.3 </v>
          </cell>
          <cell r="F462" t="str">
            <v>yes</v>
          </cell>
          <cell r="G462">
            <v>0</v>
          </cell>
          <cell r="H462" t="str">
            <v>pre B-ALL</v>
          </cell>
          <cell r="I462">
            <v>0</v>
          </cell>
          <cell r="J462">
            <v>0</v>
          </cell>
          <cell r="K462" t="str">
            <v>L</v>
          </cell>
          <cell r="L462" t="str">
            <v>Dom</v>
          </cell>
          <cell r="M462" t="str">
            <v>T</v>
          </cell>
          <cell r="N462" t="str">
            <v>PBX1, HLF, TFPT</v>
          </cell>
          <cell r="O462">
            <v>0</v>
          </cell>
          <cell r="P462">
            <v>0</v>
          </cell>
        </row>
        <row r="463">
          <cell r="A463" t="str">
            <v>TCF7L2</v>
          </cell>
          <cell r="B463" t="str">
            <v>transcription factor 7-like 2</v>
          </cell>
          <cell r="C463">
            <v>6934</v>
          </cell>
          <cell r="D463">
            <v>10</v>
          </cell>
          <cell r="E463" t="str">
            <v>10q25.3</v>
          </cell>
          <cell r="F463" t="str">
            <v>yes</v>
          </cell>
          <cell r="G463">
            <v>0</v>
          </cell>
          <cell r="H463" t="str">
            <v>colorectal</v>
          </cell>
          <cell r="I463">
            <v>0</v>
          </cell>
          <cell r="J463">
            <v>0</v>
          </cell>
          <cell r="K463" t="str">
            <v>E</v>
          </cell>
          <cell r="L463" t="str">
            <v>Dom</v>
          </cell>
          <cell r="M463" t="str">
            <v>T</v>
          </cell>
          <cell r="N463" t="str">
            <v>VTI1A</v>
          </cell>
          <cell r="O463">
            <v>0</v>
          </cell>
          <cell r="P463">
            <v>0</v>
          </cell>
        </row>
        <row r="464">
          <cell r="A464" t="str">
            <v>TCL1A</v>
          </cell>
          <cell r="B464" t="str">
            <v>T-cell leukemia/lymphoma 1A</v>
          </cell>
          <cell r="C464">
            <v>8115</v>
          </cell>
          <cell r="D464">
            <v>14</v>
          </cell>
          <cell r="E464" t="str">
            <v>14q32.1</v>
          </cell>
          <cell r="F464" t="str">
            <v>yes</v>
          </cell>
          <cell r="G464">
            <v>0</v>
          </cell>
          <cell r="H464" t="str">
            <v>T-CLL</v>
          </cell>
          <cell r="I464">
            <v>0</v>
          </cell>
          <cell r="J464">
            <v>0</v>
          </cell>
          <cell r="K464" t="str">
            <v>L</v>
          </cell>
          <cell r="L464" t="str">
            <v>Dom</v>
          </cell>
          <cell r="M464" t="str">
            <v>T</v>
          </cell>
          <cell r="N464" t="str">
            <v>TRA@</v>
          </cell>
          <cell r="O464">
            <v>0</v>
          </cell>
          <cell r="P464">
            <v>0</v>
          </cell>
        </row>
        <row r="465">
          <cell r="A465" t="str">
            <v>TCL6</v>
          </cell>
          <cell r="B465" t="str">
            <v>T-cell leukemia/lymphoma 6</v>
          </cell>
          <cell r="C465">
            <v>27004</v>
          </cell>
          <cell r="D465">
            <v>14</v>
          </cell>
          <cell r="E465" t="str">
            <v>14q32.1</v>
          </cell>
          <cell r="F465" t="str">
            <v>yes</v>
          </cell>
          <cell r="G465">
            <v>0</v>
          </cell>
          <cell r="H465" t="str">
            <v>T-ALL</v>
          </cell>
          <cell r="I465">
            <v>0</v>
          </cell>
          <cell r="J465">
            <v>0</v>
          </cell>
          <cell r="K465" t="str">
            <v>L</v>
          </cell>
          <cell r="L465" t="str">
            <v>Dom</v>
          </cell>
          <cell r="M465" t="str">
            <v>T</v>
          </cell>
          <cell r="N465" t="str">
            <v>TRA@</v>
          </cell>
          <cell r="O465">
            <v>0</v>
          </cell>
          <cell r="P465">
            <v>0</v>
          </cell>
        </row>
        <row r="466">
          <cell r="A466" t="str">
            <v>TERT</v>
          </cell>
          <cell r="B466" t="str">
            <v>telomerase reverse transcriptase</v>
          </cell>
          <cell r="C466">
            <v>7015</v>
          </cell>
          <cell r="D466">
            <v>5</v>
          </cell>
          <cell r="E466" t="str">
            <v>5p15.33</v>
          </cell>
          <cell r="F466" t="str">
            <v>yes</v>
          </cell>
          <cell r="G466" t="str">
            <v>yes</v>
          </cell>
          <cell r="H466" t="str">
            <v>melanoma, glioblastoma, hepatocellular carcinoma, bladder, skin basal cell, skin squamous cell, mesothelioma, medulloblastoma, other tumour types</v>
          </cell>
          <cell r="I466" t="str">
            <v>melanoma</v>
          </cell>
          <cell r="J466">
            <v>0</v>
          </cell>
          <cell r="K466" t="str">
            <v>E, O</v>
          </cell>
          <cell r="L466" t="str">
            <v>Dom</v>
          </cell>
          <cell r="M466" t="str">
            <v>Promoter Mis</v>
          </cell>
          <cell r="N466">
            <v>0</v>
          </cell>
          <cell r="O466" t="str">
            <v>yes</v>
          </cell>
          <cell r="P466" t="str">
            <v>Dyskeratosis congenita, Telomere-related pulmonary fibrosis and/or bone marrow failure  1</v>
          </cell>
        </row>
        <row r="467">
          <cell r="A467" t="str">
            <v>TET2</v>
          </cell>
          <cell r="B467" t="str">
            <v>tet oncogene family member 2</v>
          </cell>
          <cell r="C467">
            <v>54790</v>
          </cell>
          <cell r="D467">
            <v>4</v>
          </cell>
          <cell r="E467" t="str">
            <v>4q24</v>
          </cell>
          <cell r="F467" t="str">
            <v>yes</v>
          </cell>
          <cell r="G467">
            <v>0</v>
          </cell>
          <cell r="H467" t="str">
            <v>MDS</v>
          </cell>
          <cell r="I467">
            <v>0</v>
          </cell>
          <cell r="J467">
            <v>0</v>
          </cell>
          <cell r="K467" t="str">
            <v>L</v>
          </cell>
          <cell r="L467" t="str">
            <v>Rec</v>
          </cell>
          <cell r="M467" t="str">
            <v>Mis N, F</v>
          </cell>
          <cell r="N467">
            <v>0</v>
          </cell>
          <cell r="O467">
            <v>0</v>
          </cell>
          <cell r="P467">
            <v>0</v>
          </cell>
        </row>
        <row r="468">
          <cell r="A468" t="str">
            <v>TFE3</v>
          </cell>
          <cell r="B468" t="str">
            <v>transcription factor binding to IGHM enhancer 3</v>
          </cell>
          <cell r="C468">
            <v>7030</v>
          </cell>
          <cell r="D468" t="str">
            <v>X</v>
          </cell>
          <cell r="E468" t="str">
            <v>Xp11.22</v>
          </cell>
          <cell r="F468" t="str">
            <v>yes</v>
          </cell>
          <cell r="G468">
            <v>0</v>
          </cell>
          <cell r="H468" t="str">
            <v>papillary renal, alveolar soft part sarcoma, renal</v>
          </cell>
          <cell r="I468">
            <v>0</v>
          </cell>
          <cell r="J468">
            <v>0</v>
          </cell>
          <cell r="K468" t="str">
            <v>E</v>
          </cell>
          <cell r="L468" t="str">
            <v>Dom</v>
          </cell>
          <cell r="M468" t="str">
            <v>T</v>
          </cell>
          <cell r="N468" t="str">
            <v>SFPQ, ASPSCR1, PRCC, NONO, CLTC</v>
          </cell>
          <cell r="O468">
            <v>0</v>
          </cell>
          <cell r="P468">
            <v>0</v>
          </cell>
        </row>
        <row r="469">
          <cell r="A469" t="str">
            <v>TFEB</v>
          </cell>
          <cell r="B469" t="str">
            <v>transcription factor EB</v>
          </cell>
          <cell r="C469">
            <v>7942</v>
          </cell>
          <cell r="D469">
            <v>6</v>
          </cell>
          <cell r="E469" t="str">
            <v>6p21</v>
          </cell>
          <cell r="F469" t="str">
            <v>yes</v>
          </cell>
          <cell r="G469">
            <v>0</v>
          </cell>
          <cell r="H469" t="str">
            <v>renal cell carcinoma (childhood epithelioid)</v>
          </cell>
          <cell r="I469">
            <v>0</v>
          </cell>
          <cell r="J469">
            <v>0</v>
          </cell>
          <cell r="K469" t="str">
            <v>E,M</v>
          </cell>
          <cell r="L469" t="str">
            <v>Dom</v>
          </cell>
          <cell r="M469" t="str">
            <v>T</v>
          </cell>
          <cell r="N469" t="str">
            <v>ALPHA</v>
          </cell>
          <cell r="O469">
            <v>0</v>
          </cell>
          <cell r="P469">
            <v>0</v>
          </cell>
        </row>
        <row r="470">
          <cell r="A470" t="str">
            <v>TFG</v>
          </cell>
          <cell r="B470" t="str">
            <v>TRK-fused gene</v>
          </cell>
          <cell r="C470">
            <v>10342</v>
          </cell>
          <cell r="D470">
            <v>3</v>
          </cell>
          <cell r="E470" t="str">
            <v>3q11-q12</v>
          </cell>
          <cell r="F470" t="str">
            <v>yes</v>
          </cell>
          <cell r="G470">
            <v>0</v>
          </cell>
          <cell r="H470" t="str">
            <v>papillary thyroid, ALCL, NSCLC</v>
          </cell>
          <cell r="I470">
            <v>0</v>
          </cell>
          <cell r="J470">
            <v>0</v>
          </cell>
          <cell r="K470" t="str">
            <v>E, L</v>
          </cell>
          <cell r="L470" t="str">
            <v>Dom</v>
          </cell>
          <cell r="M470" t="str">
            <v>T</v>
          </cell>
          <cell r="N470" t="str">
            <v>NTRK1, ALK</v>
          </cell>
          <cell r="O470">
            <v>0</v>
          </cell>
          <cell r="P470">
            <v>0</v>
          </cell>
        </row>
        <row r="471">
          <cell r="A471" t="str">
            <v>TFPT</v>
          </cell>
          <cell r="B471" t="str">
            <v>TCF3 (E2A) fusion partner (in childhood leukaemia)</v>
          </cell>
          <cell r="C471">
            <v>29844</v>
          </cell>
          <cell r="D471">
            <v>19</v>
          </cell>
          <cell r="E471" t="str">
            <v>19q13</v>
          </cell>
          <cell r="F471" t="str">
            <v>yes</v>
          </cell>
          <cell r="G471">
            <v>0</v>
          </cell>
          <cell r="H471" t="str">
            <v>pre-B ALL</v>
          </cell>
          <cell r="I471">
            <v>0</v>
          </cell>
          <cell r="J471">
            <v>0</v>
          </cell>
          <cell r="K471" t="str">
            <v>L</v>
          </cell>
          <cell r="L471" t="str">
            <v>Dom</v>
          </cell>
          <cell r="M471" t="str">
            <v>T</v>
          </cell>
          <cell r="N471" t="str">
            <v>TCF3</v>
          </cell>
          <cell r="O471">
            <v>0</v>
          </cell>
          <cell r="P471">
            <v>0</v>
          </cell>
        </row>
        <row r="472">
          <cell r="A472" t="str">
            <v>TFRC</v>
          </cell>
          <cell r="B472" t="str">
            <v>transferrin receptor (p90, CD71)</v>
          </cell>
          <cell r="C472">
            <v>7037</v>
          </cell>
          <cell r="D472">
            <v>3</v>
          </cell>
          <cell r="E472" t="str">
            <v xml:space="preserve">3q29 </v>
          </cell>
          <cell r="F472" t="str">
            <v>yes</v>
          </cell>
          <cell r="G472">
            <v>0</v>
          </cell>
          <cell r="H472" t="str">
            <v>NHL</v>
          </cell>
          <cell r="I472">
            <v>0</v>
          </cell>
          <cell r="J472">
            <v>0</v>
          </cell>
          <cell r="K472" t="str">
            <v>L</v>
          </cell>
          <cell r="L472" t="str">
            <v>Dom</v>
          </cell>
          <cell r="M472" t="str">
            <v>T</v>
          </cell>
          <cell r="N472" t="str">
            <v>BCL6</v>
          </cell>
          <cell r="O472">
            <v>0</v>
          </cell>
          <cell r="P472">
            <v>0</v>
          </cell>
        </row>
        <row r="473">
          <cell r="A473" t="str">
            <v>THRAP3</v>
          </cell>
          <cell r="B473" t="str">
            <v>thyroid hormone receptor associated protein 3 (TRAP150)</v>
          </cell>
          <cell r="C473">
            <v>9967</v>
          </cell>
          <cell r="D473">
            <v>1</v>
          </cell>
          <cell r="E473" t="str">
            <v>1p34.3</v>
          </cell>
          <cell r="F473" t="str">
            <v>yes</v>
          </cell>
          <cell r="G473">
            <v>0</v>
          </cell>
          <cell r="H473" t="str">
            <v>aneurysmal bone cyst</v>
          </cell>
          <cell r="I473">
            <v>0</v>
          </cell>
          <cell r="J473">
            <v>0</v>
          </cell>
          <cell r="K473" t="str">
            <v>M</v>
          </cell>
          <cell r="L473" t="str">
            <v>Dom</v>
          </cell>
          <cell r="M473" t="str">
            <v>T</v>
          </cell>
          <cell r="N473" t="str">
            <v>USP6</v>
          </cell>
          <cell r="O473">
            <v>0</v>
          </cell>
          <cell r="P473">
            <v>0</v>
          </cell>
        </row>
        <row r="474">
          <cell r="A474" t="str">
            <v>TIF1</v>
          </cell>
          <cell r="B474" t="str">
            <v>transcriptional intermediary factor 1  (PTC6,TIF1A)</v>
          </cell>
          <cell r="C474">
            <v>8805</v>
          </cell>
          <cell r="D474">
            <v>7</v>
          </cell>
          <cell r="E474" t="str">
            <v xml:space="preserve">7q32-q34 </v>
          </cell>
          <cell r="F474" t="str">
            <v>yes</v>
          </cell>
          <cell r="G474">
            <v>0</v>
          </cell>
          <cell r="H474" t="str">
            <v>APL</v>
          </cell>
          <cell r="I474">
            <v>0</v>
          </cell>
          <cell r="J474">
            <v>0</v>
          </cell>
          <cell r="K474" t="str">
            <v>L</v>
          </cell>
          <cell r="L474" t="str">
            <v>Dom</v>
          </cell>
          <cell r="M474" t="str">
            <v>T</v>
          </cell>
          <cell r="N474" t="str">
            <v>RARA</v>
          </cell>
          <cell r="O474">
            <v>0</v>
          </cell>
          <cell r="P474">
            <v>0</v>
          </cell>
        </row>
        <row r="475">
          <cell r="A475" t="str">
            <v>TLX1</v>
          </cell>
          <cell r="B475" t="str">
            <v xml:space="preserve"> T-cell leukemia, homeobox 1 (HOX11)</v>
          </cell>
          <cell r="C475">
            <v>3195</v>
          </cell>
          <cell r="D475">
            <v>10</v>
          </cell>
          <cell r="E475" t="str">
            <v>10q24</v>
          </cell>
          <cell r="F475" t="str">
            <v>yes</v>
          </cell>
          <cell r="G475">
            <v>0</v>
          </cell>
          <cell r="H475" t="str">
            <v>T-ALL</v>
          </cell>
          <cell r="I475">
            <v>0</v>
          </cell>
          <cell r="J475">
            <v>0</v>
          </cell>
          <cell r="K475" t="str">
            <v>L</v>
          </cell>
          <cell r="L475" t="str">
            <v>Dom</v>
          </cell>
          <cell r="M475" t="str">
            <v>T</v>
          </cell>
          <cell r="N475" t="str">
            <v>TRB@, TRD@</v>
          </cell>
          <cell r="O475">
            <v>0</v>
          </cell>
          <cell r="P475">
            <v>0</v>
          </cell>
        </row>
        <row r="476">
          <cell r="A476" t="str">
            <v>TLX3</v>
          </cell>
          <cell r="B476" t="str">
            <v>T-cell leukemia, homeobox 3 (HOX11L2)</v>
          </cell>
          <cell r="C476">
            <v>30012</v>
          </cell>
          <cell r="D476">
            <v>5</v>
          </cell>
          <cell r="E476" t="str">
            <v>5q35.1</v>
          </cell>
          <cell r="F476" t="str">
            <v>yes</v>
          </cell>
          <cell r="G476">
            <v>0</v>
          </cell>
          <cell r="H476" t="str">
            <v>T-ALL</v>
          </cell>
          <cell r="I476">
            <v>0</v>
          </cell>
          <cell r="J476">
            <v>0</v>
          </cell>
          <cell r="K476" t="str">
            <v>L</v>
          </cell>
          <cell r="L476" t="str">
            <v>Dom</v>
          </cell>
          <cell r="M476" t="str">
            <v>T</v>
          </cell>
          <cell r="N476" t="str">
            <v>BCL11B</v>
          </cell>
          <cell r="O476">
            <v>0</v>
          </cell>
          <cell r="P476">
            <v>0</v>
          </cell>
        </row>
        <row r="477">
          <cell r="A477" t="str">
            <v>TMPRSS2</v>
          </cell>
          <cell r="B477" t="str">
            <v>transmembrane protease, serine 2</v>
          </cell>
          <cell r="C477">
            <v>7113</v>
          </cell>
          <cell r="D477">
            <v>21</v>
          </cell>
          <cell r="E477" t="str">
            <v>21q22.3</v>
          </cell>
          <cell r="F477" t="str">
            <v>yes</v>
          </cell>
          <cell r="G477">
            <v>0</v>
          </cell>
          <cell r="H477" t="str">
            <v xml:space="preserve">prostate </v>
          </cell>
          <cell r="I477">
            <v>0</v>
          </cell>
          <cell r="J477">
            <v>0</v>
          </cell>
          <cell r="K477" t="str">
            <v>E</v>
          </cell>
          <cell r="L477" t="str">
            <v>Dom</v>
          </cell>
          <cell r="M477" t="str">
            <v>T</v>
          </cell>
          <cell r="N477" t="str">
            <v>ERG, ETV1, ETV4, ETV5</v>
          </cell>
          <cell r="O477">
            <v>0</v>
          </cell>
          <cell r="P477">
            <v>0</v>
          </cell>
        </row>
        <row r="478">
          <cell r="A478" t="str">
            <v>TNFAIP3</v>
          </cell>
          <cell r="B478" t="str">
            <v>tumor necrosis factor, alpha-induced protein 3</v>
          </cell>
          <cell r="C478">
            <v>7128</v>
          </cell>
          <cell r="D478">
            <v>6</v>
          </cell>
          <cell r="E478" t="str">
            <v>6q23</v>
          </cell>
          <cell r="F478" t="str">
            <v>yes</v>
          </cell>
          <cell r="G478">
            <v>0</v>
          </cell>
          <cell r="H478" t="str">
            <v>marginal zone B-cell lymphomas, Hodgkin lymphoma, PMBL</v>
          </cell>
          <cell r="I478">
            <v>0</v>
          </cell>
          <cell r="J478">
            <v>0</v>
          </cell>
          <cell r="K478" t="str">
            <v>L</v>
          </cell>
          <cell r="L478" t="str">
            <v>Rec</v>
          </cell>
          <cell r="M478" t="str">
            <v>D, N, F</v>
          </cell>
          <cell r="N478">
            <v>0</v>
          </cell>
          <cell r="O478">
            <v>0</v>
          </cell>
          <cell r="P478">
            <v>0</v>
          </cell>
        </row>
        <row r="479">
          <cell r="A479" t="str">
            <v>TNFRSF14</v>
          </cell>
          <cell r="B479" t="str">
            <v>tumor necrosis factor receptor superfamily, member 14 (herpesvirus entry mediator)</v>
          </cell>
          <cell r="C479">
            <v>8764</v>
          </cell>
          <cell r="D479">
            <v>1</v>
          </cell>
          <cell r="E479" t="str">
            <v>1p36.32</v>
          </cell>
          <cell r="F479" t="str">
            <v>yes</v>
          </cell>
          <cell r="G479">
            <v>0</v>
          </cell>
          <cell r="H479" t="str">
            <v>follicular lymphoma</v>
          </cell>
          <cell r="I479">
            <v>0</v>
          </cell>
          <cell r="J479">
            <v>0</v>
          </cell>
          <cell r="K479" t="str">
            <v>L</v>
          </cell>
          <cell r="L479" t="str">
            <v>Rec</v>
          </cell>
          <cell r="M479" t="str">
            <v>Mis, N, F</v>
          </cell>
          <cell r="N479">
            <v>0</v>
          </cell>
          <cell r="O479">
            <v>0</v>
          </cell>
          <cell r="P479">
            <v>0</v>
          </cell>
        </row>
        <row r="480">
          <cell r="A480" t="str">
            <v>TNFRSF17</v>
          </cell>
          <cell r="B480" t="str">
            <v>tumor necrosis factor receptor superfamily, member 17</v>
          </cell>
          <cell r="C480">
            <v>608</v>
          </cell>
          <cell r="D480">
            <v>16</v>
          </cell>
          <cell r="E480" t="str">
            <v>16p13.1</v>
          </cell>
          <cell r="F480" t="str">
            <v>yes</v>
          </cell>
          <cell r="G480">
            <v>0</v>
          </cell>
          <cell r="H480" t="str">
            <v>intestinal T-cell lymphoma</v>
          </cell>
          <cell r="I480">
            <v>0</v>
          </cell>
          <cell r="J480">
            <v>0</v>
          </cell>
          <cell r="K480" t="str">
            <v>L</v>
          </cell>
          <cell r="L480" t="str">
            <v>Dom</v>
          </cell>
          <cell r="M480" t="str">
            <v>T</v>
          </cell>
          <cell r="N480" t="str">
            <v>IL2</v>
          </cell>
          <cell r="O480">
            <v>0</v>
          </cell>
          <cell r="P480">
            <v>0</v>
          </cell>
        </row>
        <row r="481">
          <cell r="A481" t="str">
            <v>TNFRSF6</v>
          </cell>
          <cell r="B481" t="str">
            <v>tumor necrosis factor receptor superfamily, member 6 (FAS)</v>
          </cell>
          <cell r="C481">
            <v>355</v>
          </cell>
          <cell r="D481">
            <v>10</v>
          </cell>
          <cell r="E481" t="str">
            <v>10q24.1</v>
          </cell>
          <cell r="F481" t="str">
            <v>yes</v>
          </cell>
          <cell r="G481">
            <v>0</v>
          </cell>
          <cell r="H481" t="str">
            <v>TGCT, nasal NK/T lymphoma, skin squamous cell carcinoma-burn scar related</v>
          </cell>
          <cell r="I481">
            <v>0</v>
          </cell>
          <cell r="J481">
            <v>0</v>
          </cell>
          <cell r="K481" t="str">
            <v>L, E, O</v>
          </cell>
          <cell r="L481" t="str">
            <v>Rec</v>
          </cell>
          <cell r="M481" t="str">
            <v xml:space="preserve">Mis </v>
          </cell>
          <cell r="N481">
            <v>0</v>
          </cell>
          <cell r="O481" t="str">
            <v>yes</v>
          </cell>
          <cell r="P481" t="str">
            <v>Autoimmune lymphoproliferative syndrome</v>
          </cell>
        </row>
        <row r="482">
          <cell r="A482" t="str">
            <v>TOP1</v>
          </cell>
          <cell r="B482" t="str">
            <v>topoisomerase (DNA) I</v>
          </cell>
          <cell r="C482">
            <v>7150</v>
          </cell>
          <cell r="D482">
            <v>20</v>
          </cell>
          <cell r="E482" t="str">
            <v xml:space="preserve">20q12-q13.1 </v>
          </cell>
          <cell r="F482" t="str">
            <v>yes</v>
          </cell>
          <cell r="G482">
            <v>0</v>
          </cell>
          <cell r="H482" t="str">
            <v>AML*</v>
          </cell>
          <cell r="I482">
            <v>0</v>
          </cell>
          <cell r="J482">
            <v>0</v>
          </cell>
          <cell r="K482" t="str">
            <v>L</v>
          </cell>
          <cell r="L482" t="str">
            <v>Dom</v>
          </cell>
          <cell r="M482" t="str">
            <v>T</v>
          </cell>
          <cell r="N482" t="str">
            <v>NUP98</v>
          </cell>
          <cell r="O482">
            <v>0</v>
          </cell>
          <cell r="P482">
            <v>0</v>
          </cell>
        </row>
        <row r="483">
          <cell r="A483" t="str">
            <v>TP53</v>
          </cell>
          <cell r="B483" t="str">
            <v>tumor protein p53</v>
          </cell>
          <cell r="C483">
            <v>7157</v>
          </cell>
          <cell r="D483">
            <v>17</v>
          </cell>
          <cell r="E483" t="str">
            <v>17p13</v>
          </cell>
          <cell r="F483" t="str">
            <v>yes</v>
          </cell>
          <cell r="G483" t="str">
            <v>yes</v>
          </cell>
          <cell r="H483" t="str">
            <v>breast, colorectal, lung, sarcoma, adrenocortical, glioma, multiple other tumour types</v>
          </cell>
          <cell r="I483" t="str">
            <v>breast, sarcoma, adrenocortical carcinoma, glioma, multiple other tumour types</v>
          </cell>
          <cell r="J483" t="str">
            <v>Li-Fraumeni syndrome</v>
          </cell>
          <cell r="K483" t="str">
            <v>L, E, M, O</v>
          </cell>
          <cell r="L483" t="str">
            <v>Rec</v>
          </cell>
          <cell r="M483" t="str">
            <v>Mis, N, F</v>
          </cell>
          <cell r="N483">
            <v>0</v>
          </cell>
          <cell r="O483">
            <v>0</v>
          </cell>
          <cell r="P483">
            <v>0</v>
          </cell>
        </row>
        <row r="484">
          <cell r="A484" t="str">
            <v>TPM3</v>
          </cell>
          <cell r="B484" t="str">
            <v>tropomyosin 3</v>
          </cell>
          <cell r="C484">
            <v>7170</v>
          </cell>
          <cell r="D484">
            <v>1</v>
          </cell>
          <cell r="E484" t="str">
            <v xml:space="preserve">1q22-q23 </v>
          </cell>
          <cell r="F484" t="str">
            <v>yes</v>
          </cell>
          <cell r="G484">
            <v>0</v>
          </cell>
          <cell r="H484" t="str">
            <v>papillary thyroid, ALCL, NSCLC</v>
          </cell>
          <cell r="I484">
            <v>0</v>
          </cell>
          <cell r="J484">
            <v>0</v>
          </cell>
          <cell r="K484" t="str">
            <v>E, L</v>
          </cell>
          <cell r="L484" t="str">
            <v>Dom</v>
          </cell>
          <cell r="M484" t="str">
            <v>T</v>
          </cell>
          <cell r="N484" t="str">
            <v>NTRK1, ALK, ROS1</v>
          </cell>
          <cell r="O484">
            <v>0</v>
          </cell>
          <cell r="P484">
            <v>0</v>
          </cell>
        </row>
        <row r="485">
          <cell r="A485" t="str">
            <v>TPM4</v>
          </cell>
          <cell r="B485" t="str">
            <v>tropomyosin 4</v>
          </cell>
          <cell r="C485">
            <v>7171</v>
          </cell>
          <cell r="D485">
            <v>19</v>
          </cell>
          <cell r="E485" t="str">
            <v>19p13.1</v>
          </cell>
          <cell r="F485" t="str">
            <v>yes</v>
          </cell>
          <cell r="G485">
            <v>0</v>
          </cell>
          <cell r="H485" t="str">
            <v>ALCL</v>
          </cell>
          <cell r="I485">
            <v>0</v>
          </cell>
          <cell r="J485">
            <v>0</v>
          </cell>
          <cell r="K485" t="str">
            <v>L</v>
          </cell>
          <cell r="L485" t="str">
            <v>Dom</v>
          </cell>
          <cell r="M485" t="str">
            <v>T</v>
          </cell>
          <cell r="N485" t="str">
            <v>ALK</v>
          </cell>
          <cell r="O485">
            <v>0</v>
          </cell>
          <cell r="P485">
            <v>0</v>
          </cell>
        </row>
        <row r="486">
          <cell r="A486" t="str">
            <v>TPR</v>
          </cell>
          <cell r="B486" t="str">
            <v xml:space="preserve">translocated promoter region </v>
          </cell>
          <cell r="C486">
            <v>7175</v>
          </cell>
          <cell r="D486">
            <v>1</v>
          </cell>
          <cell r="E486" t="str">
            <v xml:space="preserve">1q25 </v>
          </cell>
          <cell r="F486" t="str">
            <v>yes</v>
          </cell>
          <cell r="G486">
            <v>0</v>
          </cell>
          <cell r="H486" t="str">
            <v>papillary thyroid</v>
          </cell>
          <cell r="I486">
            <v>0</v>
          </cell>
          <cell r="J486">
            <v>0</v>
          </cell>
          <cell r="K486" t="str">
            <v>E</v>
          </cell>
          <cell r="L486" t="str">
            <v>Dom</v>
          </cell>
          <cell r="M486" t="str">
            <v>T</v>
          </cell>
          <cell r="N486" t="str">
            <v>NTRK1</v>
          </cell>
          <cell r="O486">
            <v>0</v>
          </cell>
          <cell r="P486">
            <v>0</v>
          </cell>
        </row>
        <row r="487">
          <cell r="A487" t="str">
            <v>TRA@</v>
          </cell>
          <cell r="B487" t="str">
            <v>T cell receptor alpha locus</v>
          </cell>
          <cell r="C487">
            <v>6955</v>
          </cell>
          <cell r="D487">
            <v>14</v>
          </cell>
          <cell r="E487" t="str">
            <v>14q11.2</v>
          </cell>
          <cell r="F487" t="str">
            <v>yes</v>
          </cell>
          <cell r="G487">
            <v>0</v>
          </cell>
          <cell r="H487" t="str">
            <v>T-ALL</v>
          </cell>
          <cell r="I487">
            <v>0</v>
          </cell>
          <cell r="J487">
            <v>0</v>
          </cell>
          <cell r="K487" t="str">
            <v>L</v>
          </cell>
          <cell r="L487" t="str">
            <v>Dom</v>
          </cell>
          <cell r="M487" t="str">
            <v>T</v>
          </cell>
          <cell r="N487" t="str">
            <v>ATL,OLIG2, MYC, TCL1A, TCL6, MTCP1, TCL6</v>
          </cell>
          <cell r="O487">
            <v>0</v>
          </cell>
          <cell r="P487">
            <v>0</v>
          </cell>
        </row>
        <row r="488">
          <cell r="A488" t="str">
            <v>TRAF7</v>
          </cell>
          <cell r="B488" t="str">
            <v>tumour necrosis factor receptor-associated factor 7</v>
          </cell>
          <cell r="C488">
            <v>84231</v>
          </cell>
          <cell r="D488">
            <v>16</v>
          </cell>
          <cell r="E488" t="str">
            <v>16p13.3</v>
          </cell>
          <cell r="F488" t="str">
            <v>yes</v>
          </cell>
          <cell r="G488">
            <v>0</v>
          </cell>
          <cell r="H488" t="str">
            <v>meningioma</v>
          </cell>
          <cell r="I488">
            <v>0</v>
          </cell>
          <cell r="J488">
            <v>0</v>
          </cell>
          <cell r="K488" t="str">
            <v>O</v>
          </cell>
          <cell r="L488" t="str">
            <v>Dom</v>
          </cell>
          <cell r="M488" t="str">
            <v>Mis</v>
          </cell>
          <cell r="N488">
            <v>0</v>
          </cell>
          <cell r="O488">
            <v>0</v>
          </cell>
          <cell r="P488">
            <v>0</v>
          </cell>
        </row>
        <row r="489">
          <cell r="A489" t="str">
            <v>TRB@</v>
          </cell>
          <cell r="B489" t="str">
            <v>T cell receptor beta locus</v>
          </cell>
          <cell r="C489">
            <v>6957</v>
          </cell>
          <cell r="D489">
            <v>7</v>
          </cell>
          <cell r="E489" t="str">
            <v xml:space="preserve">7q35 </v>
          </cell>
          <cell r="F489" t="str">
            <v>yes</v>
          </cell>
          <cell r="G489">
            <v>0</v>
          </cell>
          <cell r="H489" t="str">
            <v>T-ALL</v>
          </cell>
          <cell r="I489">
            <v>0</v>
          </cell>
          <cell r="J489">
            <v>0</v>
          </cell>
          <cell r="K489" t="str">
            <v>L</v>
          </cell>
          <cell r="L489" t="str">
            <v>Dom</v>
          </cell>
          <cell r="M489" t="str">
            <v>T</v>
          </cell>
          <cell r="N489" t="str">
            <v>HOX11, LCK, NOTCH1, TAL2, LYL1</v>
          </cell>
          <cell r="O489">
            <v>0</v>
          </cell>
          <cell r="P489">
            <v>0</v>
          </cell>
        </row>
        <row r="490">
          <cell r="A490" t="str">
            <v>TRD@</v>
          </cell>
          <cell r="B490" t="str">
            <v>T cell receptor delta locus</v>
          </cell>
          <cell r="C490">
            <v>6964</v>
          </cell>
          <cell r="D490">
            <v>14</v>
          </cell>
          <cell r="E490" t="str">
            <v>14q11</v>
          </cell>
          <cell r="F490" t="str">
            <v>yes</v>
          </cell>
          <cell r="G490">
            <v>0</v>
          </cell>
          <cell r="H490" t="str">
            <v>T-cell leukaemia</v>
          </cell>
          <cell r="I490">
            <v>0</v>
          </cell>
          <cell r="J490">
            <v>0</v>
          </cell>
          <cell r="K490" t="str">
            <v>L</v>
          </cell>
          <cell r="L490" t="str">
            <v>Dom</v>
          </cell>
          <cell r="M490" t="str">
            <v>T</v>
          </cell>
          <cell r="N490" t="str">
            <v>TAL1, HOX11, TLX1, LMO1, LMO2, RANBP17</v>
          </cell>
          <cell r="O490">
            <v>0</v>
          </cell>
          <cell r="P490">
            <v>0</v>
          </cell>
        </row>
        <row r="491">
          <cell r="A491" t="str">
            <v>TRIM27</v>
          </cell>
          <cell r="B491" t="str">
            <v>tripartite motif-containing 27</v>
          </cell>
          <cell r="C491">
            <v>5987</v>
          </cell>
          <cell r="D491">
            <v>6</v>
          </cell>
          <cell r="E491" t="str">
            <v>6p22</v>
          </cell>
          <cell r="F491" t="str">
            <v>yes</v>
          </cell>
          <cell r="G491">
            <v>0</v>
          </cell>
          <cell r="H491" t="str">
            <v>papillary thyroid</v>
          </cell>
          <cell r="I491">
            <v>0</v>
          </cell>
          <cell r="J491">
            <v>0</v>
          </cell>
          <cell r="K491" t="str">
            <v>E</v>
          </cell>
          <cell r="L491" t="str">
            <v>Dom</v>
          </cell>
          <cell r="M491" t="str">
            <v>T</v>
          </cell>
          <cell r="N491" t="str">
            <v>RET</v>
          </cell>
          <cell r="O491">
            <v>0</v>
          </cell>
          <cell r="P491">
            <v>0</v>
          </cell>
        </row>
        <row r="492">
          <cell r="A492" t="str">
            <v>TRIM33</v>
          </cell>
          <cell r="B492" t="str">
            <v xml:space="preserve"> tripartite motif-containing 33 (PTC7,TIF1G)</v>
          </cell>
          <cell r="C492">
            <v>51592</v>
          </cell>
          <cell r="D492">
            <v>1</v>
          </cell>
          <cell r="E492" t="str">
            <v>1p13</v>
          </cell>
          <cell r="F492" t="str">
            <v>yes</v>
          </cell>
          <cell r="G492">
            <v>0</v>
          </cell>
          <cell r="H492" t="str">
            <v>papillary thyroid</v>
          </cell>
          <cell r="I492">
            <v>0</v>
          </cell>
          <cell r="J492">
            <v>0</v>
          </cell>
          <cell r="K492" t="str">
            <v>E</v>
          </cell>
          <cell r="L492" t="str">
            <v>Dom</v>
          </cell>
          <cell r="M492" t="str">
            <v>T</v>
          </cell>
          <cell r="N492" t="str">
            <v>RET</v>
          </cell>
          <cell r="O492">
            <v>0</v>
          </cell>
          <cell r="P492">
            <v>0</v>
          </cell>
        </row>
        <row r="493">
          <cell r="A493" t="str">
            <v>TRIP11</v>
          </cell>
          <cell r="B493" t="str">
            <v>thyroid hormone receptor interactor 11</v>
          </cell>
          <cell r="C493">
            <v>9321</v>
          </cell>
          <cell r="D493">
            <v>14</v>
          </cell>
          <cell r="E493" t="str">
            <v xml:space="preserve">14q31-q32 </v>
          </cell>
          <cell r="F493" t="str">
            <v>yes</v>
          </cell>
          <cell r="G493">
            <v>0</v>
          </cell>
          <cell r="H493" t="str">
            <v>AML</v>
          </cell>
          <cell r="I493">
            <v>0</v>
          </cell>
          <cell r="J493">
            <v>0</v>
          </cell>
          <cell r="K493" t="str">
            <v>L</v>
          </cell>
          <cell r="L493" t="str">
            <v>Dom</v>
          </cell>
          <cell r="M493" t="str">
            <v>T</v>
          </cell>
          <cell r="N493" t="str">
            <v>PDGFRB</v>
          </cell>
          <cell r="O493">
            <v>0</v>
          </cell>
          <cell r="P493">
            <v>0</v>
          </cell>
        </row>
        <row r="494">
          <cell r="A494" t="str">
            <v>TRRAP</v>
          </cell>
          <cell r="B494" t="str">
            <v>transformation/transcription domain-associated protein</v>
          </cell>
          <cell r="C494">
            <v>8295</v>
          </cell>
          <cell r="D494">
            <v>7</v>
          </cell>
          <cell r="E494" t="str">
            <v>q21.2-q22.1</v>
          </cell>
          <cell r="F494" t="str">
            <v>yes</v>
          </cell>
          <cell r="G494">
            <v>0</v>
          </cell>
          <cell r="H494" t="str">
            <v>melanoma</v>
          </cell>
          <cell r="I494">
            <v>0</v>
          </cell>
          <cell r="J494">
            <v>0</v>
          </cell>
          <cell r="K494" t="str">
            <v>E</v>
          </cell>
          <cell r="L494" t="str">
            <v>Dom</v>
          </cell>
          <cell r="M494" t="str">
            <v>Mis</v>
          </cell>
          <cell r="N494">
            <v>0</v>
          </cell>
          <cell r="O494">
            <v>0</v>
          </cell>
          <cell r="P494">
            <v>0</v>
          </cell>
        </row>
        <row r="495">
          <cell r="A495" t="str">
            <v>TSC1</v>
          </cell>
          <cell r="B495" t="str">
            <v>tuberous sclerosis 1 gene</v>
          </cell>
          <cell r="C495">
            <v>7248</v>
          </cell>
          <cell r="D495">
            <v>9</v>
          </cell>
          <cell r="E495" t="str">
            <v xml:space="preserve">9q34 </v>
          </cell>
          <cell r="F495" t="str">
            <v>yes</v>
          </cell>
          <cell r="G495" t="str">
            <v>yes</v>
          </cell>
          <cell r="H495" t="str">
            <v>renal cell carcinoma, bladder carcinoma</v>
          </cell>
          <cell r="I495" t="str">
            <v>hamartoma, renal cell carcinoma, tuberous sclerosis tuber</v>
          </cell>
          <cell r="J495" t="str">
            <v>Tuberous sclerosis 1</v>
          </cell>
          <cell r="K495" t="str">
            <v>E, O</v>
          </cell>
          <cell r="L495" t="str">
            <v>Rec</v>
          </cell>
          <cell r="M495" t="str">
            <v>D, Mis, N, F, S</v>
          </cell>
          <cell r="N495">
            <v>0</v>
          </cell>
          <cell r="O495">
            <v>0</v>
          </cell>
          <cell r="P495">
            <v>0</v>
          </cell>
        </row>
        <row r="496">
          <cell r="A496" t="str">
            <v>TSC2</v>
          </cell>
          <cell r="B496" t="str">
            <v>tuberous sclerosis 2 gene</v>
          </cell>
          <cell r="C496">
            <v>7249</v>
          </cell>
          <cell r="D496">
            <v>16</v>
          </cell>
          <cell r="E496" t="str">
            <v xml:space="preserve">16p13.3 </v>
          </cell>
          <cell r="F496" t="str">
            <v>yes</v>
          </cell>
          <cell r="G496" t="str">
            <v>yes</v>
          </cell>
          <cell r="H496" t="str">
            <v>pulmonary lymphangioleiomyomatosis (LAM), renal angiomyolipoma and head and neck cancer</v>
          </cell>
          <cell r="I496" t="str">
            <v>hamartoma, renal cell carcinoma, tuberous sclerosis tuber</v>
          </cell>
          <cell r="J496" t="str">
            <v>Tuberous sclerosis 2</v>
          </cell>
          <cell r="K496" t="str">
            <v>E, O</v>
          </cell>
          <cell r="L496" t="str">
            <v>Rec</v>
          </cell>
          <cell r="M496" t="str">
            <v>D, Mis, N, F, S</v>
          </cell>
          <cell r="N496">
            <v>0</v>
          </cell>
          <cell r="O496">
            <v>0</v>
          </cell>
          <cell r="P496">
            <v>0</v>
          </cell>
        </row>
        <row r="497">
          <cell r="A497" t="str">
            <v>TSHR</v>
          </cell>
          <cell r="B497" t="str">
            <v>thyroid stimulating hormone receptor</v>
          </cell>
          <cell r="C497">
            <v>7253</v>
          </cell>
          <cell r="D497">
            <v>14</v>
          </cell>
          <cell r="E497" t="str">
            <v xml:space="preserve">14q31 </v>
          </cell>
          <cell r="F497" t="str">
            <v>yes</v>
          </cell>
          <cell r="G497" t="str">
            <v>yes</v>
          </cell>
          <cell r="H497" t="str">
            <v>toxic thyroid adenoma</v>
          </cell>
          <cell r="I497" t="str">
            <v>thyroid adenoma</v>
          </cell>
          <cell r="J497">
            <v>0</v>
          </cell>
          <cell r="K497" t="str">
            <v>E</v>
          </cell>
          <cell r="L497" t="str">
            <v>Dom</v>
          </cell>
          <cell r="M497" t="str">
            <v>Mis</v>
          </cell>
          <cell r="N497">
            <v>0</v>
          </cell>
          <cell r="O497" t="str">
            <v>yes</v>
          </cell>
          <cell r="P497" t="str">
            <v xml:space="preserve">Hereditary nonautoimmune hyperthyroidism; subclinical hypothyroidism </v>
          </cell>
        </row>
        <row r="498">
          <cell r="A498" t="str">
            <v>TTL</v>
          </cell>
          <cell r="B498" t="str">
            <v>tubulin tyrosine ligase</v>
          </cell>
          <cell r="C498">
            <v>150465</v>
          </cell>
          <cell r="D498">
            <v>2</v>
          </cell>
          <cell r="E498" t="str">
            <v>2q13</v>
          </cell>
          <cell r="F498" t="str">
            <v>yes</v>
          </cell>
          <cell r="G498">
            <v>0</v>
          </cell>
          <cell r="H498" t="str">
            <v>ALL</v>
          </cell>
          <cell r="I498">
            <v>0</v>
          </cell>
          <cell r="J498">
            <v>0</v>
          </cell>
          <cell r="K498" t="str">
            <v>L</v>
          </cell>
          <cell r="L498" t="str">
            <v>Dom</v>
          </cell>
          <cell r="M498" t="str">
            <v>T</v>
          </cell>
          <cell r="N498" t="str">
            <v>ETV6</v>
          </cell>
          <cell r="O498">
            <v>0</v>
          </cell>
          <cell r="P498">
            <v>0</v>
          </cell>
        </row>
        <row r="499">
          <cell r="A499" t="str">
            <v>U2AF1</v>
          </cell>
          <cell r="B499" t="str">
            <v>U2 small nuclear RNA auxiliary factor 1</v>
          </cell>
          <cell r="C499">
            <v>7307</v>
          </cell>
          <cell r="D499">
            <v>21</v>
          </cell>
          <cell r="E499" t="str">
            <v>21q22.3</v>
          </cell>
          <cell r="F499" t="str">
            <v>yes</v>
          </cell>
          <cell r="G499">
            <v>0</v>
          </cell>
          <cell r="H499" t="str">
            <v>CLL, MDS</v>
          </cell>
          <cell r="I499">
            <v>0</v>
          </cell>
          <cell r="J499">
            <v>0</v>
          </cell>
          <cell r="K499" t="str">
            <v>L</v>
          </cell>
          <cell r="L499" t="str">
            <v>Dom</v>
          </cell>
          <cell r="M499" t="str">
            <v>Mis</v>
          </cell>
          <cell r="N499">
            <v>0</v>
          </cell>
          <cell r="O499">
            <v>0</v>
          </cell>
          <cell r="P499">
            <v>0</v>
          </cell>
        </row>
        <row r="500">
          <cell r="A500" t="str">
            <v xml:space="preserve">UBR5 </v>
          </cell>
          <cell r="B500" t="str">
            <v>ubiquitin protein ligase E3 component n-recognin 5</v>
          </cell>
          <cell r="C500">
            <v>51366</v>
          </cell>
          <cell r="D500">
            <v>8</v>
          </cell>
          <cell r="E500" t="str">
            <v>8q22</v>
          </cell>
          <cell r="F500" t="str">
            <v>yes</v>
          </cell>
          <cell r="G500">
            <v>0</v>
          </cell>
          <cell r="H500" t="str">
            <v>mantle cell lymphoma</v>
          </cell>
          <cell r="I500">
            <v>0</v>
          </cell>
          <cell r="J500">
            <v>0</v>
          </cell>
          <cell r="K500" t="str">
            <v>L</v>
          </cell>
          <cell r="L500">
            <v>0</v>
          </cell>
          <cell r="M500" t="str">
            <v>F, N, Mis, S</v>
          </cell>
          <cell r="N500">
            <v>0</v>
          </cell>
          <cell r="O500">
            <v>0</v>
          </cell>
          <cell r="P500">
            <v>0</v>
          </cell>
        </row>
        <row r="501">
          <cell r="A501" t="str">
            <v>USP6</v>
          </cell>
          <cell r="B501" t="str">
            <v>ubiquitin specific peptidase 6 (Tre-2 oncogene)</v>
          </cell>
          <cell r="C501">
            <v>9098</v>
          </cell>
          <cell r="D501">
            <v>17</v>
          </cell>
          <cell r="E501" t="str">
            <v>17p13</v>
          </cell>
          <cell r="F501" t="str">
            <v>yes</v>
          </cell>
          <cell r="G501">
            <v>0</v>
          </cell>
          <cell r="H501" t="str">
            <v>aneurysmal bone cyst</v>
          </cell>
          <cell r="I501">
            <v>0</v>
          </cell>
          <cell r="J501">
            <v>0</v>
          </cell>
          <cell r="K501" t="str">
            <v>M</v>
          </cell>
          <cell r="L501" t="str">
            <v>Dom</v>
          </cell>
          <cell r="M501" t="str">
            <v>T</v>
          </cell>
          <cell r="N501" t="str">
            <v>COL1A1, CDH11, ZNF9, OMD, THRAP3</v>
          </cell>
          <cell r="O501">
            <v>0</v>
          </cell>
          <cell r="P501">
            <v>0</v>
          </cell>
        </row>
        <row r="502">
          <cell r="A502" t="str">
            <v>VHL</v>
          </cell>
          <cell r="B502" t="str">
            <v>von Hippel-Lindau syndrome gene</v>
          </cell>
          <cell r="C502">
            <v>7428</v>
          </cell>
          <cell r="D502">
            <v>3</v>
          </cell>
          <cell r="E502" t="str">
            <v>3p25</v>
          </cell>
          <cell r="F502" t="str">
            <v>yes</v>
          </cell>
          <cell r="G502" t="str">
            <v>yes</v>
          </cell>
          <cell r="H502" t="str">
            <v>renal, haemangioma, pheochromocytoma</v>
          </cell>
          <cell r="I502" t="str">
            <v>renal, haemangioma, pheochromocytoma</v>
          </cell>
          <cell r="J502" t="str">
            <v>Von Hippel-Lindau syndrome</v>
          </cell>
          <cell r="K502" t="str">
            <v>E, M, O</v>
          </cell>
          <cell r="L502" t="str">
            <v>Rec</v>
          </cell>
          <cell r="M502" t="str">
            <v>D, Mis, N, F, S</v>
          </cell>
          <cell r="N502">
            <v>0</v>
          </cell>
          <cell r="O502">
            <v>0</v>
          </cell>
          <cell r="P502">
            <v>0</v>
          </cell>
        </row>
        <row r="503">
          <cell r="A503" t="str">
            <v>VTI1A</v>
          </cell>
          <cell r="B503" t="str">
            <v>vesicle transport through interaction with t-SNAREs homolog 1A</v>
          </cell>
          <cell r="C503">
            <v>143187</v>
          </cell>
          <cell r="D503">
            <v>10</v>
          </cell>
          <cell r="E503" t="str">
            <v>10q25.2</v>
          </cell>
          <cell r="F503" t="str">
            <v>yes</v>
          </cell>
          <cell r="G503">
            <v>0</v>
          </cell>
          <cell r="H503" t="str">
            <v>colorectal</v>
          </cell>
          <cell r="I503">
            <v>0</v>
          </cell>
          <cell r="J503">
            <v>0</v>
          </cell>
          <cell r="K503" t="str">
            <v>E</v>
          </cell>
          <cell r="L503" t="str">
            <v>Dom</v>
          </cell>
          <cell r="M503" t="str">
            <v>T</v>
          </cell>
          <cell r="N503" t="str">
            <v>TCF7L2</v>
          </cell>
          <cell r="O503">
            <v>0</v>
          </cell>
          <cell r="P503">
            <v>0</v>
          </cell>
        </row>
        <row r="504">
          <cell r="A504" t="str">
            <v>WAS</v>
          </cell>
          <cell r="B504" t="str">
            <v xml:space="preserve">Wiskott-Aldrich syndrome </v>
          </cell>
          <cell r="C504">
            <v>7454</v>
          </cell>
          <cell r="D504" t="str">
            <v>X</v>
          </cell>
          <cell r="E504" t="str">
            <v>Xp11.23-p11.22</v>
          </cell>
          <cell r="F504">
            <v>0</v>
          </cell>
          <cell r="G504">
            <v>0</v>
          </cell>
          <cell r="H504">
            <v>0</v>
          </cell>
          <cell r="I504" t="str">
            <v>lymphoma</v>
          </cell>
          <cell r="J504" t="str">
            <v>Wiskott-Aldrich syndrome</v>
          </cell>
          <cell r="K504" t="str">
            <v>L</v>
          </cell>
          <cell r="L504" t="str">
            <v>X-linked recessive</v>
          </cell>
          <cell r="M504" t="str">
            <v>Mis, N, F, S</v>
          </cell>
          <cell r="N504">
            <v>0</v>
          </cell>
          <cell r="O504">
            <v>0</v>
          </cell>
          <cell r="P504">
            <v>0</v>
          </cell>
        </row>
        <row r="505">
          <cell r="A505" t="str">
            <v>WHSC1</v>
          </cell>
          <cell r="B505" t="str">
            <v>Wolf-Hirschhorn syndrome candidate 1(MMSET)</v>
          </cell>
          <cell r="C505">
            <v>7468</v>
          </cell>
          <cell r="D505">
            <v>4</v>
          </cell>
          <cell r="E505" t="str">
            <v>4p16.3</v>
          </cell>
          <cell r="F505" t="str">
            <v>yes</v>
          </cell>
          <cell r="G505">
            <v>0</v>
          </cell>
          <cell r="H505" t="str">
            <v>MM</v>
          </cell>
          <cell r="I505">
            <v>0</v>
          </cell>
          <cell r="J505">
            <v>0</v>
          </cell>
          <cell r="K505" t="str">
            <v>L</v>
          </cell>
          <cell r="L505" t="str">
            <v>Dom</v>
          </cell>
          <cell r="M505" t="str">
            <v>T</v>
          </cell>
          <cell r="N505" t="str">
            <v>IGH@</v>
          </cell>
          <cell r="O505">
            <v>0</v>
          </cell>
          <cell r="P505">
            <v>0</v>
          </cell>
        </row>
        <row r="506">
          <cell r="A506" t="str">
            <v>WHSC1L1</v>
          </cell>
          <cell r="B506" t="str">
            <v>Wolf-Hirschhorn syndrome candidate 1-like 1 (NSD3)</v>
          </cell>
          <cell r="C506">
            <v>54904</v>
          </cell>
          <cell r="D506">
            <v>8</v>
          </cell>
          <cell r="E506" t="str">
            <v xml:space="preserve">8p12 </v>
          </cell>
          <cell r="F506" t="str">
            <v>yes</v>
          </cell>
          <cell r="G506">
            <v>0</v>
          </cell>
          <cell r="H506" t="str">
            <v>AML</v>
          </cell>
          <cell r="I506">
            <v>0</v>
          </cell>
          <cell r="J506">
            <v>0</v>
          </cell>
          <cell r="K506" t="str">
            <v>L</v>
          </cell>
          <cell r="L506" t="str">
            <v>Dom</v>
          </cell>
          <cell r="M506" t="str">
            <v>T</v>
          </cell>
          <cell r="N506" t="str">
            <v>NUP98</v>
          </cell>
          <cell r="O506">
            <v>0</v>
          </cell>
          <cell r="P506">
            <v>0</v>
          </cell>
        </row>
        <row r="507">
          <cell r="A507" t="str">
            <v>WIF1</v>
          </cell>
          <cell r="B507" t="str">
            <v>WNT inhibitory factor 1</v>
          </cell>
          <cell r="C507">
            <v>11197</v>
          </cell>
          <cell r="D507">
            <v>12</v>
          </cell>
          <cell r="E507" t="str">
            <v>12q14.3</v>
          </cell>
          <cell r="F507" t="str">
            <v>yes</v>
          </cell>
          <cell r="G507">
            <v>0</v>
          </cell>
          <cell r="H507" t="str">
            <v>pleomorphic salivary gland adenoma</v>
          </cell>
          <cell r="I507">
            <v>0</v>
          </cell>
          <cell r="J507">
            <v>0</v>
          </cell>
          <cell r="K507" t="str">
            <v>E</v>
          </cell>
          <cell r="L507" t="str">
            <v>Dom</v>
          </cell>
          <cell r="M507" t="str">
            <v>T</v>
          </cell>
          <cell r="N507" t="str">
            <v>HMGA2</v>
          </cell>
          <cell r="O507">
            <v>0</v>
          </cell>
          <cell r="P507">
            <v>0</v>
          </cell>
        </row>
        <row r="508">
          <cell r="A508" t="str">
            <v>WRN</v>
          </cell>
          <cell r="B508" t="str">
            <v>Werner syndrome (RECQL2)</v>
          </cell>
          <cell r="C508">
            <v>7486</v>
          </cell>
          <cell r="D508">
            <v>8</v>
          </cell>
          <cell r="E508" t="str">
            <v>8p12-p11.2</v>
          </cell>
          <cell r="F508">
            <v>0</v>
          </cell>
          <cell r="G508" t="str">
            <v>yes</v>
          </cell>
          <cell r="H508">
            <v>0</v>
          </cell>
          <cell r="I508" t="str">
            <v>osteosarcoma, meningioma, other tumour types</v>
          </cell>
          <cell r="J508" t="str">
            <v>Werner syndrome</v>
          </cell>
          <cell r="K508" t="str">
            <v>L, E, M, O</v>
          </cell>
          <cell r="L508" t="str">
            <v>Rec</v>
          </cell>
          <cell r="M508" t="str">
            <v>Mis, N, F, S</v>
          </cell>
          <cell r="N508">
            <v>0</v>
          </cell>
          <cell r="O508">
            <v>0</v>
          </cell>
          <cell r="P508">
            <v>0</v>
          </cell>
        </row>
        <row r="509">
          <cell r="A509" t="str">
            <v>WT1</v>
          </cell>
          <cell r="B509" t="str">
            <v>Wilms tumour 1 gene</v>
          </cell>
          <cell r="C509">
            <v>7490</v>
          </cell>
          <cell r="D509">
            <v>11</v>
          </cell>
          <cell r="E509" t="str">
            <v>11p13</v>
          </cell>
          <cell r="F509" t="str">
            <v>yes</v>
          </cell>
          <cell r="G509" t="str">
            <v>yes</v>
          </cell>
          <cell r="H509" t="str">
            <v>Wilms tumour, desmoplastic small round cell tumour</v>
          </cell>
          <cell r="I509" t="str">
            <v>Wilms tumour</v>
          </cell>
          <cell r="J509" t="str">
            <v>Denys-Drash syndrome, Frasier syndrome, familial Wilms tumour</v>
          </cell>
          <cell r="K509" t="str">
            <v>O</v>
          </cell>
          <cell r="L509" t="str">
            <v>Rec</v>
          </cell>
          <cell r="M509" t="str">
            <v>D, Mis, N, F, S</v>
          </cell>
          <cell r="N509" t="str">
            <v>EWSR1</v>
          </cell>
          <cell r="O509">
            <v>0</v>
          </cell>
          <cell r="P509">
            <v>0</v>
          </cell>
        </row>
        <row r="510">
          <cell r="A510" t="str">
            <v>WTX</v>
          </cell>
          <cell r="B510" t="str">
            <v>family with sequence similarity 123B (FAM123B)</v>
          </cell>
          <cell r="C510">
            <v>139285</v>
          </cell>
          <cell r="D510" t="str">
            <v>X</v>
          </cell>
          <cell r="E510" t="str">
            <v>Xq11.1</v>
          </cell>
          <cell r="F510" t="str">
            <v>yes</v>
          </cell>
          <cell r="G510">
            <v>0</v>
          </cell>
          <cell r="H510" t="str">
            <v>Wilms tumour</v>
          </cell>
          <cell r="I510">
            <v>0</v>
          </cell>
          <cell r="J510">
            <v>0</v>
          </cell>
          <cell r="K510" t="str">
            <v>O</v>
          </cell>
          <cell r="L510" t="str">
            <v>Rec</v>
          </cell>
          <cell r="M510" t="str">
            <v>F, D, N, Mis</v>
          </cell>
          <cell r="N510">
            <v>0</v>
          </cell>
          <cell r="O510">
            <v>0</v>
          </cell>
          <cell r="P510">
            <v>0</v>
          </cell>
        </row>
        <row r="511">
          <cell r="A511" t="str">
            <v>WWTR1</v>
          </cell>
          <cell r="B511" t="str">
            <v>WW domain containing transcription regulator 1</v>
          </cell>
          <cell r="C511">
            <v>25937</v>
          </cell>
          <cell r="D511">
            <v>3</v>
          </cell>
          <cell r="E511" t="str">
            <v>3q23-q24</v>
          </cell>
          <cell r="F511" t="str">
            <v>yes</v>
          </cell>
          <cell r="G511">
            <v>0</v>
          </cell>
          <cell r="H511" t="str">
            <v>epithelioid haemangioendothelioma</v>
          </cell>
          <cell r="I511">
            <v>0</v>
          </cell>
          <cell r="J511">
            <v>0</v>
          </cell>
          <cell r="K511" t="str">
            <v>M</v>
          </cell>
          <cell r="L511" t="str">
            <v>Dom</v>
          </cell>
          <cell r="M511" t="str">
            <v>T</v>
          </cell>
          <cell r="N511" t="str">
            <v>CAMTA1</v>
          </cell>
          <cell r="O511">
            <v>0</v>
          </cell>
          <cell r="P511">
            <v>0</v>
          </cell>
        </row>
        <row r="512">
          <cell r="A512" t="str">
            <v>XPA</v>
          </cell>
          <cell r="B512" t="str">
            <v>xeroderma pigmentosum, complementation group A</v>
          </cell>
          <cell r="C512">
            <v>7507</v>
          </cell>
          <cell r="D512">
            <v>9</v>
          </cell>
          <cell r="E512" t="str">
            <v>9q22.3</v>
          </cell>
          <cell r="F512">
            <v>0</v>
          </cell>
          <cell r="G512" t="str">
            <v>yes</v>
          </cell>
          <cell r="H512">
            <v>0</v>
          </cell>
          <cell r="I512" t="str">
            <v>skin basal cell, skin squamous cell, melanoma</v>
          </cell>
          <cell r="J512" t="str">
            <v xml:space="preserve">xeroderma pigmentosum (A) </v>
          </cell>
          <cell r="K512" t="str">
            <v>E</v>
          </cell>
          <cell r="L512" t="str">
            <v>Rec</v>
          </cell>
          <cell r="M512" t="str">
            <v>Mis, N, F, S</v>
          </cell>
          <cell r="N512">
            <v>0</v>
          </cell>
          <cell r="O512">
            <v>0</v>
          </cell>
          <cell r="P512">
            <v>0</v>
          </cell>
        </row>
        <row r="513">
          <cell r="A513" t="str">
            <v>XPC</v>
          </cell>
          <cell r="B513" t="str">
            <v>xeroderma pigmentosum, complementation group C</v>
          </cell>
          <cell r="C513">
            <v>7508</v>
          </cell>
          <cell r="D513">
            <v>3</v>
          </cell>
          <cell r="E513" t="str">
            <v>3p25</v>
          </cell>
          <cell r="F513">
            <v>0</v>
          </cell>
          <cell r="G513" t="str">
            <v>yes</v>
          </cell>
          <cell r="H513">
            <v>0</v>
          </cell>
          <cell r="I513" t="str">
            <v>skin basal cell, skin squamous cell, melanoma</v>
          </cell>
          <cell r="J513" t="str">
            <v xml:space="preserve">xeroderma pigmentosum (C) </v>
          </cell>
          <cell r="K513" t="str">
            <v>E</v>
          </cell>
          <cell r="L513" t="str">
            <v>Rec</v>
          </cell>
          <cell r="M513" t="str">
            <v>Mis, N, F, S</v>
          </cell>
          <cell r="N513">
            <v>0</v>
          </cell>
          <cell r="O513">
            <v>0</v>
          </cell>
          <cell r="P513">
            <v>0</v>
          </cell>
        </row>
        <row r="514">
          <cell r="A514" t="str">
            <v>XPO1</v>
          </cell>
          <cell r="B514" t="str">
            <v>exportin 1 (CRM1 homolog, yeast)</v>
          </cell>
          <cell r="C514">
            <v>7514</v>
          </cell>
          <cell r="D514">
            <v>2</v>
          </cell>
          <cell r="E514" t="str">
            <v>2p15</v>
          </cell>
          <cell r="F514" t="str">
            <v>yes</v>
          </cell>
          <cell r="G514">
            <v>0</v>
          </cell>
          <cell r="H514" t="str">
            <v>CLL</v>
          </cell>
          <cell r="I514">
            <v>0</v>
          </cell>
          <cell r="J514">
            <v>0</v>
          </cell>
          <cell r="K514" t="str">
            <v>L</v>
          </cell>
          <cell r="L514" t="str">
            <v>Dom</v>
          </cell>
          <cell r="M514" t="str">
            <v>Mis</v>
          </cell>
          <cell r="N514">
            <v>0</v>
          </cell>
          <cell r="O514">
            <v>0</v>
          </cell>
          <cell r="P514">
            <v>0</v>
          </cell>
        </row>
        <row r="515">
          <cell r="A515" t="str">
            <v>YWHAE</v>
          </cell>
          <cell r="B515" t="str">
            <v>tyrosine 3-monooxygenase/tryptophan 5-monooxygenase activation protein, epsilon polypeptide (14-3-3 epsilon)</v>
          </cell>
          <cell r="C515">
            <v>7531</v>
          </cell>
          <cell r="D515">
            <v>17</v>
          </cell>
          <cell r="E515" t="str">
            <v>17p13.3</v>
          </cell>
          <cell r="F515" t="str">
            <v>yes</v>
          </cell>
          <cell r="G515">
            <v>0</v>
          </cell>
          <cell r="H515" t="str">
            <v>edometrial stromal sarcoma</v>
          </cell>
          <cell r="I515">
            <v>0</v>
          </cell>
          <cell r="J515">
            <v>0</v>
          </cell>
          <cell r="K515" t="str">
            <v>M</v>
          </cell>
          <cell r="L515" t="str">
            <v>Dom</v>
          </cell>
          <cell r="M515" t="str">
            <v>T</v>
          </cell>
          <cell r="N515" t="str">
            <v>FAM22a, FAM22B</v>
          </cell>
          <cell r="O515" t="str">
            <v>yes</v>
          </cell>
          <cell r="P515" t="str">
            <v>Miller-Dieker lissencephaly syndrome</v>
          </cell>
        </row>
        <row r="516">
          <cell r="A516" t="str">
            <v>ZNF145</v>
          </cell>
          <cell r="B516" t="str">
            <v>zinc finger protein 145 (PLZF)</v>
          </cell>
          <cell r="C516">
            <v>7704</v>
          </cell>
          <cell r="D516">
            <v>11</v>
          </cell>
          <cell r="E516" t="str">
            <v xml:space="preserve">11q23.1 </v>
          </cell>
          <cell r="F516" t="str">
            <v>yes</v>
          </cell>
          <cell r="G516">
            <v>0</v>
          </cell>
          <cell r="H516" t="str">
            <v>APL</v>
          </cell>
          <cell r="I516">
            <v>0</v>
          </cell>
          <cell r="J516">
            <v>0</v>
          </cell>
          <cell r="K516" t="str">
            <v>L</v>
          </cell>
          <cell r="L516" t="str">
            <v>Dom</v>
          </cell>
          <cell r="M516" t="str">
            <v>T</v>
          </cell>
          <cell r="N516" t="str">
            <v>RARA</v>
          </cell>
          <cell r="O516">
            <v>0</v>
          </cell>
          <cell r="P516">
            <v>0</v>
          </cell>
        </row>
        <row r="517">
          <cell r="A517" t="str">
            <v>ZNF198</v>
          </cell>
          <cell r="B517" t="str">
            <v>zinc finger protein 198</v>
          </cell>
          <cell r="C517">
            <v>7750</v>
          </cell>
          <cell r="D517">
            <v>13</v>
          </cell>
          <cell r="E517" t="str">
            <v>13q11-q12</v>
          </cell>
          <cell r="F517" t="str">
            <v>yes</v>
          </cell>
          <cell r="G517">
            <v>0</v>
          </cell>
          <cell r="H517" t="str">
            <v>MPN, NHL</v>
          </cell>
          <cell r="I517">
            <v>0</v>
          </cell>
          <cell r="J517">
            <v>0</v>
          </cell>
          <cell r="K517" t="str">
            <v>L</v>
          </cell>
          <cell r="L517" t="str">
            <v>Dom</v>
          </cell>
          <cell r="M517" t="str">
            <v>T</v>
          </cell>
          <cell r="N517" t="str">
            <v>FGFR1</v>
          </cell>
          <cell r="O517">
            <v>0</v>
          </cell>
          <cell r="P517">
            <v>0</v>
          </cell>
        </row>
        <row r="518">
          <cell r="A518" t="str">
            <v>ZNF278</v>
          </cell>
          <cell r="B518" t="str">
            <v>zinc finger protein 278 (ZSG)</v>
          </cell>
          <cell r="C518">
            <v>23598</v>
          </cell>
          <cell r="D518">
            <v>22</v>
          </cell>
          <cell r="E518" t="str">
            <v xml:space="preserve">22q12-q14 </v>
          </cell>
          <cell r="F518" t="str">
            <v>yes</v>
          </cell>
          <cell r="G518">
            <v>0</v>
          </cell>
          <cell r="H518" t="str">
            <v>Ewing sarcoma</v>
          </cell>
          <cell r="I518">
            <v>0</v>
          </cell>
          <cell r="J518">
            <v>0</v>
          </cell>
          <cell r="K518" t="str">
            <v>M</v>
          </cell>
          <cell r="L518" t="str">
            <v>Dom</v>
          </cell>
          <cell r="M518" t="str">
            <v>T</v>
          </cell>
          <cell r="N518" t="str">
            <v>EWSR1</v>
          </cell>
          <cell r="O518">
            <v>0</v>
          </cell>
          <cell r="P518">
            <v>0</v>
          </cell>
        </row>
        <row r="519">
          <cell r="A519" t="str">
            <v>ZNF331</v>
          </cell>
          <cell r="B519" t="str">
            <v>zinc finger protein 331</v>
          </cell>
          <cell r="C519">
            <v>55422</v>
          </cell>
          <cell r="D519">
            <v>19</v>
          </cell>
          <cell r="E519" t="str">
            <v>19q13.3-q13.4</v>
          </cell>
          <cell r="F519" t="str">
            <v>yes</v>
          </cell>
          <cell r="G519">
            <v>0</v>
          </cell>
          <cell r="H519" t="str">
            <v>follicular thyroid adenoma</v>
          </cell>
          <cell r="I519">
            <v>0</v>
          </cell>
          <cell r="J519">
            <v>0</v>
          </cell>
          <cell r="K519" t="str">
            <v>E</v>
          </cell>
          <cell r="L519" t="str">
            <v>Dom</v>
          </cell>
          <cell r="M519" t="str">
            <v>T</v>
          </cell>
          <cell r="N519" t="str">
            <v>?</v>
          </cell>
          <cell r="O519">
            <v>0</v>
          </cell>
          <cell r="P519">
            <v>0</v>
          </cell>
        </row>
        <row r="520">
          <cell r="A520" t="str">
            <v>ZNF384</v>
          </cell>
          <cell r="B520" t="str">
            <v>zinc finger protein 384 (CIZ/NMP4)</v>
          </cell>
          <cell r="C520">
            <v>171017</v>
          </cell>
          <cell r="D520">
            <v>12</v>
          </cell>
          <cell r="E520" t="str">
            <v xml:space="preserve">12p13 </v>
          </cell>
          <cell r="F520" t="str">
            <v>yes</v>
          </cell>
          <cell r="G520">
            <v>0</v>
          </cell>
          <cell r="H520" t="str">
            <v>ALL</v>
          </cell>
          <cell r="I520">
            <v>0</v>
          </cell>
          <cell r="J520">
            <v>0</v>
          </cell>
          <cell r="K520" t="str">
            <v xml:space="preserve">L </v>
          </cell>
          <cell r="L520" t="str">
            <v>Dom</v>
          </cell>
          <cell r="M520" t="str">
            <v>T</v>
          </cell>
          <cell r="N520" t="str">
            <v xml:space="preserve">EWSR1, TAF15 </v>
          </cell>
          <cell r="O520">
            <v>0</v>
          </cell>
          <cell r="P520">
            <v>0</v>
          </cell>
        </row>
        <row r="521">
          <cell r="A521" t="str">
            <v>ZNF521</v>
          </cell>
          <cell r="B521" t="str">
            <v>zinc finger protein 521</v>
          </cell>
          <cell r="C521">
            <v>25925</v>
          </cell>
          <cell r="D521">
            <v>18</v>
          </cell>
          <cell r="E521" t="str">
            <v>18q11.2</v>
          </cell>
          <cell r="F521" t="str">
            <v>yes</v>
          </cell>
          <cell r="G521">
            <v>0</v>
          </cell>
          <cell r="H521" t="str">
            <v>ALL</v>
          </cell>
          <cell r="I521">
            <v>0</v>
          </cell>
          <cell r="J521">
            <v>0</v>
          </cell>
          <cell r="K521" t="str">
            <v>L</v>
          </cell>
          <cell r="L521" t="str">
            <v>Dom</v>
          </cell>
          <cell r="M521" t="str">
            <v>T</v>
          </cell>
          <cell r="N521" t="str">
            <v>PAX5</v>
          </cell>
          <cell r="O521">
            <v>0</v>
          </cell>
          <cell r="P521">
            <v>0</v>
          </cell>
        </row>
        <row r="522">
          <cell r="A522" t="str">
            <v>ZNF9</v>
          </cell>
          <cell r="B522" t="str">
            <v>zinc finger protein 9 (a cellular retroviral nucleic acid binding protein)</v>
          </cell>
          <cell r="C522">
            <v>7555</v>
          </cell>
          <cell r="D522">
            <v>3</v>
          </cell>
          <cell r="E522" t="str">
            <v>3q21</v>
          </cell>
          <cell r="F522" t="str">
            <v>yes</v>
          </cell>
          <cell r="G522">
            <v>0</v>
          </cell>
          <cell r="H522" t="str">
            <v>aneurysmal bone cyst</v>
          </cell>
          <cell r="I522">
            <v>0</v>
          </cell>
          <cell r="J522">
            <v>0</v>
          </cell>
          <cell r="K522" t="str">
            <v>M</v>
          </cell>
          <cell r="L522" t="str">
            <v>Dom</v>
          </cell>
          <cell r="M522" t="str">
            <v>T</v>
          </cell>
          <cell r="N522" t="str">
            <v>USP6</v>
          </cell>
          <cell r="O522">
            <v>0</v>
          </cell>
          <cell r="P522">
            <v>0</v>
          </cell>
        </row>
        <row r="523">
          <cell r="A523" t="str">
            <v>ZRSR2</v>
          </cell>
          <cell r="B523" t="str">
            <v>zinc finger (CCCH type), RNA-binding motif and serine/arginine rich 2</v>
          </cell>
          <cell r="C523">
            <v>8233</v>
          </cell>
          <cell r="D523" t="str">
            <v>X</v>
          </cell>
          <cell r="E523" t="str">
            <v>Xp22.1</v>
          </cell>
          <cell r="F523" t="str">
            <v>yes</v>
          </cell>
          <cell r="G523">
            <v>0</v>
          </cell>
          <cell r="H523" t="str">
            <v>MDS, CLL</v>
          </cell>
          <cell r="I523">
            <v>0</v>
          </cell>
          <cell r="J523">
            <v>0</v>
          </cell>
          <cell r="K523" t="str">
            <v>L</v>
          </cell>
          <cell r="L523" t="str">
            <v>Rec</v>
          </cell>
          <cell r="M523" t="str">
            <v>F, S, Mis</v>
          </cell>
          <cell r="N523">
            <v>0</v>
          </cell>
          <cell r="O523">
            <v>0</v>
          </cell>
          <cell r="P523">
            <v>0</v>
          </cell>
        </row>
      </sheetData>
      <sheetData sheetId="4"/>
      <sheetData sheetId="5"/>
      <sheetData sheetId="6"/>
      <sheetData sheetId="7"/>
      <sheetData sheetId="8"/>
      <sheetData sheetId="9"/>
      <sheetData sheetId="1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mple Statistics"/>
      <sheetName val="All Mutations"/>
      <sheetName val="All Copy Number"/>
      <sheetName val="TargettedTx"/>
      <sheetName val="InVivoTargetEGFR"/>
      <sheetName val="InVivoTargetIDH2"/>
      <sheetName val="InVivoFGFRTarget"/>
      <sheetName val="InVivoTargetMEK"/>
      <sheetName val="TargetPIK3CA"/>
      <sheetName val="EGFRresponse"/>
      <sheetName val="PredictorofEGFR resp"/>
      <sheetName val="WaterFall"/>
      <sheetName val="WaterFall_exclud_Ras"/>
      <sheetName val="# Muts"/>
      <sheetName val="Top Genes"/>
      <sheetName val="pivot tables"/>
      <sheetName val="Mutated genes by sample"/>
      <sheetName val="Notes"/>
      <sheetName val="Coverage Metric Definitions"/>
      <sheetName val="Follow-Up Analyses"/>
      <sheetName val="CRC Xeno Integrated Report 10-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ow r="3">
          <cell r="B3" t="str">
            <v>Torino Original ID</v>
          </cell>
          <cell r="C3" t="str">
            <v>PGDX Sample reference</v>
          </cell>
          <cell r="D3" t="str">
            <v># mut</v>
          </cell>
        </row>
        <row r="4">
          <cell r="B4">
            <v>14</v>
          </cell>
          <cell r="C4" t="str">
            <v>PGDX670X_Ex</v>
          </cell>
          <cell r="D4">
            <v>183</v>
          </cell>
        </row>
        <row r="5">
          <cell r="B5">
            <v>25</v>
          </cell>
          <cell r="C5" t="str">
            <v>PGDX671X_Ex</v>
          </cell>
          <cell r="D5">
            <v>267</v>
          </cell>
        </row>
        <row r="6">
          <cell r="B6">
            <v>29</v>
          </cell>
          <cell r="C6" t="str">
            <v>PGDX672X_Ex</v>
          </cell>
          <cell r="D6">
            <v>96</v>
          </cell>
        </row>
        <row r="7">
          <cell r="B7">
            <v>30</v>
          </cell>
          <cell r="C7" t="str">
            <v>PGDX673X_Ex</v>
          </cell>
          <cell r="D7">
            <v>157</v>
          </cell>
        </row>
        <row r="8">
          <cell r="B8">
            <v>32</v>
          </cell>
          <cell r="C8" t="str">
            <v>PGDX674X_Ex</v>
          </cell>
          <cell r="D8">
            <v>110</v>
          </cell>
        </row>
        <row r="9">
          <cell r="B9">
            <v>54</v>
          </cell>
          <cell r="C9" t="str">
            <v>PGDX675X_Ex</v>
          </cell>
          <cell r="D9">
            <v>75</v>
          </cell>
        </row>
        <row r="10">
          <cell r="B10">
            <v>57</v>
          </cell>
          <cell r="C10" t="str">
            <v>PGDX676X_Ex</v>
          </cell>
          <cell r="D10">
            <v>119</v>
          </cell>
        </row>
        <row r="11">
          <cell r="B11">
            <v>68</v>
          </cell>
          <cell r="C11" t="str">
            <v>PGDX677X_Ex</v>
          </cell>
          <cell r="D11">
            <v>109</v>
          </cell>
        </row>
        <row r="12">
          <cell r="B12">
            <v>76</v>
          </cell>
          <cell r="C12" t="str">
            <v>PGDX678X_Ex</v>
          </cell>
          <cell r="D12">
            <v>171</v>
          </cell>
        </row>
        <row r="13">
          <cell r="B13">
            <v>80</v>
          </cell>
          <cell r="C13" t="str">
            <v>PGDX680X_Ex</v>
          </cell>
          <cell r="D13">
            <v>76</v>
          </cell>
        </row>
        <row r="14">
          <cell r="B14">
            <v>81</v>
          </cell>
          <cell r="C14" t="str">
            <v>PGDX681X_Ex</v>
          </cell>
          <cell r="D14">
            <v>71</v>
          </cell>
        </row>
        <row r="15">
          <cell r="B15">
            <v>95</v>
          </cell>
          <cell r="C15" t="str">
            <v>PGDX682X_Ex</v>
          </cell>
          <cell r="D15">
            <v>115</v>
          </cell>
        </row>
        <row r="16">
          <cell r="B16">
            <v>96</v>
          </cell>
          <cell r="C16" t="str">
            <v>PGDX683X_Ex</v>
          </cell>
          <cell r="D16">
            <v>92</v>
          </cell>
        </row>
        <row r="17">
          <cell r="B17">
            <v>97</v>
          </cell>
          <cell r="C17" t="str">
            <v>PGDX684X_Ex</v>
          </cell>
          <cell r="D17">
            <v>164</v>
          </cell>
        </row>
        <row r="18">
          <cell r="B18">
            <v>98</v>
          </cell>
          <cell r="C18" t="str">
            <v>PGDX685X_Ex</v>
          </cell>
          <cell r="D18">
            <v>88</v>
          </cell>
        </row>
        <row r="19">
          <cell r="B19">
            <v>99</v>
          </cell>
          <cell r="C19" t="str">
            <v>PGDX686X_Ex</v>
          </cell>
          <cell r="D19">
            <v>132</v>
          </cell>
        </row>
        <row r="20">
          <cell r="B20">
            <v>101</v>
          </cell>
          <cell r="C20" t="str">
            <v>PGDX687X_Ex</v>
          </cell>
          <cell r="D20">
            <v>101</v>
          </cell>
        </row>
        <row r="21">
          <cell r="B21">
            <v>104</v>
          </cell>
          <cell r="C21" t="str">
            <v>PGDX688X_Ex</v>
          </cell>
          <cell r="D21">
            <v>83</v>
          </cell>
        </row>
        <row r="22">
          <cell r="B22">
            <v>105</v>
          </cell>
          <cell r="C22" t="str">
            <v>PGDX689X_Ex</v>
          </cell>
          <cell r="D22">
            <v>135</v>
          </cell>
        </row>
        <row r="23">
          <cell r="B23">
            <v>109</v>
          </cell>
          <cell r="C23" t="str">
            <v>PGDX690X_Ex</v>
          </cell>
          <cell r="D23">
            <v>98</v>
          </cell>
        </row>
        <row r="24">
          <cell r="B24">
            <v>113</v>
          </cell>
          <cell r="C24" t="str">
            <v>PGDX691X_Ex</v>
          </cell>
          <cell r="D24">
            <v>77</v>
          </cell>
        </row>
        <row r="25">
          <cell r="B25">
            <v>115</v>
          </cell>
          <cell r="C25" t="str">
            <v>PGDX692X_Ex</v>
          </cell>
          <cell r="D25">
            <v>79</v>
          </cell>
        </row>
        <row r="26">
          <cell r="B26">
            <v>116</v>
          </cell>
          <cell r="C26" t="str">
            <v>PGDX693X_Ex</v>
          </cell>
          <cell r="D26">
            <v>105</v>
          </cell>
        </row>
        <row r="27">
          <cell r="B27">
            <v>117</v>
          </cell>
          <cell r="C27" t="str">
            <v>PGDX694X_Ex</v>
          </cell>
          <cell r="D27">
            <v>143</v>
          </cell>
        </row>
        <row r="28">
          <cell r="B28">
            <v>121</v>
          </cell>
          <cell r="C28" t="str">
            <v>PGDX695X_Ex</v>
          </cell>
          <cell r="D28">
            <v>164</v>
          </cell>
        </row>
        <row r="29">
          <cell r="B29">
            <v>124</v>
          </cell>
          <cell r="C29" t="str">
            <v>PGDX696X_Ex</v>
          </cell>
          <cell r="D29">
            <v>205</v>
          </cell>
        </row>
        <row r="30">
          <cell r="B30">
            <v>126</v>
          </cell>
          <cell r="C30" t="str">
            <v>PGDX697X_Ex</v>
          </cell>
          <cell r="D30">
            <v>166</v>
          </cell>
        </row>
        <row r="31">
          <cell r="B31">
            <v>129</v>
          </cell>
          <cell r="C31" t="str">
            <v>PGDX698X_Ex</v>
          </cell>
          <cell r="D31">
            <v>82</v>
          </cell>
        </row>
        <row r="32">
          <cell r="B32">
            <v>131</v>
          </cell>
          <cell r="C32" t="str">
            <v>PGDX699X_Ex</v>
          </cell>
          <cell r="D32">
            <v>121</v>
          </cell>
        </row>
        <row r="33">
          <cell r="B33">
            <v>137</v>
          </cell>
          <cell r="C33" t="str">
            <v>PGDX700X_Ex</v>
          </cell>
          <cell r="D33">
            <v>70</v>
          </cell>
        </row>
        <row r="34">
          <cell r="B34">
            <v>145</v>
          </cell>
          <cell r="C34" t="str">
            <v>PGDX701X_Ex</v>
          </cell>
          <cell r="D34">
            <v>165</v>
          </cell>
        </row>
        <row r="35">
          <cell r="B35">
            <v>146</v>
          </cell>
          <cell r="C35" t="str">
            <v>PGDX702X_Ex</v>
          </cell>
          <cell r="D35">
            <v>140</v>
          </cell>
        </row>
        <row r="36">
          <cell r="B36">
            <v>147</v>
          </cell>
          <cell r="C36" t="str">
            <v>PGDX703X_Ex</v>
          </cell>
          <cell r="D36">
            <v>70</v>
          </cell>
        </row>
        <row r="37">
          <cell r="B37">
            <v>151</v>
          </cell>
          <cell r="C37" t="str">
            <v>PGDX704X_Ex</v>
          </cell>
          <cell r="D37">
            <v>89</v>
          </cell>
        </row>
        <row r="38">
          <cell r="B38">
            <v>152</v>
          </cell>
          <cell r="C38" t="str">
            <v>PGDX705X_Ex</v>
          </cell>
          <cell r="D38">
            <v>149</v>
          </cell>
        </row>
        <row r="39">
          <cell r="B39">
            <v>153</v>
          </cell>
          <cell r="C39" t="str">
            <v>PGDX706X_Ex</v>
          </cell>
          <cell r="D39">
            <v>135</v>
          </cell>
        </row>
        <row r="40">
          <cell r="B40">
            <v>159</v>
          </cell>
          <cell r="C40" t="str">
            <v>PGDX707X_Ex</v>
          </cell>
          <cell r="D40">
            <v>53</v>
          </cell>
        </row>
        <row r="41">
          <cell r="B41">
            <v>161</v>
          </cell>
          <cell r="C41" t="str">
            <v>PGDX708X_Ex</v>
          </cell>
          <cell r="D41">
            <v>112</v>
          </cell>
        </row>
        <row r="42">
          <cell r="B42">
            <v>166</v>
          </cell>
          <cell r="C42" t="str">
            <v>PGDX709X_Ex</v>
          </cell>
          <cell r="D42">
            <v>88</v>
          </cell>
        </row>
        <row r="43">
          <cell r="B43">
            <v>171</v>
          </cell>
          <cell r="C43" t="str">
            <v>PGDX710X_Ex</v>
          </cell>
          <cell r="D43">
            <v>140</v>
          </cell>
        </row>
        <row r="44">
          <cell r="B44">
            <v>176</v>
          </cell>
          <cell r="C44" t="str">
            <v>PGDX711X_Ex</v>
          </cell>
          <cell r="D44">
            <v>78</v>
          </cell>
        </row>
        <row r="45">
          <cell r="B45">
            <v>456</v>
          </cell>
          <cell r="C45" t="str">
            <v>PGDX712X_Ex</v>
          </cell>
          <cell r="D45">
            <v>93</v>
          </cell>
        </row>
        <row r="46">
          <cell r="B46">
            <v>458</v>
          </cell>
          <cell r="C46" t="str">
            <v>PGDX714X_Ex</v>
          </cell>
          <cell r="D46">
            <v>140</v>
          </cell>
        </row>
        <row r="47">
          <cell r="B47">
            <v>477</v>
          </cell>
          <cell r="C47" t="str">
            <v>PGDX715X_Ex</v>
          </cell>
          <cell r="D47">
            <v>149</v>
          </cell>
        </row>
        <row r="48">
          <cell r="B48">
            <v>480</v>
          </cell>
          <cell r="C48" t="str">
            <v>PGDX716X_Ex</v>
          </cell>
          <cell r="D48">
            <v>117</v>
          </cell>
        </row>
        <row r="49">
          <cell r="B49">
            <v>490</v>
          </cell>
          <cell r="C49" t="str">
            <v>PGDX717X_Ex</v>
          </cell>
          <cell r="D49">
            <v>100</v>
          </cell>
        </row>
        <row r="50">
          <cell r="B50">
            <v>358</v>
          </cell>
          <cell r="C50" t="str">
            <v>PGDX888X_Ex</v>
          </cell>
          <cell r="D50">
            <v>85</v>
          </cell>
        </row>
        <row r="51">
          <cell r="B51">
            <v>394</v>
          </cell>
          <cell r="C51" t="str">
            <v>PGDX889X_Ex</v>
          </cell>
          <cell r="D51">
            <v>144</v>
          </cell>
        </row>
        <row r="52">
          <cell r="B52">
            <v>396</v>
          </cell>
          <cell r="C52" t="str">
            <v>PGDX890X_Ex</v>
          </cell>
          <cell r="D52">
            <v>85</v>
          </cell>
        </row>
        <row r="53">
          <cell r="B53">
            <v>400</v>
          </cell>
          <cell r="C53" t="str">
            <v>PGDX891X_Ex</v>
          </cell>
          <cell r="D53">
            <v>148</v>
          </cell>
        </row>
        <row r="54">
          <cell r="B54">
            <v>58</v>
          </cell>
          <cell r="C54" t="str">
            <v>PGDX1452X_Ex</v>
          </cell>
          <cell r="D54">
            <v>102</v>
          </cell>
        </row>
        <row r="55">
          <cell r="B55">
            <v>59</v>
          </cell>
          <cell r="C55" t="str">
            <v>PGDX1453X_Ex</v>
          </cell>
          <cell r="D55">
            <v>120</v>
          </cell>
        </row>
        <row r="56">
          <cell r="B56">
            <v>61</v>
          </cell>
          <cell r="C56" t="str">
            <v>PGDX1454X_Ex</v>
          </cell>
          <cell r="D56">
            <v>92</v>
          </cell>
        </row>
        <row r="57">
          <cell r="B57">
            <v>62</v>
          </cell>
          <cell r="C57" t="str">
            <v>PGDX1455X_Ex</v>
          </cell>
          <cell r="D57">
            <v>159</v>
          </cell>
        </row>
        <row r="58">
          <cell r="B58">
            <v>399</v>
          </cell>
          <cell r="C58" t="str">
            <v>PGDX1456X_Ex</v>
          </cell>
          <cell r="D58">
            <v>113</v>
          </cell>
        </row>
        <row r="59">
          <cell r="B59">
            <v>67</v>
          </cell>
          <cell r="C59" t="str">
            <v>PGDX1457X_Ex</v>
          </cell>
          <cell r="D59">
            <v>100</v>
          </cell>
        </row>
        <row r="60">
          <cell r="B60">
            <v>102</v>
          </cell>
          <cell r="C60" t="str">
            <v>PGDX1458X_Ex</v>
          </cell>
          <cell r="D60">
            <v>108</v>
          </cell>
        </row>
        <row r="61">
          <cell r="B61">
            <v>103</v>
          </cell>
          <cell r="C61" t="str">
            <v>PGDX1459X_Ex</v>
          </cell>
          <cell r="D61">
            <v>121</v>
          </cell>
        </row>
        <row r="62">
          <cell r="B62">
            <v>136</v>
          </cell>
          <cell r="C62" t="str">
            <v>PGDX1462X_Ex</v>
          </cell>
          <cell r="D62">
            <v>174</v>
          </cell>
        </row>
        <row r="63">
          <cell r="B63">
            <v>150</v>
          </cell>
          <cell r="C63" t="str">
            <v>PGDX1463X_Ex</v>
          </cell>
          <cell r="D63">
            <v>119</v>
          </cell>
        </row>
        <row r="64">
          <cell r="B64">
            <v>237</v>
          </cell>
          <cell r="C64" t="str">
            <v>PGDX1464X_Ex</v>
          </cell>
          <cell r="D64">
            <v>215</v>
          </cell>
        </row>
        <row r="65">
          <cell r="B65">
            <v>431</v>
          </cell>
          <cell r="C65" t="str">
            <v>PGDX1465X_Ex</v>
          </cell>
          <cell r="D65">
            <v>148</v>
          </cell>
        </row>
        <row r="66">
          <cell r="B66">
            <v>177</v>
          </cell>
          <cell r="C66" t="str">
            <v>PGDX1466X_Ex</v>
          </cell>
          <cell r="D66">
            <v>114</v>
          </cell>
        </row>
        <row r="67">
          <cell r="B67">
            <v>179</v>
          </cell>
          <cell r="C67" t="str">
            <v>PGDX1467X_Ex</v>
          </cell>
          <cell r="D67">
            <v>122</v>
          </cell>
        </row>
        <row r="68">
          <cell r="B68">
            <v>185</v>
          </cell>
          <cell r="C68" t="str">
            <v>PGDX1468X_Ex</v>
          </cell>
          <cell r="D68">
            <v>98</v>
          </cell>
        </row>
        <row r="69">
          <cell r="B69">
            <v>186</v>
          </cell>
          <cell r="C69" t="str">
            <v>PGDX1469X_Ex</v>
          </cell>
          <cell r="D69">
            <v>133</v>
          </cell>
        </row>
        <row r="70">
          <cell r="B70">
            <v>188</v>
          </cell>
          <cell r="C70" t="str">
            <v>PGDX1470X_Ex</v>
          </cell>
          <cell r="D70">
            <v>123</v>
          </cell>
        </row>
        <row r="71">
          <cell r="B71">
            <v>190</v>
          </cell>
          <cell r="C71" t="str">
            <v>PGDX1471X_Ex</v>
          </cell>
          <cell r="D71">
            <v>128</v>
          </cell>
        </row>
        <row r="72">
          <cell r="B72">
            <v>199</v>
          </cell>
          <cell r="C72" t="str">
            <v>PGDX1472X_Ex</v>
          </cell>
          <cell r="D72">
            <v>91</v>
          </cell>
        </row>
        <row r="73">
          <cell r="B73">
            <v>202</v>
          </cell>
          <cell r="C73" t="str">
            <v>PGDX1473X_Ex</v>
          </cell>
          <cell r="D73">
            <v>100</v>
          </cell>
        </row>
        <row r="74">
          <cell r="B74">
            <v>204</v>
          </cell>
          <cell r="C74" t="str">
            <v>PGDX1474X_Ex</v>
          </cell>
          <cell r="D74">
            <v>52</v>
          </cell>
        </row>
        <row r="75">
          <cell r="B75">
            <v>219</v>
          </cell>
          <cell r="C75" t="str">
            <v>PGDX1475X_Ex</v>
          </cell>
          <cell r="D75">
            <v>125</v>
          </cell>
        </row>
        <row r="76">
          <cell r="B76">
            <v>239</v>
          </cell>
          <cell r="C76" t="str">
            <v>PGDX1476X_Ex</v>
          </cell>
          <cell r="D76">
            <v>138</v>
          </cell>
        </row>
        <row r="77">
          <cell r="B77">
            <v>243</v>
          </cell>
          <cell r="C77" t="str">
            <v>PGDX1477X_Ex</v>
          </cell>
          <cell r="D77">
            <v>122</v>
          </cell>
        </row>
        <row r="78">
          <cell r="B78">
            <v>246</v>
          </cell>
          <cell r="C78" t="str">
            <v>PGDX1478X_Ex</v>
          </cell>
          <cell r="D78">
            <v>93</v>
          </cell>
        </row>
        <row r="79">
          <cell r="B79">
            <v>252</v>
          </cell>
          <cell r="C79" t="str">
            <v>PGDX1479X_Ex</v>
          </cell>
          <cell r="D79">
            <v>105</v>
          </cell>
        </row>
        <row r="80">
          <cell r="B80">
            <v>254</v>
          </cell>
          <cell r="C80" t="str">
            <v>PGDX1480X_Ex</v>
          </cell>
          <cell r="D80">
            <v>280</v>
          </cell>
        </row>
        <row r="81">
          <cell r="B81">
            <v>257</v>
          </cell>
          <cell r="C81" t="str">
            <v>PGDX1481X_Ex</v>
          </cell>
          <cell r="D81">
            <v>96</v>
          </cell>
        </row>
        <row r="82">
          <cell r="B82">
            <v>262</v>
          </cell>
          <cell r="C82" t="str">
            <v>PGDX1482X_Ex</v>
          </cell>
          <cell r="D82">
            <v>107</v>
          </cell>
        </row>
        <row r="83">
          <cell r="B83">
            <v>264</v>
          </cell>
          <cell r="C83" t="str">
            <v>PGDX1483X_Ex</v>
          </cell>
          <cell r="D83">
            <v>112</v>
          </cell>
        </row>
        <row r="84">
          <cell r="B84">
            <v>285</v>
          </cell>
          <cell r="C84" t="str">
            <v>PGDX1484X_Ex</v>
          </cell>
          <cell r="D84">
            <v>115</v>
          </cell>
        </row>
        <row r="85">
          <cell r="B85">
            <v>297</v>
          </cell>
          <cell r="C85" t="str">
            <v>PGDX1485X_Ex</v>
          </cell>
          <cell r="D85">
            <v>131</v>
          </cell>
        </row>
        <row r="86">
          <cell r="B86">
            <v>312</v>
          </cell>
          <cell r="C86" t="str">
            <v>PGDX1486X_Ex</v>
          </cell>
          <cell r="D86">
            <v>152</v>
          </cell>
        </row>
        <row r="87">
          <cell r="B87">
            <v>343</v>
          </cell>
          <cell r="C87" t="str">
            <v>PGDX1487X_Ex</v>
          </cell>
          <cell r="D87">
            <v>111</v>
          </cell>
        </row>
        <row r="88">
          <cell r="B88">
            <v>356</v>
          </cell>
          <cell r="C88" t="str">
            <v>PGDX1488X_Ex</v>
          </cell>
          <cell r="D88">
            <v>202</v>
          </cell>
        </row>
        <row r="89">
          <cell r="B89">
            <v>362</v>
          </cell>
          <cell r="C89" t="str">
            <v>PGDX1489X_Ex</v>
          </cell>
          <cell r="D89">
            <v>130</v>
          </cell>
        </row>
        <row r="90">
          <cell r="B90">
            <v>327</v>
          </cell>
          <cell r="C90" t="str">
            <v>PGDX1490X_Ex</v>
          </cell>
          <cell r="D90">
            <v>92</v>
          </cell>
        </row>
        <row r="91">
          <cell r="B91">
            <v>328</v>
          </cell>
          <cell r="C91" t="str">
            <v>PGDX1491X_Ex</v>
          </cell>
          <cell r="D91">
            <v>77</v>
          </cell>
        </row>
        <row r="92">
          <cell r="B92">
            <v>334</v>
          </cell>
          <cell r="C92" t="str">
            <v>PGDX1492X_Ex</v>
          </cell>
          <cell r="D92">
            <v>185</v>
          </cell>
        </row>
        <row r="93">
          <cell r="B93">
            <v>419</v>
          </cell>
          <cell r="C93" t="str">
            <v>PGDX1494X_Ex</v>
          </cell>
          <cell r="D93">
            <v>155</v>
          </cell>
        </row>
        <row r="94">
          <cell r="B94">
            <v>197</v>
          </cell>
          <cell r="C94" t="str">
            <v>PGDX1495X_Ex</v>
          </cell>
          <cell r="D94">
            <v>277</v>
          </cell>
        </row>
        <row r="95">
          <cell r="B95">
            <v>379</v>
          </cell>
          <cell r="C95" t="str">
            <v>PGDX1497X_Ex</v>
          </cell>
          <cell r="D95">
            <v>89</v>
          </cell>
        </row>
        <row r="96">
          <cell r="B96">
            <v>382</v>
          </cell>
          <cell r="C96" t="str">
            <v>PGDX1498X_Ex</v>
          </cell>
          <cell r="D96">
            <v>97</v>
          </cell>
        </row>
        <row r="97">
          <cell r="B97">
            <v>344</v>
          </cell>
          <cell r="C97" t="str">
            <v>PGDX1499X_Ex</v>
          </cell>
          <cell r="D97">
            <v>130</v>
          </cell>
        </row>
      </sheetData>
      <sheetData sheetId="14" refreshError="1"/>
      <sheetData sheetId="15">
        <row r="4">
          <cell r="E4" t="str">
            <v>JUN</v>
          </cell>
          <cell r="F4">
            <v>1</v>
          </cell>
        </row>
        <row r="5">
          <cell r="E5" t="str">
            <v>A1BG</v>
          </cell>
          <cell r="F5">
            <v>3</v>
          </cell>
        </row>
        <row r="6">
          <cell r="E6" t="str">
            <v>A1CF</v>
          </cell>
          <cell r="F6">
            <v>2</v>
          </cell>
        </row>
        <row r="7">
          <cell r="E7" t="str">
            <v>A2LD1</v>
          </cell>
          <cell r="F7">
            <v>1</v>
          </cell>
        </row>
        <row r="8">
          <cell r="E8" t="str">
            <v>A2M</v>
          </cell>
          <cell r="F8">
            <v>8</v>
          </cell>
        </row>
        <row r="9">
          <cell r="E9" t="str">
            <v>A3GALT2</v>
          </cell>
          <cell r="F9">
            <v>2</v>
          </cell>
        </row>
        <row r="10">
          <cell r="E10" t="str">
            <v>AADACL2</v>
          </cell>
          <cell r="F10">
            <v>1</v>
          </cell>
        </row>
        <row r="11">
          <cell r="E11" t="str">
            <v>AADACL3</v>
          </cell>
          <cell r="F11">
            <v>3</v>
          </cell>
        </row>
        <row r="12">
          <cell r="E12" t="str">
            <v>AADACL4</v>
          </cell>
          <cell r="F12">
            <v>1</v>
          </cell>
        </row>
        <row r="13">
          <cell r="E13" t="str">
            <v>AAGAB</v>
          </cell>
          <cell r="F13">
            <v>1</v>
          </cell>
        </row>
        <row r="14">
          <cell r="E14" t="str">
            <v>AAMP</v>
          </cell>
          <cell r="F14">
            <v>1</v>
          </cell>
        </row>
        <row r="15">
          <cell r="E15" t="str">
            <v>AARS2</v>
          </cell>
          <cell r="F15">
            <v>1</v>
          </cell>
        </row>
        <row r="16">
          <cell r="E16" t="str">
            <v>AARSD1</v>
          </cell>
          <cell r="F16">
            <v>1</v>
          </cell>
        </row>
        <row r="17">
          <cell r="E17" t="str">
            <v>AASDH</v>
          </cell>
          <cell r="F17">
            <v>2</v>
          </cell>
        </row>
        <row r="18">
          <cell r="E18" t="str">
            <v>AASS</v>
          </cell>
          <cell r="F18">
            <v>3</v>
          </cell>
        </row>
        <row r="19">
          <cell r="E19" t="str">
            <v>AATK</v>
          </cell>
          <cell r="F19">
            <v>2</v>
          </cell>
        </row>
        <row r="20">
          <cell r="E20" t="str">
            <v>ABCA1</v>
          </cell>
          <cell r="F20">
            <v>4</v>
          </cell>
        </row>
        <row r="21">
          <cell r="E21" t="str">
            <v>ABCA11</v>
          </cell>
          <cell r="F21">
            <v>1</v>
          </cell>
        </row>
        <row r="22">
          <cell r="E22" t="str">
            <v>ABCA12</v>
          </cell>
          <cell r="F22">
            <v>8</v>
          </cell>
        </row>
        <row r="23">
          <cell r="E23" t="str">
            <v>ABCA13</v>
          </cell>
          <cell r="F23">
            <v>17</v>
          </cell>
        </row>
        <row r="24">
          <cell r="E24" t="str">
            <v>ABCA2</v>
          </cell>
          <cell r="F24">
            <v>3</v>
          </cell>
        </row>
        <row r="25">
          <cell r="E25" t="str">
            <v>ABCA3</v>
          </cell>
          <cell r="F25">
            <v>4</v>
          </cell>
        </row>
        <row r="26">
          <cell r="E26" t="str">
            <v>ABCA4</v>
          </cell>
          <cell r="F26">
            <v>5</v>
          </cell>
        </row>
        <row r="27">
          <cell r="E27" t="str">
            <v>ABCA5</v>
          </cell>
          <cell r="F27">
            <v>1</v>
          </cell>
        </row>
        <row r="28">
          <cell r="E28" t="str">
            <v>ABCA6</v>
          </cell>
          <cell r="F28">
            <v>8</v>
          </cell>
        </row>
        <row r="29">
          <cell r="E29" t="str">
            <v>ABCA7</v>
          </cell>
          <cell r="F29">
            <v>1</v>
          </cell>
        </row>
        <row r="30">
          <cell r="E30" t="str">
            <v>ABCA8</v>
          </cell>
          <cell r="F30">
            <v>2</v>
          </cell>
        </row>
        <row r="31">
          <cell r="E31" t="str">
            <v>ABCA9</v>
          </cell>
          <cell r="F31">
            <v>2</v>
          </cell>
        </row>
        <row r="32">
          <cell r="E32" t="str">
            <v>ABCB1</v>
          </cell>
          <cell r="F32">
            <v>3</v>
          </cell>
        </row>
        <row r="33">
          <cell r="E33" t="str">
            <v>ABCB11</v>
          </cell>
          <cell r="F33">
            <v>2</v>
          </cell>
        </row>
        <row r="34">
          <cell r="E34" t="str">
            <v>ABCB5</v>
          </cell>
          <cell r="F34">
            <v>2</v>
          </cell>
        </row>
        <row r="35">
          <cell r="E35" t="str">
            <v>ABCB7</v>
          </cell>
          <cell r="F35">
            <v>1</v>
          </cell>
        </row>
        <row r="36">
          <cell r="E36" t="str">
            <v>ABCB8</v>
          </cell>
          <cell r="F36">
            <v>2</v>
          </cell>
        </row>
        <row r="37">
          <cell r="E37" t="str">
            <v>ABCC1</v>
          </cell>
          <cell r="F37">
            <v>1</v>
          </cell>
        </row>
        <row r="38">
          <cell r="E38" t="str">
            <v>ABCC10</v>
          </cell>
          <cell r="F38">
            <v>1</v>
          </cell>
        </row>
        <row r="39">
          <cell r="E39" t="str">
            <v>ABCC11</v>
          </cell>
          <cell r="F39">
            <v>2</v>
          </cell>
        </row>
        <row r="40">
          <cell r="E40" t="str">
            <v>ABCC2</v>
          </cell>
          <cell r="F40">
            <v>1</v>
          </cell>
        </row>
        <row r="41">
          <cell r="E41" t="str">
            <v>ABCC5</v>
          </cell>
          <cell r="F41">
            <v>2</v>
          </cell>
        </row>
        <row r="42">
          <cell r="E42" t="str">
            <v>ABCC6</v>
          </cell>
          <cell r="F42">
            <v>1</v>
          </cell>
        </row>
        <row r="43">
          <cell r="E43" t="str">
            <v>ABCC8</v>
          </cell>
          <cell r="F43">
            <v>2</v>
          </cell>
        </row>
        <row r="44">
          <cell r="E44" t="str">
            <v>ABCC9</v>
          </cell>
          <cell r="F44">
            <v>1</v>
          </cell>
        </row>
        <row r="45">
          <cell r="E45" t="str">
            <v>ABCD1</v>
          </cell>
          <cell r="F45">
            <v>3</v>
          </cell>
        </row>
        <row r="46">
          <cell r="E46" t="str">
            <v>ABCD3</v>
          </cell>
          <cell r="F46">
            <v>1</v>
          </cell>
        </row>
        <row r="47">
          <cell r="E47" t="str">
            <v>ABCF1</v>
          </cell>
          <cell r="F47">
            <v>2</v>
          </cell>
        </row>
        <row r="48">
          <cell r="E48" t="str">
            <v>ABCG4</v>
          </cell>
          <cell r="F48">
            <v>2</v>
          </cell>
        </row>
        <row r="49">
          <cell r="E49" t="str">
            <v>ABCG5</v>
          </cell>
          <cell r="F49">
            <v>2</v>
          </cell>
        </row>
        <row r="50">
          <cell r="E50" t="str">
            <v>ABHD1</v>
          </cell>
          <cell r="F50">
            <v>1</v>
          </cell>
        </row>
        <row r="51">
          <cell r="E51" t="str">
            <v>ABHD12B</v>
          </cell>
          <cell r="F51">
            <v>1</v>
          </cell>
        </row>
        <row r="52">
          <cell r="E52" t="str">
            <v>ABHD13</v>
          </cell>
          <cell r="F52">
            <v>1</v>
          </cell>
        </row>
        <row r="53">
          <cell r="E53" t="str">
            <v>ABHD14A</v>
          </cell>
          <cell r="F53">
            <v>1</v>
          </cell>
        </row>
        <row r="54">
          <cell r="E54" t="str">
            <v>ABHD4</v>
          </cell>
          <cell r="F54">
            <v>2</v>
          </cell>
        </row>
        <row r="55">
          <cell r="E55" t="str">
            <v>ABHD8</v>
          </cell>
          <cell r="F55">
            <v>1</v>
          </cell>
        </row>
        <row r="56">
          <cell r="E56" t="str">
            <v>ABI1</v>
          </cell>
          <cell r="F56">
            <v>1</v>
          </cell>
        </row>
        <row r="57">
          <cell r="E57" t="str">
            <v>ABI2</v>
          </cell>
          <cell r="F57">
            <v>1</v>
          </cell>
        </row>
        <row r="58">
          <cell r="E58" t="str">
            <v>ABI3BP</v>
          </cell>
          <cell r="F58">
            <v>5</v>
          </cell>
        </row>
        <row r="59">
          <cell r="E59" t="str">
            <v>ABL2</v>
          </cell>
          <cell r="F59">
            <v>2</v>
          </cell>
        </row>
        <row r="60">
          <cell r="E60" t="str">
            <v>ABLIM2</v>
          </cell>
          <cell r="F60">
            <v>1</v>
          </cell>
        </row>
        <row r="61">
          <cell r="E61" t="str">
            <v>ABLIM3</v>
          </cell>
          <cell r="F61">
            <v>2</v>
          </cell>
        </row>
        <row r="62">
          <cell r="E62" t="str">
            <v>ABO</v>
          </cell>
          <cell r="F62">
            <v>1</v>
          </cell>
        </row>
        <row r="63">
          <cell r="E63" t="str">
            <v>ABP1</v>
          </cell>
          <cell r="F63">
            <v>1</v>
          </cell>
        </row>
        <row r="64">
          <cell r="E64" t="str">
            <v>ABR</v>
          </cell>
          <cell r="F64">
            <v>2</v>
          </cell>
        </row>
        <row r="65">
          <cell r="E65" t="str">
            <v>ABT1</v>
          </cell>
          <cell r="F65">
            <v>1</v>
          </cell>
        </row>
        <row r="66">
          <cell r="E66" t="str">
            <v>ABTB2</v>
          </cell>
          <cell r="F66">
            <v>1</v>
          </cell>
        </row>
        <row r="67">
          <cell r="E67" t="str">
            <v>AC002472.8</v>
          </cell>
          <cell r="F67">
            <v>1</v>
          </cell>
        </row>
        <row r="68">
          <cell r="E68" t="str">
            <v>AC004410.1</v>
          </cell>
          <cell r="F68">
            <v>2</v>
          </cell>
        </row>
        <row r="69">
          <cell r="E69" t="str">
            <v>AC004449.1</v>
          </cell>
          <cell r="F69">
            <v>1</v>
          </cell>
        </row>
        <row r="70">
          <cell r="E70" t="str">
            <v>AC004876.2</v>
          </cell>
          <cell r="F70">
            <v>1</v>
          </cell>
        </row>
        <row r="71">
          <cell r="E71" t="str">
            <v>AC004877.1</v>
          </cell>
          <cell r="F71">
            <v>2</v>
          </cell>
        </row>
        <row r="72">
          <cell r="E72" t="str">
            <v xml:space="preserve">AC005481.5 </v>
          </cell>
          <cell r="F72">
            <v>1</v>
          </cell>
        </row>
        <row r="73">
          <cell r="E73" t="str">
            <v>AC005609.1</v>
          </cell>
          <cell r="F73">
            <v>2</v>
          </cell>
        </row>
        <row r="74">
          <cell r="E74" t="str">
            <v>AC005768.17</v>
          </cell>
          <cell r="F74">
            <v>3</v>
          </cell>
        </row>
        <row r="75">
          <cell r="E75" t="str">
            <v>AC005829.1</v>
          </cell>
          <cell r="F75">
            <v>1</v>
          </cell>
        </row>
        <row r="76">
          <cell r="E76" t="str">
            <v>AC006271.2</v>
          </cell>
          <cell r="F76">
            <v>2</v>
          </cell>
        </row>
        <row r="77">
          <cell r="E77" t="str">
            <v>AC007431.1</v>
          </cell>
          <cell r="F77">
            <v>1</v>
          </cell>
        </row>
        <row r="78">
          <cell r="E78" t="str">
            <v>AC007601.7</v>
          </cell>
          <cell r="F78">
            <v>1</v>
          </cell>
        </row>
        <row r="79">
          <cell r="E79" t="str">
            <v>AC007688.15</v>
          </cell>
          <cell r="F79">
            <v>1</v>
          </cell>
        </row>
        <row r="80">
          <cell r="E80" t="str">
            <v>AC008013.8</v>
          </cell>
          <cell r="F80">
            <v>1</v>
          </cell>
        </row>
        <row r="81">
          <cell r="E81" t="str">
            <v>AC008770.7</v>
          </cell>
          <cell r="F81">
            <v>1</v>
          </cell>
        </row>
        <row r="82">
          <cell r="E82" t="str">
            <v>AC008969.6</v>
          </cell>
          <cell r="F82">
            <v>1</v>
          </cell>
        </row>
        <row r="83">
          <cell r="E83" t="str">
            <v>AC009113.8</v>
          </cell>
          <cell r="F83">
            <v>2</v>
          </cell>
        </row>
        <row r="84">
          <cell r="E84" t="str">
            <v>AC009365.9</v>
          </cell>
          <cell r="F84">
            <v>1</v>
          </cell>
        </row>
        <row r="85">
          <cell r="E85" t="str">
            <v>AC010228.8</v>
          </cell>
          <cell r="F85">
            <v>1</v>
          </cell>
        </row>
        <row r="86">
          <cell r="E86" t="str">
            <v>AC010325.7</v>
          </cell>
          <cell r="F86">
            <v>1</v>
          </cell>
        </row>
        <row r="87">
          <cell r="E87" t="str">
            <v>AC010326.7</v>
          </cell>
          <cell r="F87">
            <v>1</v>
          </cell>
        </row>
        <row r="88">
          <cell r="E88" t="str">
            <v>AC010522.3</v>
          </cell>
          <cell r="F88">
            <v>2</v>
          </cell>
        </row>
        <row r="89">
          <cell r="E89" t="str">
            <v>AC010872.2</v>
          </cell>
          <cell r="F89">
            <v>3</v>
          </cell>
        </row>
        <row r="90">
          <cell r="E90" t="str">
            <v>AC011450.4</v>
          </cell>
          <cell r="F90">
            <v>1</v>
          </cell>
        </row>
        <row r="91">
          <cell r="E91" t="str">
            <v>AC011455.6</v>
          </cell>
          <cell r="F91">
            <v>1</v>
          </cell>
        </row>
        <row r="92">
          <cell r="E92" t="str">
            <v>AC011467.7</v>
          </cell>
          <cell r="F92">
            <v>1</v>
          </cell>
        </row>
        <row r="93">
          <cell r="E93" t="str">
            <v>AC011500.7</v>
          </cell>
          <cell r="F93">
            <v>3</v>
          </cell>
        </row>
        <row r="94">
          <cell r="E94" t="str">
            <v>AC012618.7</v>
          </cell>
          <cell r="F94">
            <v>1</v>
          </cell>
        </row>
        <row r="95">
          <cell r="E95" t="str">
            <v>AC018452.11</v>
          </cell>
          <cell r="F95">
            <v>2</v>
          </cell>
        </row>
        <row r="96">
          <cell r="E96" t="str">
            <v>AC018558.6</v>
          </cell>
          <cell r="F96">
            <v>1</v>
          </cell>
        </row>
        <row r="97">
          <cell r="E97" t="str">
            <v>AC018755.3</v>
          </cell>
          <cell r="F97">
            <v>1</v>
          </cell>
        </row>
        <row r="98">
          <cell r="E98" t="str">
            <v>AC019278.6</v>
          </cell>
          <cell r="F98">
            <v>1</v>
          </cell>
        </row>
        <row r="99">
          <cell r="E99" t="str">
            <v>AC020907.6</v>
          </cell>
          <cell r="F99">
            <v>1</v>
          </cell>
        </row>
        <row r="100">
          <cell r="E100" t="str">
            <v>AC021534.1</v>
          </cell>
          <cell r="F100">
            <v>1</v>
          </cell>
        </row>
        <row r="101">
          <cell r="E101" t="str">
            <v>AC022007.5</v>
          </cell>
          <cell r="F101">
            <v>1</v>
          </cell>
        </row>
        <row r="102">
          <cell r="E102" t="str">
            <v>AC022106.5</v>
          </cell>
          <cell r="F102">
            <v>1</v>
          </cell>
        </row>
        <row r="103">
          <cell r="E103" t="str">
            <v>AC022148.6</v>
          </cell>
          <cell r="F103">
            <v>1</v>
          </cell>
        </row>
        <row r="104">
          <cell r="E104" t="str">
            <v>AC022211.5</v>
          </cell>
          <cell r="F104">
            <v>1</v>
          </cell>
        </row>
        <row r="105">
          <cell r="E105" t="str">
            <v>AC023283.10</v>
          </cell>
          <cell r="F105">
            <v>1</v>
          </cell>
        </row>
        <row r="106">
          <cell r="E106" t="str">
            <v>AC023300.19</v>
          </cell>
          <cell r="F106">
            <v>1</v>
          </cell>
        </row>
        <row r="107">
          <cell r="E107" t="str">
            <v>AC024651.13</v>
          </cell>
          <cell r="F107">
            <v>1</v>
          </cell>
        </row>
        <row r="108">
          <cell r="E108" t="str">
            <v>AC024935.34</v>
          </cell>
          <cell r="F108">
            <v>2</v>
          </cell>
        </row>
        <row r="109">
          <cell r="E109" t="str">
            <v>AC025594.5</v>
          </cell>
          <cell r="F109">
            <v>1</v>
          </cell>
        </row>
        <row r="110">
          <cell r="E110" t="str">
            <v>AC026740.6</v>
          </cell>
          <cell r="F110">
            <v>2</v>
          </cell>
        </row>
        <row r="111">
          <cell r="E111" t="str">
            <v>AC051635.7</v>
          </cell>
          <cell r="F111">
            <v>1</v>
          </cell>
        </row>
        <row r="112">
          <cell r="E112" t="str">
            <v>AC055717.36</v>
          </cell>
          <cell r="F112">
            <v>1</v>
          </cell>
        </row>
        <row r="113">
          <cell r="E113" t="str">
            <v>AC060834.8</v>
          </cell>
          <cell r="F113">
            <v>3</v>
          </cell>
        </row>
        <row r="114">
          <cell r="E114" t="str">
            <v>AC068584.11</v>
          </cell>
          <cell r="F114">
            <v>1</v>
          </cell>
        </row>
        <row r="115">
          <cell r="E115" t="str">
            <v>AC078899.1</v>
          </cell>
          <cell r="F115">
            <v>1</v>
          </cell>
        </row>
        <row r="116">
          <cell r="E116" t="str">
            <v>AC078953.20</v>
          </cell>
          <cell r="F116">
            <v>1</v>
          </cell>
        </row>
        <row r="117">
          <cell r="E117" t="str">
            <v>AC079354.4</v>
          </cell>
          <cell r="F117">
            <v>5</v>
          </cell>
        </row>
        <row r="118">
          <cell r="E118" t="str">
            <v>AC084398.25</v>
          </cell>
          <cell r="F118">
            <v>1</v>
          </cell>
        </row>
        <row r="119">
          <cell r="E119" t="str">
            <v>AC087499.12</v>
          </cell>
          <cell r="F119">
            <v>1</v>
          </cell>
        </row>
        <row r="120">
          <cell r="E120" t="str">
            <v>AC087650.12</v>
          </cell>
          <cell r="F120">
            <v>1</v>
          </cell>
        </row>
        <row r="121">
          <cell r="E121" t="str">
            <v>AC087749.12</v>
          </cell>
          <cell r="F121">
            <v>1</v>
          </cell>
        </row>
        <row r="122">
          <cell r="E122" t="str">
            <v>AC089987.26</v>
          </cell>
          <cell r="F122">
            <v>1</v>
          </cell>
        </row>
        <row r="123">
          <cell r="E123" t="str">
            <v>AC090520.1</v>
          </cell>
          <cell r="F123">
            <v>1</v>
          </cell>
        </row>
        <row r="124">
          <cell r="E124" t="str">
            <v>AC090844.7</v>
          </cell>
          <cell r="F124">
            <v>1</v>
          </cell>
        </row>
        <row r="125">
          <cell r="E125" t="str">
            <v>AC091742.5</v>
          </cell>
          <cell r="F125">
            <v>2</v>
          </cell>
        </row>
        <row r="126">
          <cell r="E126" t="str">
            <v>AC091874.4</v>
          </cell>
          <cell r="F126">
            <v>1</v>
          </cell>
        </row>
        <row r="127">
          <cell r="E127" t="str">
            <v>AC092031.4</v>
          </cell>
          <cell r="F127">
            <v>1</v>
          </cell>
        </row>
        <row r="128">
          <cell r="E128" t="str">
            <v>AC092058.3</v>
          </cell>
          <cell r="F128">
            <v>1</v>
          </cell>
        </row>
        <row r="129">
          <cell r="E129" t="str">
            <v>AC092070.2</v>
          </cell>
          <cell r="F129">
            <v>5</v>
          </cell>
        </row>
        <row r="130">
          <cell r="E130" t="str">
            <v>AC092365.3</v>
          </cell>
          <cell r="F130">
            <v>1</v>
          </cell>
        </row>
        <row r="131">
          <cell r="E131" t="str">
            <v>AC092993.3</v>
          </cell>
          <cell r="F131">
            <v>1</v>
          </cell>
        </row>
        <row r="132">
          <cell r="E132" t="str">
            <v>AC093420.2</v>
          </cell>
          <cell r="F132">
            <v>1</v>
          </cell>
        </row>
        <row r="133">
          <cell r="E133" t="str">
            <v>AC093726.6</v>
          </cell>
          <cell r="F133">
            <v>2</v>
          </cell>
        </row>
        <row r="134">
          <cell r="E134" t="str">
            <v>AC099669.2</v>
          </cell>
          <cell r="F134">
            <v>3</v>
          </cell>
        </row>
        <row r="135">
          <cell r="E135" t="str">
            <v>AC100788.1</v>
          </cell>
          <cell r="F135">
            <v>1</v>
          </cell>
        </row>
        <row r="136">
          <cell r="E136" t="str">
            <v>AC100836.2</v>
          </cell>
          <cell r="F136">
            <v>2</v>
          </cell>
        </row>
        <row r="137">
          <cell r="E137" t="str">
            <v>AC103710.2</v>
          </cell>
          <cell r="F137">
            <v>1</v>
          </cell>
        </row>
        <row r="138">
          <cell r="E138" t="str">
            <v>AC104129.4</v>
          </cell>
          <cell r="F138">
            <v>1</v>
          </cell>
        </row>
        <row r="139">
          <cell r="E139" t="str">
            <v>AC118470.2</v>
          </cell>
          <cell r="F139">
            <v>1</v>
          </cell>
        </row>
        <row r="140">
          <cell r="E140" t="str">
            <v>AC124312.5</v>
          </cell>
          <cell r="F140">
            <v>1</v>
          </cell>
        </row>
        <row r="141">
          <cell r="E141" t="str">
            <v>AC130289.2</v>
          </cell>
          <cell r="F141">
            <v>1</v>
          </cell>
        </row>
        <row r="142">
          <cell r="E142" t="str">
            <v>AC131097.4</v>
          </cell>
          <cell r="F142">
            <v>1</v>
          </cell>
        </row>
        <row r="143">
          <cell r="E143" t="str">
            <v>AC132216.7</v>
          </cell>
          <cell r="F143">
            <v>1</v>
          </cell>
        </row>
        <row r="144">
          <cell r="E144" t="str">
            <v>AC134312.3</v>
          </cell>
          <cell r="F144">
            <v>1</v>
          </cell>
        </row>
        <row r="145">
          <cell r="E145" t="str">
            <v>AC135776.3</v>
          </cell>
          <cell r="F145">
            <v>2</v>
          </cell>
        </row>
        <row r="146">
          <cell r="E146" t="str">
            <v>AC136428.3</v>
          </cell>
          <cell r="F146">
            <v>1</v>
          </cell>
        </row>
        <row r="147">
          <cell r="E147" t="str">
            <v>AC136759.4</v>
          </cell>
          <cell r="F147">
            <v>1</v>
          </cell>
        </row>
        <row r="148">
          <cell r="E148" t="str">
            <v>AC138356.3</v>
          </cell>
          <cell r="F148">
            <v>2</v>
          </cell>
        </row>
        <row r="149">
          <cell r="E149" t="str">
            <v>AC138894.2</v>
          </cell>
          <cell r="F149">
            <v>1</v>
          </cell>
        </row>
        <row r="150">
          <cell r="E150" t="str">
            <v>AC144411.2</v>
          </cell>
          <cell r="F150">
            <v>2</v>
          </cell>
        </row>
        <row r="151">
          <cell r="E151" t="str">
            <v>ACAA2</v>
          </cell>
          <cell r="F151">
            <v>1</v>
          </cell>
        </row>
        <row r="152">
          <cell r="E152" t="str">
            <v>ACACA</v>
          </cell>
          <cell r="F152">
            <v>3</v>
          </cell>
        </row>
        <row r="153">
          <cell r="E153" t="str">
            <v>ACACB</v>
          </cell>
          <cell r="F153">
            <v>1</v>
          </cell>
        </row>
        <row r="154">
          <cell r="E154" t="str">
            <v>ACAD9</v>
          </cell>
          <cell r="F154">
            <v>1</v>
          </cell>
        </row>
        <row r="155">
          <cell r="E155" t="str">
            <v>ACADL</v>
          </cell>
          <cell r="F155">
            <v>1</v>
          </cell>
        </row>
        <row r="156">
          <cell r="E156" t="str">
            <v>ACADM</v>
          </cell>
          <cell r="F156">
            <v>2</v>
          </cell>
        </row>
        <row r="157">
          <cell r="E157" t="str">
            <v>ACADSB</v>
          </cell>
          <cell r="F157">
            <v>1</v>
          </cell>
        </row>
        <row r="158">
          <cell r="E158" t="str">
            <v>ACAN</v>
          </cell>
          <cell r="F158">
            <v>5</v>
          </cell>
        </row>
        <row r="159">
          <cell r="E159" t="str">
            <v>ACAP1</v>
          </cell>
          <cell r="F159">
            <v>3</v>
          </cell>
        </row>
        <row r="160">
          <cell r="E160" t="str">
            <v>ACAP2</v>
          </cell>
          <cell r="F160">
            <v>2</v>
          </cell>
        </row>
        <row r="161">
          <cell r="E161" t="str">
            <v>ACAT2</v>
          </cell>
          <cell r="F161">
            <v>1</v>
          </cell>
        </row>
        <row r="162">
          <cell r="E162" t="str">
            <v>ACBD3</v>
          </cell>
          <cell r="F162">
            <v>1</v>
          </cell>
        </row>
        <row r="163">
          <cell r="E163" t="str">
            <v>ACBD4</v>
          </cell>
          <cell r="F163">
            <v>1</v>
          </cell>
        </row>
        <row r="164">
          <cell r="E164" t="str">
            <v>ACBD5</v>
          </cell>
          <cell r="F164">
            <v>2</v>
          </cell>
        </row>
        <row r="165">
          <cell r="E165" t="str">
            <v>ACCN1</v>
          </cell>
          <cell r="F165">
            <v>1</v>
          </cell>
        </row>
        <row r="166">
          <cell r="E166" t="str">
            <v>ACCN4</v>
          </cell>
          <cell r="F166">
            <v>1</v>
          </cell>
        </row>
        <row r="167">
          <cell r="E167" t="str">
            <v>ACCS</v>
          </cell>
          <cell r="F167">
            <v>1</v>
          </cell>
        </row>
        <row r="168">
          <cell r="E168" t="str">
            <v>ACCSL</v>
          </cell>
          <cell r="F168">
            <v>2</v>
          </cell>
        </row>
        <row r="169">
          <cell r="E169" t="str">
            <v>ACD</v>
          </cell>
          <cell r="F169">
            <v>1</v>
          </cell>
        </row>
        <row r="170">
          <cell r="E170" t="str">
            <v>ACE</v>
          </cell>
          <cell r="F170">
            <v>1</v>
          </cell>
        </row>
        <row r="171">
          <cell r="E171" t="str">
            <v>ACER2</v>
          </cell>
          <cell r="F171">
            <v>1</v>
          </cell>
        </row>
        <row r="172">
          <cell r="E172" t="str">
            <v>ACHE</v>
          </cell>
          <cell r="F172">
            <v>3</v>
          </cell>
        </row>
        <row r="173">
          <cell r="E173" t="str">
            <v>ACIN1</v>
          </cell>
          <cell r="F173">
            <v>1</v>
          </cell>
        </row>
        <row r="174">
          <cell r="E174" t="str">
            <v>ACMSD</v>
          </cell>
          <cell r="F174">
            <v>1</v>
          </cell>
        </row>
        <row r="175">
          <cell r="E175" t="str">
            <v>ACO1</v>
          </cell>
          <cell r="F175">
            <v>2</v>
          </cell>
        </row>
        <row r="176">
          <cell r="E176" t="str">
            <v>ACOT11</v>
          </cell>
          <cell r="F176">
            <v>1</v>
          </cell>
        </row>
        <row r="177">
          <cell r="E177" t="str">
            <v>ACOT12</v>
          </cell>
          <cell r="F177">
            <v>1</v>
          </cell>
        </row>
        <row r="178">
          <cell r="E178" t="str">
            <v>ACOT13</v>
          </cell>
          <cell r="F178">
            <v>1</v>
          </cell>
        </row>
        <row r="179">
          <cell r="E179" t="str">
            <v>ACOT2</v>
          </cell>
          <cell r="F179">
            <v>1</v>
          </cell>
        </row>
        <row r="180">
          <cell r="E180" t="str">
            <v>ACOT7</v>
          </cell>
          <cell r="F180">
            <v>2</v>
          </cell>
        </row>
        <row r="181">
          <cell r="E181" t="str">
            <v>ACP2</v>
          </cell>
          <cell r="F181">
            <v>1</v>
          </cell>
        </row>
        <row r="182">
          <cell r="E182" t="str">
            <v>ACP5</v>
          </cell>
          <cell r="F182">
            <v>2</v>
          </cell>
        </row>
        <row r="183">
          <cell r="E183" t="str">
            <v>ACP6</v>
          </cell>
          <cell r="F183">
            <v>1</v>
          </cell>
        </row>
        <row r="184">
          <cell r="E184" t="str">
            <v>ACPL2</v>
          </cell>
          <cell r="F184">
            <v>1</v>
          </cell>
        </row>
        <row r="185">
          <cell r="E185" t="str">
            <v>ACPP</v>
          </cell>
          <cell r="F185">
            <v>1</v>
          </cell>
        </row>
        <row r="186">
          <cell r="E186" t="str">
            <v>ACR</v>
          </cell>
          <cell r="F186">
            <v>2</v>
          </cell>
        </row>
        <row r="187">
          <cell r="E187" t="str">
            <v>ACRC</v>
          </cell>
          <cell r="F187">
            <v>1</v>
          </cell>
        </row>
        <row r="188">
          <cell r="E188" t="str">
            <v>ACSBG1</v>
          </cell>
          <cell r="F188">
            <v>2</v>
          </cell>
        </row>
        <row r="189">
          <cell r="E189" t="str">
            <v>ACSF3</v>
          </cell>
          <cell r="F189">
            <v>2</v>
          </cell>
        </row>
        <row r="190">
          <cell r="E190" t="str">
            <v>ACSL1</v>
          </cell>
          <cell r="F190">
            <v>1</v>
          </cell>
        </row>
        <row r="191">
          <cell r="E191" t="str">
            <v>ACSL3</v>
          </cell>
          <cell r="F191">
            <v>1</v>
          </cell>
        </row>
        <row r="192">
          <cell r="E192" t="str">
            <v>ACSL4</v>
          </cell>
          <cell r="F192">
            <v>1</v>
          </cell>
        </row>
        <row r="193">
          <cell r="E193" t="str">
            <v>ACSL5</v>
          </cell>
          <cell r="F193">
            <v>3</v>
          </cell>
        </row>
        <row r="194">
          <cell r="E194" t="str">
            <v>ACSM3</v>
          </cell>
          <cell r="F194">
            <v>2</v>
          </cell>
        </row>
        <row r="195">
          <cell r="E195" t="str">
            <v>ACSM4</v>
          </cell>
          <cell r="F195">
            <v>3</v>
          </cell>
        </row>
        <row r="196">
          <cell r="E196" t="str">
            <v>ACSM5</v>
          </cell>
          <cell r="F196">
            <v>3</v>
          </cell>
        </row>
        <row r="197">
          <cell r="E197" t="str">
            <v>ACSS1</v>
          </cell>
          <cell r="F197">
            <v>2</v>
          </cell>
        </row>
        <row r="198">
          <cell r="E198" t="str">
            <v>ACSS3</v>
          </cell>
          <cell r="F198">
            <v>2</v>
          </cell>
        </row>
        <row r="199">
          <cell r="E199" t="str">
            <v>ACTC1</v>
          </cell>
          <cell r="F199">
            <v>1</v>
          </cell>
        </row>
        <row r="200">
          <cell r="E200" t="str">
            <v>ACTL6B</v>
          </cell>
          <cell r="F200">
            <v>1</v>
          </cell>
        </row>
        <row r="201">
          <cell r="E201" t="str">
            <v>ACTL7B</v>
          </cell>
          <cell r="F201">
            <v>2</v>
          </cell>
        </row>
        <row r="202">
          <cell r="E202" t="str">
            <v>ACTL8</v>
          </cell>
          <cell r="F202">
            <v>2</v>
          </cell>
        </row>
        <row r="203">
          <cell r="E203" t="str">
            <v>ACTN2</v>
          </cell>
          <cell r="F203">
            <v>2</v>
          </cell>
        </row>
        <row r="204">
          <cell r="E204" t="str">
            <v>ACTN3</v>
          </cell>
          <cell r="F204">
            <v>1</v>
          </cell>
        </row>
        <row r="205">
          <cell r="E205" t="str">
            <v>ACTN4</v>
          </cell>
          <cell r="F205">
            <v>4</v>
          </cell>
        </row>
        <row r="206">
          <cell r="E206" t="str">
            <v>ACTR1B</v>
          </cell>
          <cell r="F206">
            <v>1</v>
          </cell>
        </row>
        <row r="207">
          <cell r="E207" t="str">
            <v>ACTR3</v>
          </cell>
          <cell r="F207">
            <v>1</v>
          </cell>
        </row>
        <row r="208">
          <cell r="E208" t="str">
            <v>ACTR3B</v>
          </cell>
          <cell r="F208">
            <v>2</v>
          </cell>
        </row>
        <row r="209">
          <cell r="E209" t="str">
            <v>ACTR5</v>
          </cell>
          <cell r="F209">
            <v>2</v>
          </cell>
        </row>
        <row r="210">
          <cell r="E210" t="str">
            <v>ACTR6</v>
          </cell>
          <cell r="F210">
            <v>1</v>
          </cell>
        </row>
        <row r="211">
          <cell r="E211" t="str">
            <v>ACTR8</v>
          </cell>
          <cell r="F211">
            <v>1</v>
          </cell>
        </row>
        <row r="212">
          <cell r="E212" t="str">
            <v>ACTRT1</v>
          </cell>
          <cell r="F212">
            <v>1</v>
          </cell>
        </row>
        <row r="213">
          <cell r="E213" t="str">
            <v>ACTRT2</v>
          </cell>
          <cell r="F213">
            <v>2</v>
          </cell>
        </row>
        <row r="214">
          <cell r="E214" t="str">
            <v>ACVR1B</v>
          </cell>
          <cell r="F214">
            <v>1</v>
          </cell>
        </row>
        <row r="215">
          <cell r="E215" t="str">
            <v>ACVR2A</v>
          </cell>
          <cell r="F215">
            <v>6</v>
          </cell>
        </row>
        <row r="216">
          <cell r="E216" t="str">
            <v>ACY3</v>
          </cell>
          <cell r="F216">
            <v>1</v>
          </cell>
        </row>
        <row r="217">
          <cell r="E217" t="str">
            <v>AD001527.1</v>
          </cell>
          <cell r="F217">
            <v>2</v>
          </cell>
        </row>
        <row r="218">
          <cell r="E218" t="str">
            <v>ADA</v>
          </cell>
          <cell r="F218">
            <v>1</v>
          </cell>
        </row>
        <row r="219">
          <cell r="E219" t="str">
            <v>ADAD2</v>
          </cell>
          <cell r="F219">
            <v>1</v>
          </cell>
        </row>
        <row r="220">
          <cell r="E220" t="str">
            <v>ADAM11</v>
          </cell>
          <cell r="F220">
            <v>1</v>
          </cell>
        </row>
        <row r="221">
          <cell r="E221" t="str">
            <v>ADAM12</v>
          </cell>
          <cell r="F221">
            <v>2</v>
          </cell>
        </row>
        <row r="222">
          <cell r="E222" t="str">
            <v>ADAM15</v>
          </cell>
          <cell r="F222">
            <v>1</v>
          </cell>
        </row>
        <row r="223">
          <cell r="E223" t="str">
            <v>ADAM18</v>
          </cell>
          <cell r="F223">
            <v>4</v>
          </cell>
        </row>
        <row r="224">
          <cell r="E224" t="str">
            <v>ADAM19</v>
          </cell>
          <cell r="F224">
            <v>4</v>
          </cell>
        </row>
        <row r="225">
          <cell r="E225" t="str">
            <v>ADAM2</v>
          </cell>
          <cell r="F225">
            <v>3</v>
          </cell>
        </row>
        <row r="226">
          <cell r="E226" t="str">
            <v>ADAM22</v>
          </cell>
          <cell r="F226">
            <v>2</v>
          </cell>
        </row>
        <row r="227">
          <cell r="E227" t="str">
            <v>ADAM29</v>
          </cell>
          <cell r="F227">
            <v>2</v>
          </cell>
        </row>
        <row r="228">
          <cell r="E228" t="str">
            <v>ADAM30</v>
          </cell>
          <cell r="F228">
            <v>2</v>
          </cell>
        </row>
        <row r="229">
          <cell r="E229" t="str">
            <v>ADAM32</v>
          </cell>
          <cell r="F229">
            <v>2</v>
          </cell>
        </row>
        <row r="230">
          <cell r="E230" t="str">
            <v>ADAM33</v>
          </cell>
          <cell r="F230">
            <v>1</v>
          </cell>
        </row>
        <row r="231">
          <cell r="E231" t="str">
            <v>ADAM7</v>
          </cell>
          <cell r="F231">
            <v>2</v>
          </cell>
        </row>
        <row r="232">
          <cell r="E232" t="str">
            <v>ADAM9</v>
          </cell>
          <cell r="F232">
            <v>1</v>
          </cell>
        </row>
        <row r="233">
          <cell r="E233" t="str">
            <v>ADAMDEC1</v>
          </cell>
          <cell r="F233">
            <v>1</v>
          </cell>
        </row>
        <row r="234">
          <cell r="E234" t="str">
            <v>ADAMTS1</v>
          </cell>
          <cell r="F234">
            <v>2</v>
          </cell>
        </row>
        <row r="235">
          <cell r="E235" t="str">
            <v>ADAMTS10</v>
          </cell>
          <cell r="F235">
            <v>7</v>
          </cell>
        </row>
        <row r="236">
          <cell r="E236" t="str">
            <v>ADAMTS12</v>
          </cell>
          <cell r="F236">
            <v>6</v>
          </cell>
        </row>
        <row r="237">
          <cell r="E237" t="str">
            <v>ADAMTS13</v>
          </cell>
          <cell r="F237">
            <v>2</v>
          </cell>
        </row>
        <row r="238">
          <cell r="E238" t="str">
            <v>ADAMTS14</v>
          </cell>
          <cell r="F238">
            <v>2</v>
          </cell>
        </row>
        <row r="239">
          <cell r="E239" t="str">
            <v>ADAMTS15</v>
          </cell>
          <cell r="F239">
            <v>2</v>
          </cell>
        </row>
        <row r="240">
          <cell r="E240" t="str">
            <v>ADAMTS16</v>
          </cell>
          <cell r="F240">
            <v>3</v>
          </cell>
        </row>
        <row r="241">
          <cell r="E241" t="str">
            <v>ADAMTS17</v>
          </cell>
          <cell r="F241">
            <v>1</v>
          </cell>
        </row>
        <row r="242">
          <cell r="E242" t="str">
            <v>ADAMTS18</v>
          </cell>
          <cell r="F242">
            <v>2</v>
          </cell>
        </row>
        <row r="243">
          <cell r="E243" t="str">
            <v>ADAMTS19</v>
          </cell>
          <cell r="F243">
            <v>2</v>
          </cell>
        </row>
        <row r="244">
          <cell r="E244" t="str">
            <v>ADAMTS2</v>
          </cell>
          <cell r="F244">
            <v>9</v>
          </cell>
        </row>
        <row r="245">
          <cell r="E245" t="str">
            <v>ADAMTS20</v>
          </cell>
          <cell r="F245">
            <v>8</v>
          </cell>
        </row>
        <row r="246">
          <cell r="E246" t="str">
            <v>ADAMTS3</v>
          </cell>
          <cell r="F246">
            <v>4</v>
          </cell>
        </row>
        <row r="247">
          <cell r="E247" t="str">
            <v>ADAMTS4</v>
          </cell>
          <cell r="F247">
            <v>1</v>
          </cell>
        </row>
        <row r="248">
          <cell r="E248" t="str">
            <v>ADAMTS5</v>
          </cell>
          <cell r="F248">
            <v>5</v>
          </cell>
        </row>
        <row r="249">
          <cell r="E249" t="str">
            <v>ADAMTS8</v>
          </cell>
          <cell r="F249">
            <v>4</v>
          </cell>
        </row>
        <row r="250">
          <cell r="E250" t="str">
            <v>ADAMTS9</v>
          </cell>
          <cell r="F250">
            <v>5</v>
          </cell>
        </row>
        <row r="251">
          <cell r="E251" t="str">
            <v>ADAMTSL1</v>
          </cell>
          <cell r="F251">
            <v>3</v>
          </cell>
        </row>
        <row r="252">
          <cell r="E252" t="str">
            <v>ADAMTSL2</v>
          </cell>
          <cell r="F252">
            <v>3</v>
          </cell>
        </row>
        <row r="253">
          <cell r="E253" t="str">
            <v>ADAMTSL3</v>
          </cell>
          <cell r="F253">
            <v>4</v>
          </cell>
        </row>
        <row r="254">
          <cell r="E254" t="str">
            <v>ADAMTSL4</v>
          </cell>
          <cell r="F254">
            <v>4</v>
          </cell>
        </row>
        <row r="255">
          <cell r="E255" t="str">
            <v>ADAMTSL5</v>
          </cell>
          <cell r="F255">
            <v>1</v>
          </cell>
        </row>
        <row r="256">
          <cell r="E256" t="str">
            <v>ADARB1</v>
          </cell>
          <cell r="F256">
            <v>1</v>
          </cell>
        </row>
        <row r="257">
          <cell r="E257" t="str">
            <v>ADARB2</v>
          </cell>
          <cell r="F257">
            <v>2</v>
          </cell>
        </row>
        <row r="258">
          <cell r="E258" t="str">
            <v>ADCK5</v>
          </cell>
          <cell r="F258">
            <v>1</v>
          </cell>
        </row>
        <row r="259">
          <cell r="E259" t="str">
            <v>ADCY1</v>
          </cell>
          <cell r="F259">
            <v>2</v>
          </cell>
        </row>
        <row r="260">
          <cell r="E260" t="str">
            <v>ADCY10</v>
          </cell>
          <cell r="F260">
            <v>1</v>
          </cell>
        </row>
        <row r="261">
          <cell r="E261" t="str">
            <v>ADCY2</v>
          </cell>
          <cell r="F261">
            <v>5</v>
          </cell>
        </row>
        <row r="262">
          <cell r="E262" t="str">
            <v>ADCY3</v>
          </cell>
          <cell r="F262">
            <v>1</v>
          </cell>
        </row>
        <row r="263">
          <cell r="E263" t="str">
            <v>ADCY5</v>
          </cell>
          <cell r="F263">
            <v>3</v>
          </cell>
        </row>
        <row r="264">
          <cell r="E264" t="str">
            <v>ADCY6</v>
          </cell>
          <cell r="F264">
            <v>2</v>
          </cell>
        </row>
        <row r="265">
          <cell r="E265" t="str">
            <v>ADCY7</v>
          </cell>
          <cell r="F265">
            <v>1</v>
          </cell>
        </row>
        <row r="266">
          <cell r="E266" t="str">
            <v>ADCY8</v>
          </cell>
          <cell r="F266">
            <v>6</v>
          </cell>
        </row>
        <row r="267">
          <cell r="E267" t="str">
            <v>ADCY9</v>
          </cell>
          <cell r="F267">
            <v>3</v>
          </cell>
        </row>
        <row r="268">
          <cell r="E268" t="str">
            <v>ADCYAP1R1</v>
          </cell>
          <cell r="F268">
            <v>1</v>
          </cell>
        </row>
        <row r="269">
          <cell r="E269" t="str">
            <v>ADD2</v>
          </cell>
          <cell r="F269">
            <v>1</v>
          </cell>
        </row>
        <row r="270">
          <cell r="E270" t="str">
            <v>ADD3</v>
          </cell>
          <cell r="F270">
            <v>1</v>
          </cell>
        </row>
        <row r="271">
          <cell r="E271" t="str">
            <v>ADH1B</v>
          </cell>
          <cell r="F271">
            <v>1</v>
          </cell>
        </row>
        <row r="272">
          <cell r="E272" t="str">
            <v>ADHFE1</v>
          </cell>
          <cell r="F272">
            <v>1</v>
          </cell>
        </row>
        <row r="273">
          <cell r="E273" t="str">
            <v>ADIPOQ</v>
          </cell>
          <cell r="F273">
            <v>1</v>
          </cell>
        </row>
        <row r="274">
          <cell r="E274" t="str">
            <v>ADIPOR2</v>
          </cell>
          <cell r="F274">
            <v>1</v>
          </cell>
        </row>
        <row r="275">
          <cell r="E275" t="str">
            <v>ADK</v>
          </cell>
          <cell r="F275">
            <v>1</v>
          </cell>
        </row>
        <row r="276">
          <cell r="E276" t="str">
            <v>ADNP</v>
          </cell>
          <cell r="F276">
            <v>1</v>
          </cell>
        </row>
        <row r="277">
          <cell r="E277" t="str">
            <v>ADNP2</v>
          </cell>
          <cell r="F277">
            <v>1</v>
          </cell>
        </row>
        <row r="278">
          <cell r="E278" t="str">
            <v>ADORA1</v>
          </cell>
          <cell r="F278">
            <v>1</v>
          </cell>
        </row>
        <row r="279">
          <cell r="E279" t="str">
            <v>ADPRH</v>
          </cell>
          <cell r="F279">
            <v>1</v>
          </cell>
        </row>
        <row r="280">
          <cell r="E280" t="str">
            <v>ADRA1A</v>
          </cell>
          <cell r="F280">
            <v>1</v>
          </cell>
        </row>
        <row r="281">
          <cell r="E281" t="str">
            <v>ADRA1B</v>
          </cell>
          <cell r="F281">
            <v>1</v>
          </cell>
        </row>
        <row r="282">
          <cell r="E282" t="str">
            <v>ADRA1D</v>
          </cell>
          <cell r="F282">
            <v>3</v>
          </cell>
        </row>
        <row r="283">
          <cell r="E283" t="str">
            <v>ADRB2</v>
          </cell>
          <cell r="F283">
            <v>1</v>
          </cell>
        </row>
        <row r="284">
          <cell r="E284" t="str">
            <v>ADRB3</v>
          </cell>
          <cell r="F284">
            <v>1</v>
          </cell>
        </row>
        <row r="285">
          <cell r="E285" t="str">
            <v>ADRBK1</v>
          </cell>
          <cell r="F285">
            <v>2</v>
          </cell>
        </row>
        <row r="286">
          <cell r="E286" t="str">
            <v>ADRBK2</v>
          </cell>
          <cell r="F286">
            <v>1</v>
          </cell>
        </row>
        <row r="287">
          <cell r="E287" t="str">
            <v>ADSSL1</v>
          </cell>
          <cell r="F287">
            <v>1</v>
          </cell>
        </row>
        <row r="288">
          <cell r="E288" t="str">
            <v>AF235103.4</v>
          </cell>
          <cell r="F288">
            <v>2</v>
          </cell>
        </row>
        <row r="289">
          <cell r="E289" t="str">
            <v>AFAP1L1</v>
          </cell>
          <cell r="F289">
            <v>1</v>
          </cell>
        </row>
        <row r="290">
          <cell r="E290" t="str">
            <v>AFF2</v>
          </cell>
          <cell r="F290">
            <v>5</v>
          </cell>
        </row>
        <row r="291">
          <cell r="E291" t="str">
            <v>AFF3</v>
          </cell>
          <cell r="F291">
            <v>3</v>
          </cell>
        </row>
        <row r="292">
          <cell r="E292" t="str">
            <v>AFG3L2</v>
          </cell>
          <cell r="F292">
            <v>1</v>
          </cell>
        </row>
        <row r="293">
          <cell r="E293" t="str">
            <v>AFM</v>
          </cell>
          <cell r="F293">
            <v>2</v>
          </cell>
        </row>
        <row r="294">
          <cell r="E294" t="str">
            <v>AFMID</v>
          </cell>
          <cell r="F294">
            <v>1</v>
          </cell>
        </row>
        <row r="295">
          <cell r="E295" t="str">
            <v>AFP</v>
          </cell>
          <cell r="F295">
            <v>1</v>
          </cell>
        </row>
        <row r="296">
          <cell r="E296" t="str">
            <v>AGA</v>
          </cell>
          <cell r="F296">
            <v>1</v>
          </cell>
        </row>
        <row r="297">
          <cell r="E297" t="str">
            <v>AGAP1</v>
          </cell>
          <cell r="F297">
            <v>1</v>
          </cell>
        </row>
        <row r="298">
          <cell r="E298" t="str">
            <v>AGAP2</v>
          </cell>
          <cell r="F298">
            <v>3</v>
          </cell>
        </row>
        <row r="299">
          <cell r="E299" t="str">
            <v>AGBL1</v>
          </cell>
          <cell r="F299">
            <v>3</v>
          </cell>
        </row>
        <row r="300">
          <cell r="E300" t="str">
            <v>AGBL2</v>
          </cell>
          <cell r="F300">
            <v>4</v>
          </cell>
        </row>
        <row r="301">
          <cell r="E301" t="str">
            <v>AGBL3</v>
          </cell>
          <cell r="F301">
            <v>1</v>
          </cell>
        </row>
        <row r="302">
          <cell r="E302" t="str">
            <v>AGBL4</v>
          </cell>
          <cell r="F302">
            <v>3</v>
          </cell>
        </row>
        <row r="303">
          <cell r="E303" t="str">
            <v>AGBL5</v>
          </cell>
          <cell r="F303">
            <v>3</v>
          </cell>
        </row>
        <row r="304">
          <cell r="E304" t="str">
            <v>AGFG1</v>
          </cell>
          <cell r="F304">
            <v>1</v>
          </cell>
        </row>
        <row r="305">
          <cell r="E305" t="str">
            <v>AGFG2</v>
          </cell>
          <cell r="F305">
            <v>1</v>
          </cell>
        </row>
        <row r="306">
          <cell r="E306" t="str">
            <v>AGGF1</v>
          </cell>
          <cell r="F306">
            <v>1</v>
          </cell>
        </row>
        <row r="307">
          <cell r="E307" t="str">
            <v>AGL</v>
          </cell>
          <cell r="F307">
            <v>1</v>
          </cell>
        </row>
        <row r="308">
          <cell r="E308" t="str">
            <v>AGPAT1</v>
          </cell>
          <cell r="F308">
            <v>1</v>
          </cell>
        </row>
        <row r="309">
          <cell r="E309" t="str">
            <v>AGPHD1</v>
          </cell>
          <cell r="F309">
            <v>1</v>
          </cell>
        </row>
        <row r="310">
          <cell r="E310" t="str">
            <v>AGPS</v>
          </cell>
          <cell r="F310">
            <v>1</v>
          </cell>
        </row>
        <row r="311">
          <cell r="E311" t="str">
            <v>AGRN</v>
          </cell>
          <cell r="F311">
            <v>2</v>
          </cell>
        </row>
        <row r="312">
          <cell r="E312" t="str">
            <v>AGTRAP</v>
          </cell>
          <cell r="F312">
            <v>1</v>
          </cell>
        </row>
        <row r="313">
          <cell r="E313" t="str">
            <v>AGXT2L2</v>
          </cell>
          <cell r="F313">
            <v>1</v>
          </cell>
        </row>
        <row r="314">
          <cell r="E314" t="str">
            <v>AHCTF1</v>
          </cell>
          <cell r="F314">
            <v>1</v>
          </cell>
        </row>
        <row r="315">
          <cell r="E315" t="str">
            <v>AHCY</v>
          </cell>
          <cell r="F315">
            <v>1</v>
          </cell>
        </row>
        <row r="316">
          <cell r="E316" t="str">
            <v>AHCYL2</v>
          </cell>
          <cell r="F316">
            <v>1</v>
          </cell>
        </row>
        <row r="317">
          <cell r="E317" t="str">
            <v>AHDC1</v>
          </cell>
          <cell r="F317">
            <v>2</v>
          </cell>
        </row>
        <row r="318">
          <cell r="E318" t="str">
            <v>AHI1</v>
          </cell>
          <cell r="F318">
            <v>3</v>
          </cell>
        </row>
        <row r="319">
          <cell r="E319" t="str">
            <v>AHNAK</v>
          </cell>
          <cell r="F319">
            <v>4</v>
          </cell>
        </row>
        <row r="320">
          <cell r="E320" t="str">
            <v>AHNAK2</v>
          </cell>
          <cell r="F320">
            <v>3</v>
          </cell>
        </row>
        <row r="321">
          <cell r="E321" t="str">
            <v>AHR</v>
          </cell>
          <cell r="F321">
            <v>3</v>
          </cell>
        </row>
        <row r="322">
          <cell r="E322" t="str">
            <v>AHRR</v>
          </cell>
          <cell r="F322">
            <v>2</v>
          </cell>
        </row>
        <row r="323">
          <cell r="E323" t="str">
            <v>AICDA</v>
          </cell>
          <cell r="F323">
            <v>2</v>
          </cell>
        </row>
        <row r="324">
          <cell r="E324" t="str">
            <v>AIM1</v>
          </cell>
          <cell r="F324">
            <v>1</v>
          </cell>
        </row>
        <row r="325">
          <cell r="E325" t="str">
            <v>AIM2</v>
          </cell>
          <cell r="F325">
            <v>2</v>
          </cell>
        </row>
        <row r="326">
          <cell r="E326" t="str">
            <v>AIPL1</v>
          </cell>
          <cell r="F326">
            <v>2</v>
          </cell>
        </row>
        <row r="327">
          <cell r="E327" t="str">
            <v>AJAP1</v>
          </cell>
          <cell r="F327">
            <v>1</v>
          </cell>
        </row>
        <row r="328">
          <cell r="E328" t="str">
            <v>AK5</v>
          </cell>
          <cell r="F328">
            <v>3</v>
          </cell>
        </row>
        <row r="329">
          <cell r="E329" t="str">
            <v>AK7</v>
          </cell>
          <cell r="F329">
            <v>4</v>
          </cell>
        </row>
        <row r="330">
          <cell r="E330" t="str">
            <v>AKAP1</v>
          </cell>
          <cell r="F330">
            <v>1</v>
          </cell>
        </row>
        <row r="331">
          <cell r="E331" t="str">
            <v>AKAP11</v>
          </cell>
          <cell r="F331">
            <v>1</v>
          </cell>
        </row>
        <row r="332">
          <cell r="E332" t="str">
            <v>AKAP12</v>
          </cell>
          <cell r="F332">
            <v>2</v>
          </cell>
        </row>
        <row r="333">
          <cell r="E333" t="str">
            <v>AKAP13</v>
          </cell>
          <cell r="F333">
            <v>3</v>
          </cell>
        </row>
        <row r="334">
          <cell r="E334" t="str">
            <v>AKAP3</v>
          </cell>
          <cell r="F334">
            <v>2</v>
          </cell>
        </row>
        <row r="335">
          <cell r="E335" t="str">
            <v>AKAP6</v>
          </cell>
          <cell r="F335">
            <v>7</v>
          </cell>
        </row>
        <row r="336">
          <cell r="E336" t="str">
            <v>AKAP7</v>
          </cell>
          <cell r="F336">
            <v>2</v>
          </cell>
        </row>
        <row r="337">
          <cell r="E337" t="str">
            <v>AKAP8</v>
          </cell>
          <cell r="F337">
            <v>1</v>
          </cell>
        </row>
        <row r="338">
          <cell r="E338" t="str">
            <v>AKAP8L</v>
          </cell>
          <cell r="F338">
            <v>2</v>
          </cell>
        </row>
        <row r="339">
          <cell r="E339" t="str">
            <v>AKAP9</v>
          </cell>
          <cell r="F339">
            <v>2</v>
          </cell>
        </row>
        <row r="340">
          <cell r="E340" t="str">
            <v>AKD1</v>
          </cell>
          <cell r="F340">
            <v>3</v>
          </cell>
        </row>
        <row r="341">
          <cell r="E341" t="str">
            <v>AKNAD1</v>
          </cell>
          <cell r="F341">
            <v>1</v>
          </cell>
        </row>
        <row r="342">
          <cell r="E342" t="str">
            <v>AKR1C4</v>
          </cell>
          <cell r="F342">
            <v>1</v>
          </cell>
        </row>
        <row r="343">
          <cell r="E343" t="str">
            <v>AKR1CL1</v>
          </cell>
          <cell r="F343">
            <v>1</v>
          </cell>
        </row>
        <row r="344">
          <cell r="E344" t="str">
            <v>AKT1</v>
          </cell>
          <cell r="F344">
            <v>2</v>
          </cell>
        </row>
        <row r="345">
          <cell r="E345" t="str">
            <v>AKT2</v>
          </cell>
          <cell r="F345">
            <v>2</v>
          </cell>
        </row>
        <row r="346">
          <cell r="E346" t="str">
            <v>AKT3</v>
          </cell>
          <cell r="F346">
            <v>1</v>
          </cell>
        </row>
        <row r="347">
          <cell r="E347" t="str">
            <v>AL022328.21</v>
          </cell>
          <cell r="F347">
            <v>1</v>
          </cell>
        </row>
        <row r="348">
          <cell r="E348" t="str">
            <v>AL049775.2</v>
          </cell>
          <cell r="F348">
            <v>2</v>
          </cell>
        </row>
        <row r="349">
          <cell r="E349" t="str">
            <v>AL109935.39</v>
          </cell>
          <cell r="F349">
            <v>2</v>
          </cell>
        </row>
        <row r="350">
          <cell r="E350" t="str">
            <v>AL121796.17</v>
          </cell>
          <cell r="F350">
            <v>1</v>
          </cell>
        </row>
        <row r="351">
          <cell r="E351" t="str">
            <v>AL121896.11</v>
          </cell>
          <cell r="F351">
            <v>1</v>
          </cell>
        </row>
        <row r="352">
          <cell r="E352" t="str">
            <v>AL133216.10</v>
          </cell>
          <cell r="F352">
            <v>1</v>
          </cell>
        </row>
        <row r="353">
          <cell r="E353" t="str">
            <v>AL139377.8</v>
          </cell>
          <cell r="F353">
            <v>1</v>
          </cell>
        </row>
        <row r="354">
          <cell r="E354" t="str">
            <v>AL159167.23</v>
          </cell>
          <cell r="F354">
            <v>2</v>
          </cell>
        </row>
        <row r="355">
          <cell r="E355" t="str">
            <v>AL161645.14</v>
          </cell>
          <cell r="F355">
            <v>2</v>
          </cell>
        </row>
        <row r="356">
          <cell r="E356" t="str">
            <v>AL161662.6</v>
          </cell>
          <cell r="F356">
            <v>1</v>
          </cell>
        </row>
        <row r="357">
          <cell r="E357" t="str">
            <v>AL353795.13</v>
          </cell>
          <cell r="F357">
            <v>1</v>
          </cell>
        </row>
        <row r="358">
          <cell r="E358" t="str">
            <v>AL354898.10</v>
          </cell>
          <cell r="F358">
            <v>1</v>
          </cell>
        </row>
        <row r="359">
          <cell r="E359" t="str">
            <v>AL354951.7</v>
          </cell>
          <cell r="F359">
            <v>1</v>
          </cell>
        </row>
        <row r="360">
          <cell r="E360" t="str">
            <v>AL356123.21</v>
          </cell>
          <cell r="F360">
            <v>1</v>
          </cell>
        </row>
        <row r="361">
          <cell r="E361" t="str">
            <v>AL356791.9</v>
          </cell>
          <cell r="F361">
            <v>1</v>
          </cell>
        </row>
        <row r="362">
          <cell r="E362" t="str">
            <v>AL356863.12</v>
          </cell>
          <cell r="F362">
            <v>2</v>
          </cell>
        </row>
        <row r="363">
          <cell r="E363" t="str">
            <v>AL359079.15</v>
          </cell>
          <cell r="F363">
            <v>2</v>
          </cell>
        </row>
        <row r="364">
          <cell r="E364" t="str">
            <v>AL359649.8</v>
          </cell>
          <cell r="F364">
            <v>1</v>
          </cell>
        </row>
        <row r="365">
          <cell r="E365" t="str">
            <v>AL359712.12</v>
          </cell>
          <cell r="F365">
            <v>4</v>
          </cell>
        </row>
        <row r="366">
          <cell r="E366" t="str">
            <v>AL360004.22</v>
          </cell>
          <cell r="F366">
            <v>1</v>
          </cell>
        </row>
        <row r="367">
          <cell r="E367" t="str">
            <v>AL365190.16</v>
          </cell>
          <cell r="F367">
            <v>2</v>
          </cell>
        </row>
        <row r="368">
          <cell r="E368" t="str">
            <v>AL390719.47</v>
          </cell>
          <cell r="F368">
            <v>1</v>
          </cell>
        </row>
        <row r="369">
          <cell r="E369" t="str">
            <v>AL590378.5</v>
          </cell>
          <cell r="F369">
            <v>1</v>
          </cell>
        </row>
        <row r="370">
          <cell r="E370" t="str">
            <v>AL590714.27</v>
          </cell>
          <cell r="F370">
            <v>1</v>
          </cell>
        </row>
        <row r="371">
          <cell r="E371" t="str">
            <v>AL603764.27</v>
          </cell>
          <cell r="F371">
            <v>1</v>
          </cell>
        </row>
        <row r="372">
          <cell r="E372" t="str">
            <v>AL611925.27</v>
          </cell>
          <cell r="F372">
            <v>1</v>
          </cell>
        </row>
        <row r="373">
          <cell r="E373" t="str">
            <v>AL672167.6</v>
          </cell>
          <cell r="F373">
            <v>1</v>
          </cell>
        </row>
        <row r="374">
          <cell r="E374" t="str">
            <v>AL732437.12</v>
          </cell>
          <cell r="F374">
            <v>1</v>
          </cell>
        </row>
        <row r="375">
          <cell r="E375" t="str">
            <v>ALAS2</v>
          </cell>
          <cell r="F375">
            <v>2</v>
          </cell>
        </row>
        <row r="376">
          <cell r="E376" t="str">
            <v>ALB</v>
          </cell>
          <cell r="F376">
            <v>2</v>
          </cell>
        </row>
        <row r="377">
          <cell r="E377" t="str">
            <v>ALDH16A1</v>
          </cell>
          <cell r="F377">
            <v>3</v>
          </cell>
        </row>
        <row r="378">
          <cell r="E378" t="str">
            <v>ALDH1A3</v>
          </cell>
          <cell r="F378">
            <v>1</v>
          </cell>
        </row>
        <row r="379">
          <cell r="E379" t="str">
            <v>ALDH1L1</v>
          </cell>
          <cell r="F379">
            <v>1</v>
          </cell>
        </row>
        <row r="380">
          <cell r="E380" t="str">
            <v>ALDH1L2</v>
          </cell>
          <cell r="F380">
            <v>1</v>
          </cell>
        </row>
        <row r="381">
          <cell r="E381" t="str">
            <v>ALDH4A1</v>
          </cell>
          <cell r="F381">
            <v>1</v>
          </cell>
        </row>
        <row r="382">
          <cell r="E382" t="str">
            <v>ALDH6A1</v>
          </cell>
          <cell r="F382">
            <v>4</v>
          </cell>
        </row>
        <row r="383">
          <cell r="E383" t="str">
            <v>ALDH8A1</v>
          </cell>
          <cell r="F383">
            <v>2</v>
          </cell>
        </row>
        <row r="384">
          <cell r="E384" t="str">
            <v>ALDOC</v>
          </cell>
          <cell r="F384">
            <v>1</v>
          </cell>
        </row>
        <row r="385">
          <cell r="E385" t="str">
            <v>ALG12</v>
          </cell>
          <cell r="F385">
            <v>1</v>
          </cell>
        </row>
        <row r="386">
          <cell r="E386" t="str">
            <v>ALG13</v>
          </cell>
          <cell r="F386">
            <v>1</v>
          </cell>
        </row>
        <row r="387">
          <cell r="E387" t="str">
            <v>ALG2</v>
          </cell>
          <cell r="F387">
            <v>1</v>
          </cell>
        </row>
        <row r="388">
          <cell r="E388" t="str">
            <v>ALG3</v>
          </cell>
          <cell r="F388">
            <v>2</v>
          </cell>
        </row>
        <row r="389">
          <cell r="E389" t="str">
            <v>ALG9</v>
          </cell>
          <cell r="F389">
            <v>1</v>
          </cell>
        </row>
        <row r="390">
          <cell r="E390" t="str">
            <v>ALK</v>
          </cell>
          <cell r="F390">
            <v>3</v>
          </cell>
        </row>
        <row r="391">
          <cell r="E391" t="str">
            <v>ALKBH5</v>
          </cell>
          <cell r="F391">
            <v>1</v>
          </cell>
        </row>
        <row r="392">
          <cell r="E392" t="str">
            <v>ALLC</v>
          </cell>
          <cell r="F392">
            <v>1</v>
          </cell>
        </row>
        <row r="393">
          <cell r="E393" t="str">
            <v>ALMS1</v>
          </cell>
          <cell r="F393">
            <v>2</v>
          </cell>
        </row>
        <row r="394">
          <cell r="E394" t="str">
            <v>ALOX15B</v>
          </cell>
          <cell r="F394">
            <v>1</v>
          </cell>
        </row>
        <row r="395">
          <cell r="E395" t="str">
            <v>ALOX5</v>
          </cell>
          <cell r="F395">
            <v>1</v>
          </cell>
        </row>
        <row r="396">
          <cell r="E396" t="str">
            <v>ALOXE3</v>
          </cell>
          <cell r="F396">
            <v>1</v>
          </cell>
        </row>
        <row r="397">
          <cell r="E397" t="str">
            <v>ALPI</v>
          </cell>
          <cell r="F397">
            <v>3</v>
          </cell>
        </row>
        <row r="398">
          <cell r="E398" t="str">
            <v>ALPK1</v>
          </cell>
          <cell r="F398">
            <v>1</v>
          </cell>
        </row>
        <row r="399">
          <cell r="E399" t="str">
            <v>ALPK2</v>
          </cell>
          <cell r="F399">
            <v>2</v>
          </cell>
        </row>
        <row r="400">
          <cell r="E400" t="str">
            <v>ALPK3</v>
          </cell>
          <cell r="F400">
            <v>3</v>
          </cell>
        </row>
        <row r="401">
          <cell r="E401" t="str">
            <v>ALPL</v>
          </cell>
          <cell r="F401">
            <v>1</v>
          </cell>
        </row>
        <row r="402">
          <cell r="E402" t="str">
            <v>ALPP</v>
          </cell>
          <cell r="F402">
            <v>1</v>
          </cell>
        </row>
        <row r="403">
          <cell r="E403" t="str">
            <v>ALPPL2</v>
          </cell>
          <cell r="F403">
            <v>1</v>
          </cell>
        </row>
        <row r="404">
          <cell r="E404" t="str">
            <v>ALS2</v>
          </cell>
          <cell r="F404">
            <v>3</v>
          </cell>
        </row>
        <row r="405">
          <cell r="E405" t="str">
            <v>ALS2CL</v>
          </cell>
          <cell r="F405">
            <v>1</v>
          </cell>
        </row>
        <row r="406">
          <cell r="E406" t="str">
            <v>ALS2CR11</v>
          </cell>
          <cell r="F406">
            <v>2</v>
          </cell>
        </row>
        <row r="407">
          <cell r="E407" t="str">
            <v>ALS2CR4</v>
          </cell>
          <cell r="F407">
            <v>1</v>
          </cell>
        </row>
        <row r="408">
          <cell r="E408" t="str">
            <v>ALS2CR8</v>
          </cell>
          <cell r="F408">
            <v>1</v>
          </cell>
        </row>
        <row r="409">
          <cell r="E409" t="str">
            <v>ALX4</v>
          </cell>
          <cell r="F409">
            <v>1</v>
          </cell>
        </row>
        <row r="410">
          <cell r="E410" t="str">
            <v>AMBRA1</v>
          </cell>
          <cell r="F410">
            <v>4</v>
          </cell>
        </row>
        <row r="411">
          <cell r="E411" t="str">
            <v>AMDHD1</v>
          </cell>
          <cell r="F411">
            <v>2</v>
          </cell>
        </row>
        <row r="412">
          <cell r="E412" t="str">
            <v>AMMECR1L</v>
          </cell>
          <cell r="F412">
            <v>1</v>
          </cell>
        </row>
        <row r="413">
          <cell r="E413" t="str">
            <v>AMOT</v>
          </cell>
          <cell r="F413">
            <v>1</v>
          </cell>
        </row>
        <row r="414">
          <cell r="E414" t="str">
            <v>AMOTL1</v>
          </cell>
          <cell r="F414">
            <v>3</v>
          </cell>
        </row>
        <row r="415">
          <cell r="E415" t="str">
            <v>AMPD1</v>
          </cell>
          <cell r="F415">
            <v>2</v>
          </cell>
        </row>
        <row r="416">
          <cell r="E416" t="str">
            <v>AMPD2</v>
          </cell>
          <cell r="F416">
            <v>2</v>
          </cell>
        </row>
        <row r="417">
          <cell r="E417" t="str">
            <v>AMPH</v>
          </cell>
          <cell r="F417">
            <v>4</v>
          </cell>
        </row>
        <row r="418">
          <cell r="E418" t="str">
            <v>AMTN</v>
          </cell>
          <cell r="F418">
            <v>2</v>
          </cell>
        </row>
        <row r="419">
          <cell r="E419" t="str">
            <v>AMZ1</v>
          </cell>
          <cell r="F419">
            <v>2</v>
          </cell>
        </row>
        <row r="420">
          <cell r="E420" t="str">
            <v>ANAPC2</v>
          </cell>
          <cell r="F420">
            <v>2</v>
          </cell>
        </row>
        <row r="421">
          <cell r="E421" t="str">
            <v>ANAPC7</v>
          </cell>
          <cell r="F421">
            <v>1</v>
          </cell>
        </row>
        <row r="422">
          <cell r="E422" t="str">
            <v>ANG</v>
          </cell>
          <cell r="F422">
            <v>1</v>
          </cell>
        </row>
        <row r="423">
          <cell r="E423" t="str">
            <v>ANGEL2</v>
          </cell>
          <cell r="F423">
            <v>1</v>
          </cell>
        </row>
        <row r="424">
          <cell r="E424" t="str">
            <v>ANGPT1</v>
          </cell>
          <cell r="F424">
            <v>2</v>
          </cell>
        </row>
        <row r="425">
          <cell r="E425" t="str">
            <v>ANGPT4</v>
          </cell>
          <cell r="F425">
            <v>2</v>
          </cell>
        </row>
        <row r="426">
          <cell r="E426" t="str">
            <v>ANGPTL5</v>
          </cell>
          <cell r="F426">
            <v>1</v>
          </cell>
        </row>
        <row r="427">
          <cell r="E427" t="str">
            <v>ANK1</v>
          </cell>
          <cell r="F427">
            <v>5</v>
          </cell>
        </row>
        <row r="428">
          <cell r="E428" t="str">
            <v>ANK2</v>
          </cell>
          <cell r="F428">
            <v>10</v>
          </cell>
        </row>
        <row r="429">
          <cell r="E429" t="str">
            <v>ANK3</v>
          </cell>
          <cell r="F429">
            <v>6</v>
          </cell>
        </row>
        <row r="430">
          <cell r="E430" t="str">
            <v>ANKDD1A</v>
          </cell>
          <cell r="F430">
            <v>2</v>
          </cell>
        </row>
        <row r="431">
          <cell r="E431" t="str">
            <v>ANKDD1B</v>
          </cell>
          <cell r="F431">
            <v>1</v>
          </cell>
        </row>
        <row r="432">
          <cell r="E432" t="str">
            <v>ANKFN1</v>
          </cell>
          <cell r="F432">
            <v>1</v>
          </cell>
        </row>
        <row r="433">
          <cell r="E433" t="str">
            <v>ANKFY1</v>
          </cell>
          <cell r="F433">
            <v>1</v>
          </cell>
        </row>
        <row r="434">
          <cell r="E434" t="str">
            <v>ANKHD1</v>
          </cell>
          <cell r="F434">
            <v>3</v>
          </cell>
        </row>
        <row r="435">
          <cell r="E435" t="str">
            <v>ANKIB1</v>
          </cell>
          <cell r="F435">
            <v>2</v>
          </cell>
        </row>
        <row r="436">
          <cell r="E436" t="str">
            <v>ANKK1</v>
          </cell>
          <cell r="F436">
            <v>4</v>
          </cell>
        </row>
        <row r="437">
          <cell r="E437" t="str">
            <v>ANKLE1</v>
          </cell>
          <cell r="F437">
            <v>1</v>
          </cell>
        </row>
        <row r="438">
          <cell r="E438" t="str">
            <v>ANKMY2</v>
          </cell>
          <cell r="F438">
            <v>1</v>
          </cell>
        </row>
        <row r="439">
          <cell r="E439" t="str">
            <v>ANKRD11</v>
          </cell>
          <cell r="F439">
            <v>3</v>
          </cell>
        </row>
        <row r="440">
          <cell r="E440" t="str">
            <v>ANKRD12</v>
          </cell>
          <cell r="F440">
            <v>1</v>
          </cell>
        </row>
        <row r="441">
          <cell r="E441" t="str">
            <v>ANKRD13B</v>
          </cell>
          <cell r="F441">
            <v>1</v>
          </cell>
        </row>
        <row r="442">
          <cell r="E442" t="str">
            <v>ANKRD13C</v>
          </cell>
          <cell r="F442">
            <v>2</v>
          </cell>
        </row>
        <row r="443">
          <cell r="E443" t="str">
            <v>ANKRD13D</v>
          </cell>
          <cell r="F443">
            <v>3</v>
          </cell>
        </row>
        <row r="444">
          <cell r="E444" t="str">
            <v>ANKRD16</v>
          </cell>
          <cell r="F444">
            <v>1</v>
          </cell>
        </row>
        <row r="445">
          <cell r="E445" t="str">
            <v>ANKRD17</v>
          </cell>
          <cell r="F445">
            <v>2</v>
          </cell>
        </row>
        <row r="446">
          <cell r="E446" t="str">
            <v>ANKRD2</v>
          </cell>
          <cell r="F446">
            <v>1</v>
          </cell>
        </row>
        <row r="447">
          <cell r="E447" t="str">
            <v>ANKRD22</v>
          </cell>
          <cell r="F447">
            <v>1</v>
          </cell>
        </row>
        <row r="448">
          <cell r="E448" t="str">
            <v>ANKRD23</v>
          </cell>
          <cell r="F448">
            <v>1</v>
          </cell>
        </row>
        <row r="449">
          <cell r="E449" t="str">
            <v>ANKRD24</v>
          </cell>
          <cell r="F449">
            <v>1</v>
          </cell>
        </row>
        <row r="450">
          <cell r="E450" t="str">
            <v>ANKRD26</v>
          </cell>
          <cell r="F450">
            <v>2</v>
          </cell>
        </row>
        <row r="451">
          <cell r="E451" t="str">
            <v>ANKRD26P1</v>
          </cell>
          <cell r="F451">
            <v>3</v>
          </cell>
        </row>
        <row r="452">
          <cell r="E452" t="str">
            <v>ANKRD28</v>
          </cell>
          <cell r="F452">
            <v>2</v>
          </cell>
        </row>
        <row r="453">
          <cell r="E453" t="str">
            <v>ANKRD29</v>
          </cell>
          <cell r="F453">
            <v>1</v>
          </cell>
        </row>
        <row r="454">
          <cell r="E454" t="str">
            <v>ANKRD30A</v>
          </cell>
          <cell r="F454">
            <v>1</v>
          </cell>
        </row>
        <row r="455">
          <cell r="E455" t="str">
            <v>ANKRD31</v>
          </cell>
          <cell r="F455">
            <v>1</v>
          </cell>
        </row>
        <row r="456">
          <cell r="E456" t="str">
            <v>ANKRD32</v>
          </cell>
          <cell r="F456">
            <v>3</v>
          </cell>
        </row>
        <row r="457">
          <cell r="E457" t="str">
            <v>ANKRD33</v>
          </cell>
          <cell r="F457">
            <v>1</v>
          </cell>
        </row>
        <row r="458">
          <cell r="E458" t="str">
            <v>ANKRD33B</v>
          </cell>
          <cell r="F458">
            <v>1</v>
          </cell>
        </row>
        <row r="459">
          <cell r="E459" t="str">
            <v>ANKRD34A</v>
          </cell>
          <cell r="F459">
            <v>1</v>
          </cell>
        </row>
        <row r="460">
          <cell r="E460" t="str">
            <v>ANKRD34B</v>
          </cell>
          <cell r="F460">
            <v>1</v>
          </cell>
        </row>
        <row r="461">
          <cell r="E461" t="str">
            <v>ANKRD35</v>
          </cell>
          <cell r="F461">
            <v>2</v>
          </cell>
        </row>
        <row r="462">
          <cell r="E462" t="str">
            <v>ANKRD42</v>
          </cell>
          <cell r="F462">
            <v>2</v>
          </cell>
        </row>
        <row r="463">
          <cell r="E463" t="str">
            <v>ANKRD46</v>
          </cell>
          <cell r="F463">
            <v>1</v>
          </cell>
        </row>
        <row r="464">
          <cell r="E464" t="str">
            <v>ANKRD49</v>
          </cell>
          <cell r="F464">
            <v>2</v>
          </cell>
        </row>
        <row r="465">
          <cell r="E465" t="str">
            <v>ANKRD50</v>
          </cell>
          <cell r="F465">
            <v>1</v>
          </cell>
        </row>
        <row r="466">
          <cell r="E466" t="str">
            <v>ANKRD52</v>
          </cell>
          <cell r="F466">
            <v>1</v>
          </cell>
        </row>
        <row r="467">
          <cell r="E467" t="str">
            <v>ANKRD53</v>
          </cell>
          <cell r="F467">
            <v>1</v>
          </cell>
        </row>
        <row r="468">
          <cell r="E468" t="str">
            <v>ANKRD56</v>
          </cell>
          <cell r="F468">
            <v>1</v>
          </cell>
        </row>
        <row r="469">
          <cell r="E469" t="str">
            <v>ANKRD58</v>
          </cell>
          <cell r="F469">
            <v>1</v>
          </cell>
        </row>
        <row r="470">
          <cell r="E470" t="str">
            <v>ANKRD6</v>
          </cell>
          <cell r="F470">
            <v>3</v>
          </cell>
        </row>
        <row r="471">
          <cell r="E471" t="str">
            <v>ANKRD9</v>
          </cell>
          <cell r="F471">
            <v>1</v>
          </cell>
        </row>
        <row r="472">
          <cell r="E472" t="str">
            <v>ANKS1A</v>
          </cell>
          <cell r="F472">
            <v>1</v>
          </cell>
        </row>
        <row r="473">
          <cell r="E473" t="str">
            <v>ANKS1B</v>
          </cell>
          <cell r="F473">
            <v>1</v>
          </cell>
        </row>
        <row r="474">
          <cell r="E474" t="str">
            <v>ANKS3</v>
          </cell>
          <cell r="F474">
            <v>1</v>
          </cell>
        </row>
        <row r="475">
          <cell r="E475" t="str">
            <v>ANKUB1</v>
          </cell>
          <cell r="F475">
            <v>1</v>
          </cell>
        </row>
        <row r="476">
          <cell r="E476" t="str">
            <v>ANO1</v>
          </cell>
          <cell r="F476">
            <v>2</v>
          </cell>
        </row>
        <row r="477">
          <cell r="E477" t="str">
            <v>ANO10</v>
          </cell>
          <cell r="F477">
            <v>1</v>
          </cell>
        </row>
        <row r="478">
          <cell r="E478" t="str">
            <v>ANO2</v>
          </cell>
          <cell r="F478">
            <v>4</v>
          </cell>
        </row>
        <row r="479">
          <cell r="E479" t="str">
            <v>ANO3</v>
          </cell>
          <cell r="F479">
            <v>3</v>
          </cell>
        </row>
        <row r="480">
          <cell r="E480" t="str">
            <v>ANO4</v>
          </cell>
          <cell r="F480">
            <v>2</v>
          </cell>
        </row>
        <row r="481">
          <cell r="E481" t="str">
            <v>ANO5</v>
          </cell>
          <cell r="F481">
            <v>4</v>
          </cell>
        </row>
        <row r="482">
          <cell r="E482" t="str">
            <v>ANO6</v>
          </cell>
          <cell r="F482">
            <v>2</v>
          </cell>
        </row>
        <row r="483">
          <cell r="E483" t="str">
            <v>ANO7</v>
          </cell>
          <cell r="F483">
            <v>4</v>
          </cell>
        </row>
        <row r="484">
          <cell r="E484" t="str">
            <v>ANO8</v>
          </cell>
          <cell r="F484">
            <v>2</v>
          </cell>
        </row>
        <row r="485">
          <cell r="E485" t="str">
            <v>ANO9</v>
          </cell>
          <cell r="F485">
            <v>2</v>
          </cell>
        </row>
        <row r="486">
          <cell r="E486" t="str">
            <v>ANPEP</v>
          </cell>
          <cell r="F486">
            <v>2</v>
          </cell>
        </row>
        <row r="487">
          <cell r="E487" t="str">
            <v>ANTXR1</v>
          </cell>
          <cell r="F487">
            <v>2</v>
          </cell>
        </row>
        <row r="488">
          <cell r="E488" t="str">
            <v>ANTXR2</v>
          </cell>
          <cell r="F488">
            <v>1</v>
          </cell>
        </row>
        <row r="489">
          <cell r="E489" t="str">
            <v>ANUBL1</v>
          </cell>
          <cell r="F489">
            <v>3</v>
          </cell>
        </row>
        <row r="490">
          <cell r="E490" t="str">
            <v>ANXA1</v>
          </cell>
          <cell r="F490">
            <v>1</v>
          </cell>
        </row>
        <row r="491">
          <cell r="E491" t="str">
            <v>ANXA11</v>
          </cell>
          <cell r="F491">
            <v>1</v>
          </cell>
        </row>
        <row r="492">
          <cell r="E492" t="str">
            <v>ANXA13</v>
          </cell>
          <cell r="F492">
            <v>1</v>
          </cell>
        </row>
        <row r="493">
          <cell r="E493" t="str">
            <v>ANXA2</v>
          </cell>
          <cell r="F493">
            <v>1</v>
          </cell>
        </row>
        <row r="494">
          <cell r="E494" t="str">
            <v>ANXA3</v>
          </cell>
          <cell r="F494">
            <v>1</v>
          </cell>
        </row>
        <row r="495">
          <cell r="E495" t="str">
            <v>ANXA6</v>
          </cell>
          <cell r="F495">
            <v>2</v>
          </cell>
        </row>
        <row r="496">
          <cell r="E496" t="str">
            <v>AOAH</v>
          </cell>
          <cell r="F496">
            <v>1</v>
          </cell>
        </row>
        <row r="497">
          <cell r="E497" t="str">
            <v>AOC3</v>
          </cell>
          <cell r="F497">
            <v>1</v>
          </cell>
        </row>
        <row r="498">
          <cell r="E498" t="str">
            <v>AOX1</v>
          </cell>
          <cell r="F498">
            <v>2</v>
          </cell>
        </row>
        <row r="499">
          <cell r="E499" t="str">
            <v>AP000365.1</v>
          </cell>
          <cell r="F499">
            <v>2</v>
          </cell>
        </row>
        <row r="500">
          <cell r="E500" t="str">
            <v>AP000708.1</v>
          </cell>
          <cell r="F500">
            <v>1</v>
          </cell>
        </row>
        <row r="501">
          <cell r="E501" t="str">
            <v>AP000889.6</v>
          </cell>
          <cell r="F501">
            <v>1</v>
          </cell>
        </row>
        <row r="502">
          <cell r="E502" t="str">
            <v>AP001042.1</v>
          </cell>
          <cell r="F502">
            <v>1</v>
          </cell>
        </row>
        <row r="503">
          <cell r="E503" t="str">
            <v>AP002360.4</v>
          </cell>
          <cell r="F503">
            <v>1</v>
          </cell>
        </row>
        <row r="504">
          <cell r="E504" t="str">
            <v>AP002380.3</v>
          </cell>
          <cell r="F504">
            <v>1</v>
          </cell>
        </row>
        <row r="505">
          <cell r="E505" t="str">
            <v>AP003068.3</v>
          </cell>
          <cell r="F505">
            <v>1</v>
          </cell>
        </row>
        <row r="506">
          <cell r="E506" t="str">
            <v>AP004247.2</v>
          </cell>
          <cell r="F506">
            <v>1</v>
          </cell>
        </row>
        <row r="507">
          <cell r="E507" t="str">
            <v>AP1B1</v>
          </cell>
          <cell r="F507">
            <v>1</v>
          </cell>
        </row>
        <row r="508">
          <cell r="E508" t="str">
            <v>AP1G1</v>
          </cell>
          <cell r="F508">
            <v>1</v>
          </cell>
        </row>
        <row r="509">
          <cell r="E509" t="str">
            <v>AP1G2</v>
          </cell>
          <cell r="F509">
            <v>1</v>
          </cell>
        </row>
        <row r="510">
          <cell r="E510" t="str">
            <v>AP1M1</v>
          </cell>
          <cell r="F510">
            <v>2</v>
          </cell>
        </row>
        <row r="511">
          <cell r="E511" t="str">
            <v>AP1M2</v>
          </cell>
          <cell r="F511">
            <v>1</v>
          </cell>
        </row>
        <row r="512">
          <cell r="E512" t="str">
            <v>AP2A1</v>
          </cell>
          <cell r="F512">
            <v>3</v>
          </cell>
        </row>
        <row r="513">
          <cell r="E513" t="str">
            <v>AP2A2</v>
          </cell>
          <cell r="F513">
            <v>2</v>
          </cell>
        </row>
        <row r="514">
          <cell r="E514" t="str">
            <v>AP2B1</v>
          </cell>
          <cell r="F514">
            <v>1</v>
          </cell>
        </row>
        <row r="515">
          <cell r="E515" t="str">
            <v>AP3B1</v>
          </cell>
          <cell r="F515">
            <v>2</v>
          </cell>
        </row>
        <row r="516">
          <cell r="E516" t="str">
            <v>AP3B2</v>
          </cell>
          <cell r="F516">
            <v>2</v>
          </cell>
        </row>
        <row r="517">
          <cell r="E517" t="str">
            <v>AP3D1</v>
          </cell>
          <cell r="F517">
            <v>1</v>
          </cell>
        </row>
        <row r="518">
          <cell r="E518" t="str">
            <v>AP3S2</v>
          </cell>
          <cell r="F518">
            <v>1</v>
          </cell>
        </row>
        <row r="519">
          <cell r="E519" t="str">
            <v>APAF1</v>
          </cell>
          <cell r="F519">
            <v>1</v>
          </cell>
        </row>
        <row r="520">
          <cell r="E520" t="str">
            <v>APBA1</v>
          </cell>
          <cell r="F520">
            <v>4</v>
          </cell>
        </row>
        <row r="521">
          <cell r="E521" t="str">
            <v>APBA2</v>
          </cell>
          <cell r="F521">
            <v>3</v>
          </cell>
        </row>
        <row r="522">
          <cell r="E522" t="str">
            <v>APBB1</v>
          </cell>
          <cell r="F522">
            <v>1</v>
          </cell>
        </row>
        <row r="523">
          <cell r="E523" t="str">
            <v>APBB2</v>
          </cell>
          <cell r="F523">
            <v>1</v>
          </cell>
        </row>
        <row r="524">
          <cell r="E524" t="str">
            <v>APBB3</v>
          </cell>
          <cell r="F524">
            <v>2</v>
          </cell>
        </row>
        <row r="525">
          <cell r="E525" t="str">
            <v>APC</v>
          </cell>
          <cell r="F525">
            <v>87</v>
          </cell>
        </row>
        <row r="526">
          <cell r="E526" t="str">
            <v>APC2</v>
          </cell>
          <cell r="F526">
            <v>4</v>
          </cell>
        </row>
        <row r="527">
          <cell r="E527" t="str">
            <v>APCDD1</v>
          </cell>
          <cell r="F527">
            <v>1</v>
          </cell>
        </row>
        <row r="528">
          <cell r="E528" t="str">
            <v>APCDD1L</v>
          </cell>
          <cell r="F528">
            <v>2</v>
          </cell>
        </row>
        <row r="529">
          <cell r="E529" t="str">
            <v>APCS</v>
          </cell>
          <cell r="F529">
            <v>1</v>
          </cell>
        </row>
        <row r="530">
          <cell r="E530" t="str">
            <v>APEH</v>
          </cell>
          <cell r="F530">
            <v>1</v>
          </cell>
        </row>
        <row r="531">
          <cell r="E531" t="str">
            <v>APEX2</v>
          </cell>
          <cell r="F531">
            <v>1</v>
          </cell>
        </row>
        <row r="532">
          <cell r="E532" t="str">
            <v>APIP</v>
          </cell>
          <cell r="F532">
            <v>1</v>
          </cell>
        </row>
        <row r="533">
          <cell r="E533" t="str">
            <v>APITD1</v>
          </cell>
          <cell r="F533">
            <v>1</v>
          </cell>
        </row>
        <row r="534">
          <cell r="E534" t="str">
            <v>APLP1</v>
          </cell>
          <cell r="F534">
            <v>1</v>
          </cell>
        </row>
        <row r="535">
          <cell r="E535" t="str">
            <v>APLP2</v>
          </cell>
          <cell r="F535">
            <v>2</v>
          </cell>
        </row>
        <row r="536">
          <cell r="E536" t="str">
            <v>APOA4</v>
          </cell>
          <cell r="F536">
            <v>3</v>
          </cell>
        </row>
        <row r="537">
          <cell r="E537" t="str">
            <v>APOA5</v>
          </cell>
          <cell r="F537">
            <v>2</v>
          </cell>
        </row>
        <row r="538">
          <cell r="E538" t="str">
            <v>APOB</v>
          </cell>
          <cell r="F538">
            <v>10</v>
          </cell>
        </row>
        <row r="539">
          <cell r="E539" t="str">
            <v>APOBR</v>
          </cell>
          <cell r="F539">
            <v>2</v>
          </cell>
        </row>
        <row r="540">
          <cell r="E540" t="str">
            <v>APOC3</v>
          </cell>
          <cell r="F540">
            <v>1</v>
          </cell>
        </row>
        <row r="541">
          <cell r="E541" t="str">
            <v>APOE</v>
          </cell>
          <cell r="F541">
            <v>1</v>
          </cell>
        </row>
        <row r="542">
          <cell r="E542" t="str">
            <v>APOF</v>
          </cell>
          <cell r="F542">
            <v>1</v>
          </cell>
        </row>
        <row r="543">
          <cell r="E543" t="str">
            <v>APOL6</v>
          </cell>
          <cell r="F543">
            <v>1</v>
          </cell>
        </row>
        <row r="544">
          <cell r="E544" t="str">
            <v>APOLD1</v>
          </cell>
          <cell r="F544">
            <v>1</v>
          </cell>
        </row>
        <row r="545">
          <cell r="E545" t="str">
            <v>APOM</v>
          </cell>
          <cell r="F545">
            <v>1</v>
          </cell>
        </row>
        <row r="546">
          <cell r="E546" t="str">
            <v>APPBP2</v>
          </cell>
          <cell r="F546">
            <v>1</v>
          </cell>
        </row>
        <row r="547">
          <cell r="E547" t="str">
            <v>APPL1</v>
          </cell>
          <cell r="F547">
            <v>1</v>
          </cell>
        </row>
        <row r="548">
          <cell r="E548" t="str">
            <v>APRT</v>
          </cell>
          <cell r="F548">
            <v>1</v>
          </cell>
        </row>
        <row r="549">
          <cell r="E549" t="str">
            <v>APTX</v>
          </cell>
          <cell r="F549">
            <v>1</v>
          </cell>
        </row>
        <row r="550">
          <cell r="E550" t="str">
            <v>AQP12A</v>
          </cell>
          <cell r="F550">
            <v>1</v>
          </cell>
        </row>
        <row r="551">
          <cell r="E551" t="str">
            <v>AQP2</v>
          </cell>
          <cell r="F551">
            <v>1</v>
          </cell>
        </row>
        <row r="552">
          <cell r="E552" t="str">
            <v>AQP4</v>
          </cell>
          <cell r="F552">
            <v>1</v>
          </cell>
        </row>
        <row r="553">
          <cell r="E553" t="str">
            <v>AQP5</v>
          </cell>
          <cell r="F553">
            <v>1</v>
          </cell>
        </row>
        <row r="554">
          <cell r="E554" t="str">
            <v>AQP6</v>
          </cell>
          <cell r="F554">
            <v>1</v>
          </cell>
        </row>
        <row r="555">
          <cell r="E555" t="str">
            <v>AQP8</v>
          </cell>
          <cell r="F555">
            <v>1</v>
          </cell>
        </row>
        <row r="556">
          <cell r="E556" t="str">
            <v>AQP9</v>
          </cell>
          <cell r="F556">
            <v>1</v>
          </cell>
        </row>
        <row r="557">
          <cell r="E557" t="str">
            <v>AQR</v>
          </cell>
          <cell r="F557">
            <v>2</v>
          </cell>
        </row>
        <row r="558">
          <cell r="E558" t="str">
            <v>AR</v>
          </cell>
          <cell r="F558">
            <v>1</v>
          </cell>
        </row>
        <row r="559">
          <cell r="E559" t="str">
            <v>ARAP1</v>
          </cell>
          <cell r="F559">
            <v>2</v>
          </cell>
        </row>
        <row r="560">
          <cell r="E560" t="str">
            <v>ARAP2</v>
          </cell>
          <cell r="F560">
            <v>2</v>
          </cell>
        </row>
        <row r="561">
          <cell r="E561" t="str">
            <v>ARAP3</v>
          </cell>
          <cell r="F561">
            <v>1</v>
          </cell>
        </row>
        <row r="562">
          <cell r="E562" t="str">
            <v>ARC</v>
          </cell>
          <cell r="F562">
            <v>2</v>
          </cell>
        </row>
        <row r="563">
          <cell r="E563" t="str">
            <v>ARF1</v>
          </cell>
          <cell r="F563">
            <v>2</v>
          </cell>
        </row>
        <row r="564">
          <cell r="E564" t="str">
            <v>ARFGAP1</v>
          </cell>
          <cell r="F564">
            <v>1</v>
          </cell>
        </row>
        <row r="565">
          <cell r="E565" t="str">
            <v>ARFGAP2</v>
          </cell>
          <cell r="F565">
            <v>2</v>
          </cell>
        </row>
        <row r="566">
          <cell r="E566" t="str">
            <v>ARFGEF1</v>
          </cell>
          <cell r="F566">
            <v>1</v>
          </cell>
        </row>
        <row r="567">
          <cell r="E567" t="str">
            <v>ARFGEF2</v>
          </cell>
          <cell r="F567">
            <v>2</v>
          </cell>
        </row>
        <row r="568">
          <cell r="E568" t="str">
            <v>ARFRP1</v>
          </cell>
          <cell r="F568">
            <v>1</v>
          </cell>
        </row>
        <row r="569">
          <cell r="E569" t="str">
            <v>ARGLU1</v>
          </cell>
          <cell r="F569">
            <v>1</v>
          </cell>
        </row>
        <row r="570">
          <cell r="E570" t="str">
            <v>ARHGAP1</v>
          </cell>
          <cell r="F570">
            <v>1</v>
          </cell>
        </row>
        <row r="571">
          <cell r="E571" t="str">
            <v>ARHGAP10</v>
          </cell>
          <cell r="F571">
            <v>1</v>
          </cell>
        </row>
        <row r="572">
          <cell r="E572" t="str">
            <v>ARHGAP15</v>
          </cell>
          <cell r="F572">
            <v>2</v>
          </cell>
        </row>
        <row r="573">
          <cell r="E573" t="str">
            <v>ARHGAP17</v>
          </cell>
          <cell r="F573">
            <v>2</v>
          </cell>
        </row>
        <row r="574">
          <cell r="E574" t="str">
            <v>ARHGAP18</v>
          </cell>
          <cell r="F574">
            <v>1</v>
          </cell>
        </row>
        <row r="575">
          <cell r="E575" t="str">
            <v>ARHGAP19</v>
          </cell>
          <cell r="F575">
            <v>1</v>
          </cell>
        </row>
        <row r="576">
          <cell r="E576" t="str">
            <v>ARHGAP20</v>
          </cell>
          <cell r="F576">
            <v>3</v>
          </cell>
        </row>
        <row r="577">
          <cell r="E577" t="str">
            <v>ARHGAP21</v>
          </cell>
          <cell r="F577">
            <v>2</v>
          </cell>
        </row>
        <row r="578">
          <cell r="E578" t="str">
            <v>ARHGAP22</v>
          </cell>
          <cell r="F578">
            <v>4</v>
          </cell>
        </row>
        <row r="579">
          <cell r="E579" t="str">
            <v>ARHGAP24</v>
          </cell>
          <cell r="F579">
            <v>3</v>
          </cell>
        </row>
        <row r="580">
          <cell r="E580" t="str">
            <v>ARHGAP25</v>
          </cell>
          <cell r="F580">
            <v>2</v>
          </cell>
        </row>
        <row r="581">
          <cell r="E581" t="str">
            <v>ARHGAP28</v>
          </cell>
          <cell r="F581">
            <v>1</v>
          </cell>
        </row>
        <row r="582">
          <cell r="E582" t="str">
            <v>ARHGAP29</v>
          </cell>
          <cell r="F582">
            <v>1</v>
          </cell>
        </row>
        <row r="583">
          <cell r="E583" t="str">
            <v>ARHGAP30</v>
          </cell>
          <cell r="F583">
            <v>1</v>
          </cell>
        </row>
        <row r="584">
          <cell r="E584" t="str">
            <v>ARHGAP31</v>
          </cell>
          <cell r="F584">
            <v>2</v>
          </cell>
        </row>
        <row r="585">
          <cell r="E585" t="str">
            <v>ARHGAP33</v>
          </cell>
          <cell r="F585">
            <v>1</v>
          </cell>
        </row>
        <row r="586">
          <cell r="E586" t="str">
            <v>ARHGAP4</v>
          </cell>
          <cell r="F586">
            <v>2</v>
          </cell>
        </row>
        <row r="587">
          <cell r="E587" t="str">
            <v>ARHGAP5</v>
          </cell>
          <cell r="F587">
            <v>1</v>
          </cell>
        </row>
        <row r="588">
          <cell r="E588" t="str">
            <v>ARHGAP9</v>
          </cell>
          <cell r="F588">
            <v>1</v>
          </cell>
        </row>
        <row r="589">
          <cell r="E589" t="str">
            <v>ARHGEF1</v>
          </cell>
          <cell r="F589">
            <v>1</v>
          </cell>
        </row>
        <row r="590">
          <cell r="E590" t="str">
            <v>ARHGEF10</v>
          </cell>
          <cell r="F590">
            <v>1</v>
          </cell>
        </row>
        <row r="591">
          <cell r="E591" t="str">
            <v>ARHGEF11</v>
          </cell>
          <cell r="F591">
            <v>3</v>
          </cell>
        </row>
        <row r="592">
          <cell r="E592" t="str">
            <v>ARHGEF12</v>
          </cell>
          <cell r="F592">
            <v>2</v>
          </cell>
        </row>
        <row r="593">
          <cell r="E593" t="str">
            <v>ARHGEF17</v>
          </cell>
          <cell r="F593">
            <v>4</v>
          </cell>
        </row>
        <row r="594">
          <cell r="E594" t="str">
            <v>ARHGEF18</v>
          </cell>
          <cell r="F594">
            <v>1</v>
          </cell>
        </row>
        <row r="595">
          <cell r="E595" t="str">
            <v>ARHGEF2</v>
          </cell>
          <cell r="F595">
            <v>1</v>
          </cell>
        </row>
        <row r="596">
          <cell r="E596" t="str">
            <v>ARHGEF33</v>
          </cell>
          <cell r="F596">
            <v>2</v>
          </cell>
        </row>
        <row r="597">
          <cell r="E597" t="str">
            <v>ARHGEF4</v>
          </cell>
          <cell r="F597">
            <v>5</v>
          </cell>
        </row>
        <row r="598">
          <cell r="E598" t="str">
            <v>ARHGEF7</v>
          </cell>
          <cell r="F598">
            <v>1</v>
          </cell>
        </row>
        <row r="599">
          <cell r="E599" t="str">
            <v>ARID1A</v>
          </cell>
          <cell r="F599">
            <v>2</v>
          </cell>
        </row>
        <row r="600">
          <cell r="E600" t="str">
            <v>ARID1B</v>
          </cell>
          <cell r="F600">
            <v>4</v>
          </cell>
        </row>
        <row r="601">
          <cell r="E601" t="str">
            <v>ARID2</v>
          </cell>
          <cell r="F601">
            <v>1</v>
          </cell>
        </row>
        <row r="602">
          <cell r="E602" t="str">
            <v>ARID3A</v>
          </cell>
          <cell r="F602">
            <v>3</v>
          </cell>
        </row>
        <row r="603">
          <cell r="E603" t="str">
            <v>ARID3C</v>
          </cell>
          <cell r="F603">
            <v>1</v>
          </cell>
        </row>
        <row r="604">
          <cell r="E604" t="str">
            <v>ARID4A</v>
          </cell>
          <cell r="F604">
            <v>1</v>
          </cell>
        </row>
        <row r="605">
          <cell r="E605" t="str">
            <v>ARID4B</v>
          </cell>
          <cell r="F605">
            <v>2</v>
          </cell>
        </row>
        <row r="606">
          <cell r="E606" t="str">
            <v>ARID5A</v>
          </cell>
          <cell r="F606">
            <v>1</v>
          </cell>
        </row>
        <row r="607">
          <cell r="E607" t="str">
            <v>ARID5B</v>
          </cell>
          <cell r="F607">
            <v>3</v>
          </cell>
        </row>
        <row r="608">
          <cell r="E608" t="str">
            <v>ARIH2</v>
          </cell>
          <cell r="F608">
            <v>3</v>
          </cell>
        </row>
        <row r="609">
          <cell r="E609" t="str">
            <v>ARL11</v>
          </cell>
          <cell r="F609">
            <v>1</v>
          </cell>
        </row>
        <row r="610">
          <cell r="E610" t="str">
            <v>ARL13B</v>
          </cell>
          <cell r="F610">
            <v>2</v>
          </cell>
        </row>
        <row r="611">
          <cell r="E611" t="str">
            <v>ARL2</v>
          </cell>
          <cell r="F611">
            <v>1</v>
          </cell>
        </row>
        <row r="612">
          <cell r="E612" t="str">
            <v>ARL5B</v>
          </cell>
          <cell r="F612">
            <v>2</v>
          </cell>
        </row>
        <row r="613">
          <cell r="E613" t="str">
            <v>ARL6</v>
          </cell>
          <cell r="F613">
            <v>2</v>
          </cell>
        </row>
        <row r="614">
          <cell r="E614" t="str">
            <v>ARMC10</v>
          </cell>
          <cell r="F614">
            <v>1</v>
          </cell>
        </row>
        <row r="615">
          <cell r="E615" t="str">
            <v>ARMC2</v>
          </cell>
          <cell r="F615">
            <v>1</v>
          </cell>
        </row>
        <row r="616">
          <cell r="E616" t="str">
            <v>ARMC3</v>
          </cell>
          <cell r="F616">
            <v>1</v>
          </cell>
        </row>
        <row r="617">
          <cell r="E617" t="str">
            <v>ARMC4</v>
          </cell>
          <cell r="F617">
            <v>2</v>
          </cell>
        </row>
        <row r="618">
          <cell r="E618" t="str">
            <v>ARMC6</v>
          </cell>
          <cell r="F618">
            <v>1</v>
          </cell>
        </row>
        <row r="619">
          <cell r="E619" t="str">
            <v>ARMC8</v>
          </cell>
          <cell r="F619">
            <v>2</v>
          </cell>
        </row>
        <row r="620">
          <cell r="E620" t="str">
            <v>ARMCX2</v>
          </cell>
          <cell r="F620">
            <v>1</v>
          </cell>
        </row>
        <row r="621">
          <cell r="E621" t="str">
            <v>ARMCX4</v>
          </cell>
          <cell r="F621">
            <v>2</v>
          </cell>
        </row>
        <row r="622">
          <cell r="E622" t="str">
            <v>ARMCX5</v>
          </cell>
          <cell r="F622">
            <v>1</v>
          </cell>
        </row>
        <row r="623">
          <cell r="E623" t="str">
            <v>ARMCX6</v>
          </cell>
          <cell r="F623">
            <v>1</v>
          </cell>
        </row>
        <row r="624">
          <cell r="E624" t="str">
            <v>ARNT</v>
          </cell>
          <cell r="F624">
            <v>1</v>
          </cell>
        </row>
        <row r="625">
          <cell r="E625" t="str">
            <v>ARNTL</v>
          </cell>
          <cell r="F625">
            <v>3</v>
          </cell>
        </row>
        <row r="626">
          <cell r="E626" t="str">
            <v>ARNTL2</v>
          </cell>
          <cell r="F626">
            <v>2</v>
          </cell>
        </row>
        <row r="627">
          <cell r="E627" t="str">
            <v>ARPC5</v>
          </cell>
          <cell r="F627">
            <v>1</v>
          </cell>
        </row>
        <row r="628">
          <cell r="E628" t="str">
            <v>ARPP-21</v>
          </cell>
          <cell r="F628">
            <v>4</v>
          </cell>
        </row>
        <row r="629">
          <cell r="E629" t="str">
            <v>ARRB1</v>
          </cell>
          <cell r="F629">
            <v>2</v>
          </cell>
        </row>
        <row r="630">
          <cell r="E630" t="str">
            <v>ARRB2</v>
          </cell>
          <cell r="F630">
            <v>1</v>
          </cell>
        </row>
        <row r="631">
          <cell r="E631" t="str">
            <v>ARRDC1</v>
          </cell>
          <cell r="F631">
            <v>1</v>
          </cell>
        </row>
        <row r="632">
          <cell r="E632" t="str">
            <v>ARSA</v>
          </cell>
          <cell r="F632">
            <v>1</v>
          </cell>
        </row>
        <row r="633">
          <cell r="E633" t="str">
            <v>ARSB</v>
          </cell>
          <cell r="F633">
            <v>2</v>
          </cell>
        </row>
        <row r="634">
          <cell r="E634" t="str">
            <v>ARSG</v>
          </cell>
          <cell r="F634">
            <v>1</v>
          </cell>
        </row>
        <row r="635">
          <cell r="E635" t="str">
            <v>ARSH</v>
          </cell>
          <cell r="F635">
            <v>1</v>
          </cell>
        </row>
        <row r="636">
          <cell r="E636" t="str">
            <v>ARSI</v>
          </cell>
          <cell r="F636">
            <v>1</v>
          </cell>
        </row>
        <row r="637">
          <cell r="E637" t="str">
            <v>ARSK</v>
          </cell>
          <cell r="F637">
            <v>1</v>
          </cell>
        </row>
        <row r="638">
          <cell r="E638" t="str">
            <v>ART1</v>
          </cell>
          <cell r="F638">
            <v>1</v>
          </cell>
        </row>
        <row r="639">
          <cell r="E639" t="str">
            <v>ART4</v>
          </cell>
          <cell r="F639">
            <v>1</v>
          </cell>
        </row>
        <row r="640">
          <cell r="E640" t="str">
            <v>ARTN</v>
          </cell>
          <cell r="F640">
            <v>1</v>
          </cell>
        </row>
        <row r="641">
          <cell r="E641" t="str">
            <v>ARV1</v>
          </cell>
          <cell r="F641">
            <v>1</v>
          </cell>
        </row>
        <row r="642">
          <cell r="E642" t="str">
            <v>ARVCF</v>
          </cell>
          <cell r="F642">
            <v>2</v>
          </cell>
        </row>
        <row r="643">
          <cell r="E643" t="str">
            <v>ASAH1</v>
          </cell>
          <cell r="F643">
            <v>1</v>
          </cell>
        </row>
        <row r="644">
          <cell r="E644" t="str">
            <v>ASAM</v>
          </cell>
          <cell r="F644">
            <v>1</v>
          </cell>
        </row>
        <row r="645">
          <cell r="E645" t="str">
            <v>ASAP1</v>
          </cell>
          <cell r="F645">
            <v>4</v>
          </cell>
        </row>
        <row r="646">
          <cell r="E646" t="str">
            <v>ASAP2</v>
          </cell>
          <cell r="F646">
            <v>1</v>
          </cell>
        </row>
        <row r="647">
          <cell r="E647" t="str">
            <v>ASAP3</v>
          </cell>
          <cell r="F647">
            <v>1</v>
          </cell>
        </row>
        <row r="648">
          <cell r="E648" t="str">
            <v>ASB10</v>
          </cell>
          <cell r="F648">
            <v>1</v>
          </cell>
        </row>
        <row r="649">
          <cell r="E649" t="str">
            <v>ASB14</v>
          </cell>
          <cell r="F649">
            <v>3</v>
          </cell>
        </row>
        <row r="650">
          <cell r="E650" t="str">
            <v>ASB15</v>
          </cell>
          <cell r="F650">
            <v>2</v>
          </cell>
        </row>
        <row r="651">
          <cell r="E651" t="str">
            <v>ASB17</v>
          </cell>
          <cell r="F651">
            <v>1</v>
          </cell>
        </row>
        <row r="652">
          <cell r="E652" t="str">
            <v>ASB18</v>
          </cell>
          <cell r="F652">
            <v>1</v>
          </cell>
        </row>
        <row r="653">
          <cell r="E653" t="str">
            <v>ASB2</v>
          </cell>
          <cell r="F653">
            <v>2</v>
          </cell>
        </row>
        <row r="654">
          <cell r="E654" t="str">
            <v>ASCC1</v>
          </cell>
          <cell r="F654">
            <v>1</v>
          </cell>
        </row>
        <row r="655">
          <cell r="E655" t="str">
            <v>ASCC2</v>
          </cell>
          <cell r="F655">
            <v>1</v>
          </cell>
        </row>
        <row r="656">
          <cell r="E656" t="str">
            <v>ASCC3</v>
          </cell>
          <cell r="F656">
            <v>7</v>
          </cell>
        </row>
        <row r="657">
          <cell r="E657" t="str">
            <v>ASCL4</v>
          </cell>
          <cell r="F657">
            <v>3</v>
          </cell>
        </row>
        <row r="658">
          <cell r="E658" t="str">
            <v>ASGR1</v>
          </cell>
          <cell r="F658">
            <v>1</v>
          </cell>
        </row>
        <row r="659">
          <cell r="E659" t="str">
            <v>ASH1L</v>
          </cell>
          <cell r="F659">
            <v>6</v>
          </cell>
        </row>
        <row r="660">
          <cell r="E660" t="str">
            <v>ASPA</v>
          </cell>
          <cell r="F660">
            <v>1</v>
          </cell>
        </row>
        <row r="661">
          <cell r="E661" t="str">
            <v>ASPH</v>
          </cell>
          <cell r="F661">
            <v>3</v>
          </cell>
        </row>
        <row r="662">
          <cell r="E662" t="str">
            <v>ASPM</v>
          </cell>
          <cell r="F662">
            <v>3</v>
          </cell>
        </row>
        <row r="663">
          <cell r="E663" t="str">
            <v>ASRGL1</v>
          </cell>
          <cell r="F663">
            <v>1</v>
          </cell>
        </row>
        <row r="664">
          <cell r="E664" t="str">
            <v>ASS1</v>
          </cell>
          <cell r="F664">
            <v>1</v>
          </cell>
        </row>
        <row r="665">
          <cell r="E665" t="str">
            <v>ASTE1</v>
          </cell>
          <cell r="F665">
            <v>2</v>
          </cell>
        </row>
        <row r="666">
          <cell r="E666" t="str">
            <v>ASTN1</v>
          </cell>
          <cell r="F666">
            <v>4</v>
          </cell>
        </row>
        <row r="667">
          <cell r="E667" t="str">
            <v>ASTN2</v>
          </cell>
          <cell r="F667">
            <v>6</v>
          </cell>
        </row>
        <row r="668">
          <cell r="E668" t="str">
            <v>ASXL1</v>
          </cell>
          <cell r="F668">
            <v>2</v>
          </cell>
        </row>
        <row r="669">
          <cell r="E669" t="str">
            <v>ASXL2</v>
          </cell>
          <cell r="F669">
            <v>2</v>
          </cell>
        </row>
        <row r="670">
          <cell r="E670" t="str">
            <v>ASXL3</v>
          </cell>
          <cell r="F670">
            <v>2</v>
          </cell>
        </row>
        <row r="671">
          <cell r="E671" t="str">
            <v>ATAD1</v>
          </cell>
          <cell r="F671">
            <v>2</v>
          </cell>
        </row>
        <row r="672">
          <cell r="E672" t="str">
            <v>ATAD2</v>
          </cell>
          <cell r="F672">
            <v>3</v>
          </cell>
        </row>
        <row r="673">
          <cell r="E673" t="str">
            <v>ATAD3C</v>
          </cell>
          <cell r="F673">
            <v>2</v>
          </cell>
        </row>
        <row r="674">
          <cell r="E674" t="str">
            <v>ATF2</v>
          </cell>
          <cell r="F674">
            <v>2</v>
          </cell>
        </row>
        <row r="675">
          <cell r="E675" t="str">
            <v>ATF6B</v>
          </cell>
          <cell r="F675">
            <v>1</v>
          </cell>
        </row>
        <row r="676">
          <cell r="E676" t="str">
            <v>ATF7IP</v>
          </cell>
          <cell r="F676">
            <v>2</v>
          </cell>
        </row>
        <row r="677">
          <cell r="E677" t="str">
            <v>ATG16L1</v>
          </cell>
          <cell r="F677">
            <v>1</v>
          </cell>
        </row>
        <row r="678">
          <cell r="E678" t="str">
            <v>ATG2A</v>
          </cell>
          <cell r="F678">
            <v>3</v>
          </cell>
        </row>
        <row r="679">
          <cell r="E679" t="str">
            <v>ATG2B</v>
          </cell>
          <cell r="F679">
            <v>2</v>
          </cell>
        </row>
        <row r="680">
          <cell r="E680" t="str">
            <v>ATG3</v>
          </cell>
          <cell r="F680">
            <v>1</v>
          </cell>
        </row>
        <row r="681">
          <cell r="E681" t="str">
            <v>ATG4A</v>
          </cell>
          <cell r="F681">
            <v>1</v>
          </cell>
        </row>
        <row r="682">
          <cell r="E682" t="str">
            <v>ATG4C</v>
          </cell>
          <cell r="F682">
            <v>1</v>
          </cell>
        </row>
        <row r="683">
          <cell r="E683" t="str">
            <v>ATG7</v>
          </cell>
          <cell r="F683">
            <v>2</v>
          </cell>
        </row>
        <row r="684">
          <cell r="E684" t="str">
            <v>ATG9A</v>
          </cell>
          <cell r="F684">
            <v>3</v>
          </cell>
        </row>
        <row r="685">
          <cell r="E685" t="str">
            <v>ATG9B</v>
          </cell>
          <cell r="F685">
            <v>3</v>
          </cell>
        </row>
        <row r="686">
          <cell r="E686" t="str">
            <v>ATHL1</v>
          </cell>
          <cell r="F686">
            <v>1</v>
          </cell>
        </row>
        <row r="687">
          <cell r="E687" t="str">
            <v>ATIC</v>
          </cell>
          <cell r="F687">
            <v>1</v>
          </cell>
        </row>
        <row r="688">
          <cell r="E688" t="str">
            <v>ATM</v>
          </cell>
          <cell r="F688">
            <v>7</v>
          </cell>
        </row>
        <row r="689">
          <cell r="E689" t="str">
            <v>ATN1</v>
          </cell>
          <cell r="F689">
            <v>1</v>
          </cell>
        </row>
        <row r="690">
          <cell r="E690" t="str">
            <v>ATP10A</v>
          </cell>
          <cell r="F690">
            <v>5</v>
          </cell>
        </row>
        <row r="691">
          <cell r="E691" t="str">
            <v>ATP10B</v>
          </cell>
          <cell r="F691">
            <v>3</v>
          </cell>
        </row>
        <row r="692">
          <cell r="E692" t="str">
            <v>ATP10D</v>
          </cell>
          <cell r="F692">
            <v>2</v>
          </cell>
        </row>
        <row r="693">
          <cell r="E693" t="str">
            <v>ATP11A</v>
          </cell>
          <cell r="F693">
            <v>2</v>
          </cell>
        </row>
        <row r="694">
          <cell r="E694" t="str">
            <v>ATP11B</v>
          </cell>
          <cell r="F694">
            <v>2</v>
          </cell>
        </row>
        <row r="695">
          <cell r="E695" t="str">
            <v>ATP11C</v>
          </cell>
          <cell r="F695">
            <v>2</v>
          </cell>
        </row>
        <row r="696">
          <cell r="E696" t="str">
            <v>ATP12A</v>
          </cell>
          <cell r="F696">
            <v>3</v>
          </cell>
        </row>
        <row r="697">
          <cell r="E697" t="str">
            <v>ATP13A1</v>
          </cell>
          <cell r="F697">
            <v>1</v>
          </cell>
        </row>
        <row r="698">
          <cell r="E698" t="str">
            <v>ATP13A3</v>
          </cell>
          <cell r="F698">
            <v>1</v>
          </cell>
        </row>
        <row r="699">
          <cell r="E699" t="str">
            <v>ATP13A4</v>
          </cell>
          <cell r="F699">
            <v>2</v>
          </cell>
        </row>
        <row r="700">
          <cell r="E700" t="str">
            <v>ATP1A1</v>
          </cell>
          <cell r="F700">
            <v>2</v>
          </cell>
        </row>
        <row r="701">
          <cell r="E701" t="str">
            <v>ATP1A2</v>
          </cell>
          <cell r="F701">
            <v>4</v>
          </cell>
        </row>
        <row r="702">
          <cell r="E702" t="str">
            <v>ATP1A3</v>
          </cell>
          <cell r="F702">
            <v>1</v>
          </cell>
        </row>
        <row r="703">
          <cell r="E703" t="str">
            <v>ATP1A4</v>
          </cell>
          <cell r="F703">
            <v>4</v>
          </cell>
        </row>
        <row r="704">
          <cell r="E704" t="str">
            <v>ATP1B2</v>
          </cell>
          <cell r="F704">
            <v>1</v>
          </cell>
        </row>
        <row r="705">
          <cell r="E705" t="str">
            <v>ATP2A1</v>
          </cell>
          <cell r="F705">
            <v>2</v>
          </cell>
        </row>
        <row r="706">
          <cell r="E706" t="str">
            <v>ATP2A2</v>
          </cell>
          <cell r="F706">
            <v>2</v>
          </cell>
        </row>
        <row r="707">
          <cell r="E707" t="str">
            <v>ATP2A3</v>
          </cell>
          <cell r="F707">
            <v>3</v>
          </cell>
        </row>
        <row r="708">
          <cell r="E708" t="str">
            <v>ATP2B1</v>
          </cell>
          <cell r="F708">
            <v>2</v>
          </cell>
        </row>
        <row r="709">
          <cell r="E709" t="str">
            <v>ATP2B2</v>
          </cell>
          <cell r="F709">
            <v>5</v>
          </cell>
        </row>
        <row r="710">
          <cell r="E710" t="str">
            <v>ATP2B3</v>
          </cell>
          <cell r="F710">
            <v>3</v>
          </cell>
        </row>
        <row r="711">
          <cell r="E711" t="str">
            <v>ATP2C1</v>
          </cell>
          <cell r="F711">
            <v>1</v>
          </cell>
        </row>
        <row r="712">
          <cell r="E712" t="str">
            <v>ATP4A</v>
          </cell>
          <cell r="F712">
            <v>2</v>
          </cell>
        </row>
        <row r="713">
          <cell r="E713" t="str">
            <v>ATP5C1</v>
          </cell>
          <cell r="F713">
            <v>1</v>
          </cell>
        </row>
        <row r="714">
          <cell r="E714" t="str">
            <v>ATP5D</v>
          </cell>
          <cell r="F714">
            <v>2</v>
          </cell>
        </row>
        <row r="715">
          <cell r="E715" t="str">
            <v>ATP5O</v>
          </cell>
          <cell r="F715">
            <v>1</v>
          </cell>
        </row>
        <row r="716">
          <cell r="E716" t="str">
            <v>ATP5SL</v>
          </cell>
          <cell r="F716">
            <v>1</v>
          </cell>
        </row>
        <row r="717">
          <cell r="E717" t="str">
            <v>ATP6V0A1</v>
          </cell>
          <cell r="F717">
            <v>1</v>
          </cell>
        </row>
        <row r="718">
          <cell r="E718" t="str">
            <v>ATP6V0A2</v>
          </cell>
          <cell r="F718">
            <v>1</v>
          </cell>
        </row>
        <row r="719">
          <cell r="E719" t="str">
            <v>ATP6V0A4</v>
          </cell>
          <cell r="F719">
            <v>2</v>
          </cell>
        </row>
        <row r="720">
          <cell r="E720" t="str">
            <v>ATP6V0B</v>
          </cell>
          <cell r="F720">
            <v>1</v>
          </cell>
        </row>
        <row r="721">
          <cell r="E721" t="str">
            <v>ATP6V0D2</v>
          </cell>
          <cell r="F721">
            <v>1</v>
          </cell>
        </row>
        <row r="722">
          <cell r="E722" t="str">
            <v>ATP6V0E2</v>
          </cell>
          <cell r="F722">
            <v>1</v>
          </cell>
        </row>
        <row r="723">
          <cell r="E723" t="str">
            <v>ATP6V1B1</v>
          </cell>
          <cell r="F723">
            <v>1</v>
          </cell>
        </row>
        <row r="724">
          <cell r="E724" t="str">
            <v>ATP6V1C1</v>
          </cell>
          <cell r="F724">
            <v>1</v>
          </cell>
        </row>
        <row r="725">
          <cell r="E725" t="str">
            <v>ATP6V1C2</v>
          </cell>
          <cell r="F725">
            <v>1</v>
          </cell>
        </row>
        <row r="726">
          <cell r="E726" t="str">
            <v>ATP6V1E2</v>
          </cell>
          <cell r="F726">
            <v>1</v>
          </cell>
        </row>
        <row r="727">
          <cell r="E727" t="str">
            <v>ATP6V1G3</v>
          </cell>
          <cell r="F727">
            <v>1</v>
          </cell>
        </row>
        <row r="728">
          <cell r="E728" t="str">
            <v>ATP6V1H</v>
          </cell>
          <cell r="F728">
            <v>3</v>
          </cell>
        </row>
        <row r="729">
          <cell r="E729" t="str">
            <v>ATP7A</v>
          </cell>
          <cell r="F729">
            <v>2</v>
          </cell>
        </row>
        <row r="730">
          <cell r="E730" t="str">
            <v>ATP7B</v>
          </cell>
          <cell r="F730">
            <v>3</v>
          </cell>
        </row>
        <row r="731">
          <cell r="E731" t="str">
            <v>ATP8A1</v>
          </cell>
          <cell r="F731">
            <v>1</v>
          </cell>
        </row>
        <row r="732">
          <cell r="E732" t="str">
            <v>ATP8A2</v>
          </cell>
          <cell r="F732">
            <v>4</v>
          </cell>
        </row>
        <row r="733">
          <cell r="E733" t="str">
            <v>ATP8B1</v>
          </cell>
          <cell r="F733">
            <v>1</v>
          </cell>
        </row>
        <row r="734">
          <cell r="E734" t="str">
            <v>ATP8B3</v>
          </cell>
          <cell r="F734">
            <v>3</v>
          </cell>
        </row>
        <row r="735">
          <cell r="E735" t="str">
            <v>ATP9A</v>
          </cell>
          <cell r="F735">
            <v>2</v>
          </cell>
        </row>
        <row r="736">
          <cell r="E736" t="str">
            <v>ATP9B</v>
          </cell>
          <cell r="F736">
            <v>1</v>
          </cell>
        </row>
        <row r="737">
          <cell r="E737" t="str">
            <v>ATPAF1</v>
          </cell>
          <cell r="F737">
            <v>1</v>
          </cell>
        </row>
        <row r="738">
          <cell r="E738" t="str">
            <v>ATPBD4</v>
          </cell>
          <cell r="F738">
            <v>1</v>
          </cell>
        </row>
        <row r="739">
          <cell r="E739" t="str">
            <v>ATR</v>
          </cell>
          <cell r="F739">
            <v>3</v>
          </cell>
        </row>
        <row r="740">
          <cell r="E740" t="str">
            <v>ATRIP</v>
          </cell>
          <cell r="F740">
            <v>1</v>
          </cell>
        </row>
        <row r="741">
          <cell r="E741" t="str">
            <v>ATRNL1</v>
          </cell>
          <cell r="F741">
            <v>3</v>
          </cell>
        </row>
        <row r="742">
          <cell r="E742" t="str">
            <v>ATRX</v>
          </cell>
          <cell r="F742">
            <v>5</v>
          </cell>
        </row>
        <row r="743">
          <cell r="E743" t="str">
            <v>ATXN10</v>
          </cell>
          <cell r="F743">
            <v>1</v>
          </cell>
        </row>
        <row r="744">
          <cell r="E744" t="str">
            <v>ATXN2</v>
          </cell>
          <cell r="F744">
            <v>2</v>
          </cell>
        </row>
        <row r="745">
          <cell r="E745" t="str">
            <v>ATXN2L</v>
          </cell>
          <cell r="F745">
            <v>1</v>
          </cell>
        </row>
        <row r="746">
          <cell r="E746" t="str">
            <v>ATXN7</v>
          </cell>
          <cell r="F746">
            <v>1</v>
          </cell>
        </row>
        <row r="747">
          <cell r="E747" t="str">
            <v>ATXN7L1</v>
          </cell>
          <cell r="F747">
            <v>1</v>
          </cell>
        </row>
        <row r="748">
          <cell r="E748" t="str">
            <v>AURKC</v>
          </cell>
          <cell r="F748">
            <v>1</v>
          </cell>
        </row>
        <row r="749">
          <cell r="E749" t="str">
            <v>AUTS2</v>
          </cell>
          <cell r="F749">
            <v>4</v>
          </cell>
        </row>
        <row r="750">
          <cell r="E750" t="str">
            <v>AVEN</v>
          </cell>
          <cell r="F750">
            <v>1</v>
          </cell>
        </row>
        <row r="751">
          <cell r="E751" t="str">
            <v>AVP</v>
          </cell>
          <cell r="F751">
            <v>1</v>
          </cell>
        </row>
        <row r="752">
          <cell r="E752" t="str">
            <v>AVPR1A</v>
          </cell>
          <cell r="F752">
            <v>1</v>
          </cell>
        </row>
        <row r="753">
          <cell r="E753" t="str">
            <v>AXIN1</v>
          </cell>
          <cell r="F753">
            <v>1</v>
          </cell>
        </row>
        <row r="754">
          <cell r="E754" t="str">
            <v>AXIN2</v>
          </cell>
          <cell r="F754">
            <v>3</v>
          </cell>
        </row>
        <row r="755">
          <cell r="E755" t="str">
            <v>AXL</v>
          </cell>
          <cell r="F755">
            <v>2</v>
          </cell>
        </row>
        <row r="756">
          <cell r="E756" t="str">
            <v>AZI1</v>
          </cell>
          <cell r="F756">
            <v>1</v>
          </cell>
        </row>
        <row r="757">
          <cell r="E757" t="str">
            <v>AZIN1</v>
          </cell>
          <cell r="F757">
            <v>1</v>
          </cell>
        </row>
        <row r="758">
          <cell r="E758" t="str">
            <v>B2M</v>
          </cell>
          <cell r="F758">
            <v>1</v>
          </cell>
        </row>
        <row r="759">
          <cell r="E759" t="str">
            <v>B3GALNT1</v>
          </cell>
          <cell r="F759">
            <v>1</v>
          </cell>
        </row>
        <row r="760">
          <cell r="E760" t="str">
            <v>B3GALT4</v>
          </cell>
          <cell r="F760">
            <v>2</v>
          </cell>
        </row>
        <row r="761">
          <cell r="E761" t="str">
            <v>B3GALT5</v>
          </cell>
          <cell r="F761">
            <v>1</v>
          </cell>
        </row>
        <row r="762">
          <cell r="E762" t="str">
            <v>B3GAT1</v>
          </cell>
          <cell r="F762">
            <v>1</v>
          </cell>
        </row>
        <row r="763">
          <cell r="E763" t="str">
            <v>B3GNT3</v>
          </cell>
          <cell r="F763">
            <v>2</v>
          </cell>
        </row>
        <row r="764">
          <cell r="E764" t="str">
            <v>B3GNT4</v>
          </cell>
          <cell r="F764">
            <v>1</v>
          </cell>
        </row>
        <row r="765">
          <cell r="E765" t="str">
            <v>B3GNT6</v>
          </cell>
          <cell r="F765">
            <v>1</v>
          </cell>
        </row>
        <row r="766">
          <cell r="E766" t="str">
            <v>B3GNT7</v>
          </cell>
          <cell r="F766">
            <v>1</v>
          </cell>
        </row>
        <row r="767">
          <cell r="E767" t="str">
            <v>B3GNT9</v>
          </cell>
          <cell r="F767">
            <v>1</v>
          </cell>
        </row>
        <row r="768">
          <cell r="E768" t="str">
            <v>B3GNTL1</v>
          </cell>
          <cell r="F768">
            <v>1</v>
          </cell>
        </row>
        <row r="769">
          <cell r="E769" t="str">
            <v>B4GALNT2</v>
          </cell>
          <cell r="F769">
            <v>1</v>
          </cell>
        </row>
        <row r="770">
          <cell r="E770" t="str">
            <v>B4GALNT3</v>
          </cell>
          <cell r="F770">
            <v>2</v>
          </cell>
        </row>
        <row r="771">
          <cell r="E771" t="str">
            <v>B4GALNT4</v>
          </cell>
          <cell r="F771">
            <v>6</v>
          </cell>
        </row>
        <row r="772">
          <cell r="E772" t="str">
            <v>B4GALT5</v>
          </cell>
          <cell r="F772">
            <v>1</v>
          </cell>
        </row>
        <row r="773">
          <cell r="E773" t="str">
            <v>B4GALT7</v>
          </cell>
          <cell r="F773">
            <v>1</v>
          </cell>
        </row>
        <row r="774">
          <cell r="E774" t="str">
            <v>BAAT</v>
          </cell>
          <cell r="F774">
            <v>1</v>
          </cell>
        </row>
        <row r="775">
          <cell r="E775" t="str">
            <v>BABAM1</v>
          </cell>
          <cell r="F775">
            <v>1</v>
          </cell>
        </row>
        <row r="776">
          <cell r="E776" t="str">
            <v>BACE1</v>
          </cell>
          <cell r="F776">
            <v>1</v>
          </cell>
        </row>
        <row r="777">
          <cell r="E777" t="str">
            <v>BACH2</v>
          </cell>
          <cell r="F777">
            <v>5</v>
          </cell>
        </row>
        <row r="778">
          <cell r="E778" t="str">
            <v>BAD</v>
          </cell>
          <cell r="F778">
            <v>1</v>
          </cell>
        </row>
        <row r="779">
          <cell r="E779" t="str">
            <v>BAG3</v>
          </cell>
          <cell r="F779">
            <v>3</v>
          </cell>
        </row>
        <row r="780">
          <cell r="E780" t="str">
            <v>BAG5</v>
          </cell>
          <cell r="F780">
            <v>1</v>
          </cell>
        </row>
        <row r="781">
          <cell r="E781" t="str">
            <v>BAGE3</v>
          </cell>
          <cell r="F781">
            <v>1</v>
          </cell>
        </row>
        <row r="782">
          <cell r="E782" t="str">
            <v>BAHCC1</v>
          </cell>
          <cell r="F782">
            <v>6</v>
          </cell>
        </row>
        <row r="783">
          <cell r="E783" t="str">
            <v>BAHD1</v>
          </cell>
          <cell r="F783">
            <v>1</v>
          </cell>
        </row>
        <row r="784">
          <cell r="E784" t="str">
            <v>BAI1</v>
          </cell>
          <cell r="F784">
            <v>4</v>
          </cell>
        </row>
        <row r="785">
          <cell r="E785" t="str">
            <v>BAI2</v>
          </cell>
          <cell r="F785">
            <v>1</v>
          </cell>
        </row>
        <row r="786">
          <cell r="E786" t="str">
            <v>BAI3</v>
          </cell>
          <cell r="F786">
            <v>4</v>
          </cell>
        </row>
        <row r="787">
          <cell r="E787" t="str">
            <v>BAIAP2</v>
          </cell>
          <cell r="F787">
            <v>1</v>
          </cell>
        </row>
        <row r="788">
          <cell r="E788" t="str">
            <v>BAIAP3</v>
          </cell>
          <cell r="F788">
            <v>3</v>
          </cell>
        </row>
        <row r="789">
          <cell r="E789" t="str">
            <v>BARHL1</v>
          </cell>
          <cell r="F789">
            <v>2</v>
          </cell>
        </row>
        <row r="790">
          <cell r="E790" t="str">
            <v>BARX1</v>
          </cell>
          <cell r="F790">
            <v>1</v>
          </cell>
        </row>
        <row r="791">
          <cell r="E791" t="str">
            <v>BASP1</v>
          </cell>
          <cell r="F791">
            <v>1</v>
          </cell>
        </row>
        <row r="792">
          <cell r="E792" t="str">
            <v>BAT2L2</v>
          </cell>
          <cell r="F792">
            <v>5</v>
          </cell>
        </row>
        <row r="793">
          <cell r="E793" t="str">
            <v>BAT3</v>
          </cell>
          <cell r="F793">
            <v>1</v>
          </cell>
        </row>
        <row r="794">
          <cell r="E794" t="str">
            <v>BATF3</v>
          </cell>
          <cell r="F794">
            <v>2</v>
          </cell>
        </row>
        <row r="795">
          <cell r="E795" t="str">
            <v>BAX</v>
          </cell>
          <cell r="F795">
            <v>1</v>
          </cell>
        </row>
        <row r="796">
          <cell r="E796" t="str">
            <v>BAZ2A</v>
          </cell>
          <cell r="F796">
            <v>2</v>
          </cell>
        </row>
        <row r="797">
          <cell r="E797" t="str">
            <v>BAZ2B</v>
          </cell>
          <cell r="F797">
            <v>2</v>
          </cell>
        </row>
        <row r="798">
          <cell r="E798" t="str">
            <v>BBOX1</v>
          </cell>
          <cell r="F798">
            <v>2</v>
          </cell>
        </row>
        <row r="799">
          <cell r="E799" t="str">
            <v>BBS1</v>
          </cell>
          <cell r="F799">
            <v>2</v>
          </cell>
        </row>
        <row r="800">
          <cell r="E800" t="str">
            <v>BBS9</v>
          </cell>
          <cell r="F800">
            <v>2</v>
          </cell>
        </row>
        <row r="801">
          <cell r="E801" t="str">
            <v>BCAM</v>
          </cell>
          <cell r="F801">
            <v>2</v>
          </cell>
        </row>
        <row r="802">
          <cell r="E802" t="str">
            <v>BCAN</v>
          </cell>
          <cell r="F802">
            <v>1</v>
          </cell>
        </row>
        <row r="803">
          <cell r="E803" t="str">
            <v>BCAP29</v>
          </cell>
          <cell r="F803">
            <v>2</v>
          </cell>
        </row>
        <row r="804">
          <cell r="E804" t="str">
            <v>BCAR1</v>
          </cell>
          <cell r="F804">
            <v>2</v>
          </cell>
        </row>
        <row r="805">
          <cell r="E805" t="str">
            <v>BCAS1</v>
          </cell>
          <cell r="F805">
            <v>1</v>
          </cell>
        </row>
        <row r="806">
          <cell r="E806" t="str">
            <v>BCAS3</v>
          </cell>
          <cell r="F806">
            <v>3</v>
          </cell>
        </row>
        <row r="807">
          <cell r="E807" t="str">
            <v>BCAT1</v>
          </cell>
          <cell r="F807">
            <v>1</v>
          </cell>
        </row>
        <row r="808">
          <cell r="E808" t="str">
            <v>BCCIP</v>
          </cell>
          <cell r="F808">
            <v>1</v>
          </cell>
        </row>
        <row r="809">
          <cell r="E809" t="str">
            <v>BCHE</v>
          </cell>
          <cell r="F809">
            <v>5</v>
          </cell>
        </row>
        <row r="810">
          <cell r="E810" t="str">
            <v>BCKDK</v>
          </cell>
          <cell r="F810">
            <v>1</v>
          </cell>
        </row>
        <row r="811">
          <cell r="E811" t="str">
            <v>BCL10</v>
          </cell>
          <cell r="F811">
            <v>1</v>
          </cell>
        </row>
        <row r="812">
          <cell r="E812" t="str">
            <v>BCL11B</v>
          </cell>
          <cell r="F812">
            <v>1</v>
          </cell>
        </row>
        <row r="813">
          <cell r="E813" t="str">
            <v>BCL2L12</v>
          </cell>
          <cell r="F813">
            <v>1</v>
          </cell>
        </row>
        <row r="814">
          <cell r="E814" t="str">
            <v>BCL3</v>
          </cell>
          <cell r="F814">
            <v>1</v>
          </cell>
        </row>
        <row r="815">
          <cell r="E815" t="str">
            <v>BCL9</v>
          </cell>
          <cell r="F815">
            <v>5</v>
          </cell>
        </row>
        <row r="816">
          <cell r="E816" t="str">
            <v>BCL9L</v>
          </cell>
          <cell r="F816">
            <v>4</v>
          </cell>
        </row>
        <row r="817">
          <cell r="E817" t="str">
            <v>BCLAF1</v>
          </cell>
          <cell r="F817">
            <v>3</v>
          </cell>
        </row>
        <row r="818">
          <cell r="E818" t="str">
            <v>BCO2</v>
          </cell>
          <cell r="F818">
            <v>3</v>
          </cell>
        </row>
        <row r="819">
          <cell r="E819" t="str">
            <v>BCOR</v>
          </cell>
          <cell r="F819">
            <v>4</v>
          </cell>
        </row>
        <row r="820">
          <cell r="E820" t="str">
            <v>BCORL1</v>
          </cell>
          <cell r="F820">
            <v>5</v>
          </cell>
        </row>
        <row r="821">
          <cell r="E821" t="str">
            <v>BCS1L</v>
          </cell>
          <cell r="F821">
            <v>1</v>
          </cell>
        </row>
        <row r="822">
          <cell r="E822" t="str">
            <v>BDH1</v>
          </cell>
          <cell r="F822">
            <v>1</v>
          </cell>
        </row>
        <row r="823">
          <cell r="E823" t="str">
            <v>BDH2</v>
          </cell>
          <cell r="F823">
            <v>1</v>
          </cell>
        </row>
        <row r="824">
          <cell r="E824" t="str">
            <v>BDNF</v>
          </cell>
          <cell r="F824">
            <v>1</v>
          </cell>
        </row>
        <row r="825">
          <cell r="E825" t="str">
            <v>BDP1</v>
          </cell>
          <cell r="F825">
            <v>5</v>
          </cell>
        </row>
        <row r="826">
          <cell r="E826" t="str">
            <v>BEGAIN</v>
          </cell>
          <cell r="F826">
            <v>1</v>
          </cell>
        </row>
        <row r="827">
          <cell r="E827" t="str">
            <v>BEND2</v>
          </cell>
          <cell r="F827">
            <v>1</v>
          </cell>
        </row>
        <row r="828">
          <cell r="E828" t="str">
            <v>BEND3</v>
          </cell>
          <cell r="F828">
            <v>2</v>
          </cell>
        </row>
        <row r="829">
          <cell r="E829" t="str">
            <v>BEND4</v>
          </cell>
          <cell r="F829">
            <v>1</v>
          </cell>
        </row>
        <row r="830">
          <cell r="E830" t="str">
            <v>BEST1</v>
          </cell>
          <cell r="F830">
            <v>1</v>
          </cell>
        </row>
        <row r="831">
          <cell r="E831" t="str">
            <v>BEST2</v>
          </cell>
          <cell r="F831">
            <v>1</v>
          </cell>
        </row>
        <row r="832">
          <cell r="E832" t="str">
            <v>BEST3</v>
          </cell>
          <cell r="F832">
            <v>2</v>
          </cell>
        </row>
        <row r="833">
          <cell r="E833" t="str">
            <v>BHLHB9</v>
          </cell>
          <cell r="F833">
            <v>2</v>
          </cell>
        </row>
        <row r="834">
          <cell r="E834" t="str">
            <v>BHLHE22</v>
          </cell>
          <cell r="F834">
            <v>2</v>
          </cell>
        </row>
        <row r="835">
          <cell r="E835" t="str">
            <v>BHLHE40</v>
          </cell>
          <cell r="F835">
            <v>1</v>
          </cell>
        </row>
        <row r="836">
          <cell r="E836" t="str">
            <v>BHMT</v>
          </cell>
          <cell r="F836">
            <v>1</v>
          </cell>
        </row>
        <row r="837">
          <cell r="E837" t="str">
            <v>BICD1</v>
          </cell>
          <cell r="F837">
            <v>2</v>
          </cell>
        </row>
        <row r="838">
          <cell r="E838" t="str">
            <v>BICD2</v>
          </cell>
          <cell r="F838">
            <v>1</v>
          </cell>
        </row>
        <row r="839">
          <cell r="E839" t="str">
            <v>BIRC5</v>
          </cell>
          <cell r="F839">
            <v>2</v>
          </cell>
        </row>
        <row r="840">
          <cell r="E840" t="str">
            <v>BIRC6</v>
          </cell>
          <cell r="F840">
            <v>8</v>
          </cell>
        </row>
        <row r="841">
          <cell r="E841" t="str">
            <v>BIRC7</v>
          </cell>
          <cell r="F841">
            <v>1</v>
          </cell>
        </row>
        <row r="842">
          <cell r="E842" t="str">
            <v>BLACE</v>
          </cell>
          <cell r="F842">
            <v>1</v>
          </cell>
        </row>
        <row r="843">
          <cell r="E843" t="str">
            <v>BLK</v>
          </cell>
          <cell r="F843">
            <v>1</v>
          </cell>
        </row>
        <row r="844">
          <cell r="E844" t="str">
            <v>BMF</v>
          </cell>
          <cell r="F844">
            <v>1</v>
          </cell>
        </row>
        <row r="845">
          <cell r="E845" t="str">
            <v>BMI1</v>
          </cell>
          <cell r="F845">
            <v>1</v>
          </cell>
        </row>
        <row r="846">
          <cell r="E846" t="str">
            <v>BMP15</v>
          </cell>
          <cell r="F846">
            <v>2</v>
          </cell>
        </row>
        <row r="847">
          <cell r="E847" t="str">
            <v>BMP3</v>
          </cell>
          <cell r="F847">
            <v>2</v>
          </cell>
        </row>
        <row r="848">
          <cell r="E848" t="str">
            <v>BMP5</v>
          </cell>
          <cell r="F848">
            <v>3</v>
          </cell>
        </row>
        <row r="849">
          <cell r="E849" t="str">
            <v>BMP6</v>
          </cell>
          <cell r="F849">
            <v>1</v>
          </cell>
        </row>
        <row r="850">
          <cell r="E850" t="str">
            <v>BMPER</v>
          </cell>
          <cell r="F850">
            <v>1</v>
          </cell>
        </row>
        <row r="851">
          <cell r="E851" t="str">
            <v>BMPR1B</v>
          </cell>
          <cell r="F851">
            <v>1</v>
          </cell>
        </row>
        <row r="852">
          <cell r="E852" t="str">
            <v>BMPR2</v>
          </cell>
          <cell r="F852">
            <v>2</v>
          </cell>
        </row>
        <row r="853">
          <cell r="E853" t="str">
            <v>BNC1</v>
          </cell>
          <cell r="F853">
            <v>1</v>
          </cell>
        </row>
        <row r="854">
          <cell r="E854" t="str">
            <v>BNC2</v>
          </cell>
          <cell r="F854">
            <v>3</v>
          </cell>
        </row>
        <row r="855">
          <cell r="E855" t="str">
            <v>BNIP1</v>
          </cell>
          <cell r="F855">
            <v>1</v>
          </cell>
        </row>
        <row r="856">
          <cell r="E856" t="str">
            <v>BNIP3</v>
          </cell>
          <cell r="F856">
            <v>2</v>
          </cell>
        </row>
        <row r="857">
          <cell r="E857" t="str">
            <v>BOC</v>
          </cell>
          <cell r="F857">
            <v>3</v>
          </cell>
        </row>
        <row r="858">
          <cell r="E858" t="str">
            <v>BOD1L</v>
          </cell>
          <cell r="F858">
            <v>6</v>
          </cell>
        </row>
        <row r="859">
          <cell r="E859" t="str">
            <v>BOLL</v>
          </cell>
          <cell r="F859">
            <v>2</v>
          </cell>
        </row>
        <row r="860">
          <cell r="E860" t="str">
            <v>BPGM</v>
          </cell>
          <cell r="F860">
            <v>1</v>
          </cell>
        </row>
        <row r="861">
          <cell r="E861" t="str">
            <v>BPI</v>
          </cell>
          <cell r="F861">
            <v>1</v>
          </cell>
        </row>
        <row r="862">
          <cell r="E862" t="str">
            <v>BPIL2</v>
          </cell>
          <cell r="F862">
            <v>1</v>
          </cell>
        </row>
        <row r="863">
          <cell r="E863" t="str">
            <v>BPNT1</v>
          </cell>
          <cell r="F863">
            <v>1</v>
          </cell>
        </row>
        <row r="864">
          <cell r="E864" t="str">
            <v>BRAF</v>
          </cell>
          <cell r="F864">
            <v>5</v>
          </cell>
        </row>
        <row r="865">
          <cell r="E865" t="str">
            <v>BRAP</v>
          </cell>
          <cell r="F865">
            <v>1</v>
          </cell>
        </row>
        <row r="866">
          <cell r="E866" t="str">
            <v>BRCA2</v>
          </cell>
          <cell r="F866">
            <v>8</v>
          </cell>
        </row>
        <row r="867">
          <cell r="E867" t="str">
            <v>BRD1</v>
          </cell>
          <cell r="F867">
            <v>1</v>
          </cell>
        </row>
        <row r="868">
          <cell r="E868" t="str">
            <v>BRD2</v>
          </cell>
          <cell r="F868">
            <v>3</v>
          </cell>
        </row>
        <row r="869">
          <cell r="E869" t="str">
            <v>BRD3</v>
          </cell>
          <cell r="F869">
            <v>2</v>
          </cell>
        </row>
        <row r="870">
          <cell r="E870" t="str">
            <v>BRD4</v>
          </cell>
          <cell r="F870">
            <v>3</v>
          </cell>
        </row>
        <row r="871">
          <cell r="E871" t="str">
            <v>BRD9</v>
          </cell>
          <cell r="F871">
            <v>2</v>
          </cell>
        </row>
        <row r="872">
          <cell r="E872" t="str">
            <v>BRDT</v>
          </cell>
          <cell r="F872">
            <v>2</v>
          </cell>
        </row>
        <row r="873">
          <cell r="E873" t="str">
            <v>BRE</v>
          </cell>
          <cell r="F873">
            <v>2</v>
          </cell>
        </row>
        <row r="874">
          <cell r="E874" t="str">
            <v>BRF1</v>
          </cell>
          <cell r="F874">
            <v>1</v>
          </cell>
        </row>
        <row r="875">
          <cell r="E875" t="str">
            <v>BRF2</v>
          </cell>
          <cell r="F875">
            <v>1</v>
          </cell>
        </row>
        <row r="876">
          <cell r="E876" t="str">
            <v>BRIP1</v>
          </cell>
          <cell r="F876">
            <v>1</v>
          </cell>
        </row>
        <row r="877">
          <cell r="E877" t="str">
            <v>BRIX1</v>
          </cell>
          <cell r="F877">
            <v>1</v>
          </cell>
        </row>
        <row r="878">
          <cell r="E878" t="str">
            <v>BRP44</v>
          </cell>
          <cell r="F878">
            <v>1</v>
          </cell>
        </row>
        <row r="879">
          <cell r="E879" t="str">
            <v>BRP44L</v>
          </cell>
          <cell r="F879">
            <v>1</v>
          </cell>
        </row>
        <row r="880">
          <cell r="E880" t="str">
            <v>BRPF1</v>
          </cell>
          <cell r="F880">
            <v>2</v>
          </cell>
        </row>
        <row r="881">
          <cell r="E881" t="str">
            <v>BRPF3</v>
          </cell>
          <cell r="F881">
            <v>1</v>
          </cell>
        </row>
        <row r="882">
          <cell r="E882" t="str">
            <v>BRSK2</v>
          </cell>
          <cell r="F882">
            <v>1</v>
          </cell>
        </row>
        <row r="883">
          <cell r="E883" t="str">
            <v>BRWD1</v>
          </cell>
          <cell r="F883">
            <v>2</v>
          </cell>
        </row>
        <row r="884">
          <cell r="E884" t="str">
            <v>BRWD3</v>
          </cell>
          <cell r="F884">
            <v>6</v>
          </cell>
        </row>
        <row r="885">
          <cell r="E885" t="str">
            <v>BSCL2</v>
          </cell>
          <cell r="F885">
            <v>1</v>
          </cell>
        </row>
        <row r="886">
          <cell r="E886" t="str">
            <v>BSN</v>
          </cell>
          <cell r="F886">
            <v>3</v>
          </cell>
        </row>
        <row r="887">
          <cell r="E887" t="str">
            <v>BSX</v>
          </cell>
          <cell r="F887">
            <v>1</v>
          </cell>
        </row>
        <row r="888">
          <cell r="E888" t="str">
            <v>BTAF1</v>
          </cell>
          <cell r="F888">
            <v>3</v>
          </cell>
        </row>
        <row r="889">
          <cell r="E889" t="str">
            <v>BTBD1</v>
          </cell>
          <cell r="F889">
            <v>1</v>
          </cell>
        </row>
        <row r="890">
          <cell r="E890" t="str">
            <v>BTBD11</v>
          </cell>
          <cell r="F890">
            <v>2</v>
          </cell>
        </row>
        <row r="891">
          <cell r="E891" t="str">
            <v>BTBD12</v>
          </cell>
          <cell r="F891">
            <v>4</v>
          </cell>
        </row>
        <row r="892">
          <cell r="E892" t="str">
            <v>BTBD16</v>
          </cell>
          <cell r="F892">
            <v>1</v>
          </cell>
        </row>
        <row r="893">
          <cell r="E893" t="str">
            <v>BTBD17</v>
          </cell>
          <cell r="F893">
            <v>2</v>
          </cell>
        </row>
        <row r="894">
          <cell r="E894" t="str">
            <v>BTBD19</v>
          </cell>
          <cell r="F894">
            <v>1</v>
          </cell>
        </row>
        <row r="895">
          <cell r="E895" t="str">
            <v>BTBD2</v>
          </cell>
          <cell r="F895">
            <v>1</v>
          </cell>
        </row>
        <row r="896">
          <cell r="E896" t="str">
            <v>BTBD7</v>
          </cell>
          <cell r="F896">
            <v>1</v>
          </cell>
        </row>
        <row r="897">
          <cell r="E897" t="str">
            <v>BTK</v>
          </cell>
          <cell r="F897">
            <v>1</v>
          </cell>
        </row>
        <row r="898">
          <cell r="E898" t="str">
            <v>BTLA</v>
          </cell>
          <cell r="F898">
            <v>1</v>
          </cell>
        </row>
        <row r="899">
          <cell r="E899" t="str">
            <v>BTN2A1</v>
          </cell>
          <cell r="F899">
            <v>2</v>
          </cell>
        </row>
        <row r="900">
          <cell r="E900" t="str">
            <v>BTN2A2</v>
          </cell>
          <cell r="F900">
            <v>1</v>
          </cell>
        </row>
        <row r="901">
          <cell r="E901" t="str">
            <v>BTNL2</v>
          </cell>
          <cell r="F901">
            <v>1</v>
          </cell>
        </row>
        <row r="902">
          <cell r="E902" t="str">
            <v>BTNL3</v>
          </cell>
          <cell r="F902">
            <v>2</v>
          </cell>
        </row>
        <row r="903">
          <cell r="E903" t="str">
            <v>BTNL9</v>
          </cell>
          <cell r="F903">
            <v>1</v>
          </cell>
        </row>
        <row r="904">
          <cell r="E904" t="str">
            <v>BUB1</v>
          </cell>
          <cell r="F904">
            <v>2</v>
          </cell>
        </row>
        <row r="905">
          <cell r="E905" t="str">
            <v>BUB1B</v>
          </cell>
          <cell r="F905">
            <v>1</v>
          </cell>
        </row>
        <row r="906">
          <cell r="E906" t="str">
            <v>BUB3</v>
          </cell>
          <cell r="F906">
            <v>1</v>
          </cell>
        </row>
        <row r="907">
          <cell r="E907" t="str">
            <v>BUD13</v>
          </cell>
          <cell r="F907">
            <v>1</v>
          </cell>
        </row>
        <row r="908">
          <cell r="E908" t="str">
            <v>BUD31</v>
          </cell>
          <cell r="F908">
            <v>1</v>
          </cell>
        </row>
        <row r="909">
          <cell r="E909" t="str">
            <v>BZRAP1</v>
          </cell>
          <cell r="F909">
            <v>3</v>
          </cell>
        </row>
        <row r="910">
          <cell r="E910" t="str">
            <v>C10orf115</v>
          </cell>
          <cell r="F910">
            <v>1</v>
          </cell>
        </row>
        <row r="911">
          <cell r="E911" t="str">
            <v>C10orf12</v>
          </cell>
          <cell r="F911">
            <v>1</v>
          </cell>
        </row>
        <row r="912">
          <cell r="E912" t="str">
            <v>C10orf122</v>
          </cell>
          <cell r="F912">
            <v>1</v>
          </cell>
        </row>
        <row r="913">
          <cell r="E913" t="str">
            <v>C10orf128</v>
          </cell>
          <cell r="F913">
            <v>1</v>
          </cell>
        </row>
        <row r="914">
          <cell r="E914" t="str">
            <v>C10orf131</v>
          </cell>
          <cell r="F914">
            <v>1</v>
          </cell>
        </row>
        <row r="915">
          <cell r="E915" t="str">
            <v>C10orf136</v>
          </cell>
          <cell r="F915">
            <v>1</v>
          </cell>
        </row>
        <row r="916">
          <cell r="E916" t="str">
            <v>C10orf137</v>
          </cell>
          <cell r="F916">
            <v>3</v>
          </cell>
        </row>
        <row r="917">
          <cell r="E917" t="str">
            <v>C10orf18</v>
          </cell>
          <cell r="F917">
            <v>1</v>
          </cell>
        </row>
        <row r="918">
          <cell r="E918" t="str">
            <v>C10orf31</v>
          </cell>
          <cell r="F918">
            <v>1</v>
          </cell>
        </row>
        <row r="919">
          <cell r="E919" t="str">
            <v>C10orf32</v>
          </cell>
          <cell r="F919">
            <v>1</v>
          </cell>
        </row>
        <row r="920">
          <cell r="E920" t="str">
            <v>C10orf4</v>
          </cell>
          <cell r="F920">
            <v>1</v>
          </cell>
        </row>
        <row r="921">
          <cell r="E921" t="str">
            <v>C10orf57</v>
          </cell>
          <cell r="F921">
            <v>1</v>
          </cell>
        </row>
        <row r="922">
          <cell r="E922" t="str">
            <v>C10orf67</v>
          </cell>
          <cell r="F922">
            <v>1</v>
          </cell>
        </row>
        <row r="923">
          <cell r="E923" t="str">
            <v>C10orf68</v>
          </cell>
          <cell r="F923">
            <v>1</v>
          </cell>
        </row>
        <row r="924">
          <cell r="E924" t="str">
            <v>C10orf71</v>
          </cell>
          <cell r="F924">
            <v>4</v>
          </cell>
        </row>
        <row r="925">
          <cell r="E925" t="str">
            <v>C10orf79</v>
          </cell>
          <cell r="F925">
            <v>3</v>
          </cell>
        </row>
        <row r="926">
          <cell r="E926" t="str">
            <v>C10orf90</v>
          </cell>
          <cell r="F926">
            <v>1</v>
          </cell>
        </row>
        <row r="927">
          <cell r="E927" t="str">
            <v>C10orf92</v>
          </cell>
          <cell r="F927">
            <v>5</v>
          </cell>
        </row>
        <row r="928">
          <cell r="E928" t="str">
            <v>C10orf95</v>
          </cell>
          <cell r="F928">
            <v>1</v>
          </cell>
        </row>
        <row r="929">
          <cell r="E929" t="str">
            <v>C10orf96</v>
          </cell>
          <cell r="F929">
            <v>2</v>
          </cell>
        </row>
        <row r="930">
          <cell r="E930" t="str">
            <v>C11orf16</v>
          </cell>
          <cell r="F930">
            <v>1</v>
          </cell>
        </row>
        <row r="931">
          <cell r="E931" t="str">
            <v>C11orf2</v>
          </cell>
          <cell r="F931">
            <v>1</v>
          </cell>
        </row>
        <row r="932">
          <cell r="E932" t="str">
            <v>C11orf24</v>
          </cell>
          <cell r="F932">
            <v>2</v>
          </cell>
        </row>
        <row r="933">
          <cell r="E933" t="str">
            <v>C11orf35</v>
          </cell>
          <cell r="F933">
            <v>1</v>
          </cell>
        </row>
        <row r="934">
          <cell r="E934" t="str">
            <v>C11orf40</v>
          </cell>
          <cell r="F934">
            <v>1</v>
          </cell>
        </row>
        <row r="935">
          <cell r="E935" t="str">
            <v>C11orf42</v>
          </cell>
          <cell r="F935">
            <v>1</v>
          </cell>
        </row>
        <row r="936">
          <cell r="E936" t="str">
            <v>C11orf46</v>
          </cell>
          <cell r="F936">
            <v>1</v>
          </cell>
        </row>
        <row r="937">
          <cell r="E937" t="str">
            <v>C11orf48</v>
          </cell>
          <cell r="F937">
            <v>1</v>
          </cell>
        </row>
        <row r="938">
          <cell r="E938" t="str">
            <v>C11orf54</v>
          </cell>
          <cell r="F938">
            <v>1</v>
          </cell>
        </row>
        <row r="939">
          <cell r="E939" t="str">
            <v>C11orf61</v>
          </cell>
          <cell r="F939">
            <v>1</v>
          </cell>
        </row>
        <row r="940">
          <cell r="E940" t="str">
            <v>C11orf63</v>
          </cell>
          <cell r="F940">
            <v>2</v>
          </cell>
        </row>
        <row r="941">
          <cell r="E941" t="str">
            <v>C11orf66</v>
          </cell>
          <cell r="F941">
            <v>2</v>
          </cell>
        </row>
        <row r="942">
          <cell r="E942" t="str">
            <v>C11orf80</v>
          </cell>
          <cell r="F942">
            <v>2</v>
          </cell>
        </row>
        <row r="943">
          <cell r="E943" t="str">
            <v>C11orf82</v>
          </cell>
          <cell r="F943">
            <v>1</v>
          </cell>
        </row>
        <row r="944">
          <cell r="E944" t="str">
            <v>C11orf88</v>
          </cell>
          <cell r="F944">
            <v>1</v>
          </cell>
        </row>
        <row r="945">
          <cell r="E945" t="str">
            <v>C11orf89</v>
          </cell>
          <cell r="F945">
            <v>1</v>
          </cell>
        </row>
        <row r="946">
          <cell r="E946" t="str">
            <v>C11orf9</v>
          </cell>
          <cell r="F946">
            <v>2</v>
          </cell>
        </row>
        <row r="947">
          <cell r="E947" t="str">
            <v>C11orf95</v>
          </cell>
          <cell r="F947">
            <v>1</v>
          </cell>
        </row>
        <row r="948">
          <cell r="E948" t="str">
            <v>C11orf96</v>
          </cell>
          <cell r="F948">
            <v>1</v>
          </cell>
        </row>
        <row r="949">
          <cell r="E949" t="str">
            <v>C12orf12</v>
          </cell>
          <cell r="F949">
            <v>2</v>
          </cell>
        </row>
        <row r="950">
          <cell r="E950" t="str">
            <v>C12orf26</v>
          </cell>
          <cell r="F950">
            <v>2</v>
          </cell>
        </row>
        <row r="951">
          <cell r="E951" t="str">
            <v>C12orf28</v>
          </cell>
          <cell r="F951">
            <v>1</v>
          </cell>
        </row>
        <row r="952">
          <cell r="E952" t="str">
            <v>C12orf34</v>
          </cell>
          <cell r="F952">
            <v>2</v>
          </cell>
        </row>
        <row r="953">
          <cell r="E953" t="str">
            <v>C12orf35</v>
          </cell>
          <cell r="F953">
            <v>3</v>
          </cell>
        </row>
        <row r="954">
          <cell r="E954" t="str">
            <v>C12orf4</v>
          </cell>
          <cell r="F954">
            <v>1</v>
          </cell>
        </row>
        <row r="955">
          <cell r="E955" t="str">
            <v>C12orf40</v>
          </cell>
          <cell r="F955">
            <v>1</v>
          </cell>
        </row>
        <row r="956">
          <cell r="E956" t="str">
            <v>C12orf42</v>
          </cell>
          <cell r="F956">
            <v>2</v>
          </cell>
        </row>
        <row r="957">
          <cell r="E957" t="str">
            <v>C12orf44</v>
          </cell>
          <cell r="F957">
            <v>1</v>
          </cell>
        </row>
        <row r="958">
          <cell r="E958" t="str">
            <v>C12orf50</v>
          </cell>
          <cell r="F958">
            <v>1</v>
          </cell>
        </row>
        <row r="959">
          <cell r="E959" t="str">
            <v>C12orf51</v>
          </cell>
          <cell r="F959">
            <v>5</v>
          </cell>
        </row>
        <row r="960">
          <cell r="E960" t="str">
            <v>C12orf56</v>
          </cell>
          <cell r="F960">
            <v>3</v>
          </cell>
        </row>
        <row r="961">
          <cell r="E961" t="str">
            <v>C12orf61</v>
          </cell>
          <cell r="F961">
            <v>1</v>
          </cell>
        </row>
        <row r="962">
          <cell r="E962" t="str">
            <v>C12orf63</v>
          </cell>
          <cell r="F962">
            <v>2</v>
          </cell>
        </row>
        <row r="963">
          <cell r="E963" t="str">
            <v>C12orf64</v>
          </cell>
          <cell r="F963">
            <v>1</v>
          </cell>
        </row>
        <row r="964">
          <cell r="E964" t="str">
            <v>C12orf66</v>
          </cell>
          <cell r="F964">
            <v>1</v>
          </cell>
        </row>
        <row r="965">
          <cell r="E965" t="str">
            <v>C12orf69</v>
          </cell>
          <cell r="F965">
            <v>1</v>
          </cell>
        </row>
        <row r="966">
          <cell r="E966" t="str">
            <v>C13orf23</v>
          </cell>
          <cell r="F966">
            <v>2</v>
          </cell>
        </row>
        <row r="967">
          <cell r="E967" t="str">
            <v>C13orf26</v>
          </cell>
          <cell r="F967">
            <v>2</v>
          </cell>
        </row>
        <row r="968">
          <cell r="E968" t="str">
            <v>C13orf33</v>
          </cell>
          <cell r="F968">
            <v>1</v>
          </cell>
        </row>
        <row r="969">
          <cell r="E969" t="str">
            <v>C14orf102</v>
          </cell>
          <cell r="F969">
            <v>2</v>
          </cell>
        </row>
        <row r="970">
          <cell r="E970" t="str">
            <v>C14orf106</v>
          </cell>
          <cell r="F970">
            <v>3</v>
          </cell>
        </row>
        <row r="971">
          <cell r="E971" t="str">
            <v>C14orf115</v>
          </cell>
          <cell r="F971">
            <v>3</v>
          </cell>
        </row>
        <row r="972">
          <cell r="E972" t="str">
            <v>C14orf135</v>
          </cell>
          <cell r="F972">
            <v>3</v>
          </cell>
        </row>
        <row r="973">
          <cell r="E973" t="str">
            <v>C14orf145</v>
          </cell>
          <cell r="F973">
            <v>3</v>
          </cell>
        </row>
        <row r="974">
          <cell r="E974" t="str">
            <v>C14orf149</v>
          </cell>
          <cell r="F974">
            <v>1</v>
          </cell>
        </row>
        <row r="975">
          <cell r="E975" t="str">
            <v>C14orf153</v>
          </cell>
          <cell r="F975">
            <v>2</v>
          </cell>
        </row>
        <row r="976">
          <cell r="E976" t="str">
            <v>C14orf159</v>
          </cell>
          <cell r="F976">
            <v>1</v>
          </cell>
        </row>
        <row r="977">
          <cell r="E977" t="str">
            <v>C14orf169</v>
          </cell>
          <cell r="F977">
            <v>1</v>
          </cell>
        </row>
        <row r="978">
          <cell r="E978" t="str">
            <v>C14orf180</v>
          </cell>
          <cell r="F978">
            <v>1</v>
          </cell>
        </row>
        <row r="979">
          <cell r="E979" t="str">
            <v>C14orf38</v>
          </cell>
          <cell r="F979">
            <v>2</v>
          </cell>
        </row>
        <row r="980">
          <cell r="E980" t="str">
            <v>C14orf39</v>
          </cell>
          <cell r="F980">
            <v>3</v>
          </cell>
        </row>
        <row r="981">
          <cell r="E981" t="str">
            <v>C14orf43</v>
          </cell>
          <cell r="F981">
            <v>1</v>
          </cell>
        </row>
        <row r="982">
          <cell r="E982" t="str">
            <v>C14orf49</v>
          </cell>
          <cell r="F982">
            <v>2</v>
          </cell>
        </row>
        <row r="983">
          <cell r="E983" t="str">
            <v>C14orf50</v>
          </cell>
          <cell r="F983">
            <v>1</v>
          </cell>
        </row>
        <row r="984">
          <cell r="E984" t="str">
            <v>C14orf73</v>
          </cell>
          <cell r="F984">
            <v>1</v>
          </cell>
        </row>
        <row r="985">
          <cell r="E985" t="str">
            <v>C14orf79</v>
          </cell>
          <cell r="F985">
            <v>1</v>
          </cell>
        </row>
        <row r="986">
          <cell r="E986" t="str">
            <v>C14orf80</v>
          </cell>
          <cell r="F986">
            <v>1</v>
          </cell>
        </row>
        <row r="987">
          <cell r="E987" t="str">
            <v>C15orf2</v>
          </cell>
          <cell r="F987">
            <v>3</v>
          </cell>
        </row>
        <row r="988">
          <cell r="E988" t="str">
            <v>C15orf29</v>
          </cell>
          <cell r="F988">
            <v>2</v>
          </cell>
        </row>
        <row r="989">
          <cell r="E989" t="str">
            <v>C15orf33</v>
          </cell>
          <cell r="F989">
            <v>1</v>
          </cell>
        </row>
        <row r="990">
          <cell r="E990" t="str">
            <v>C15orf39</v>
          </cell>
          <cell r="F990">
            <v>1</v>
          </cell>
        </row>
        <row r="991">
          <cell r="E991" t="str">
            <v>C15orf40</v>
          </cell>
          <cell r="F991">
            <v>1</v>
          </cell>
        </row>
        <row r="992">
          <cell r="E992" t="str">
            <v>C15orf52</v>
          </cell>
          <cell r="F992">
            <v>2</v>
          </cell>
        </row>
        <row r="993">
          <cell r="E993" t="str">
            <v>C15orf54</v>
          </cell>
          <cell r="F993">
            <v>1</v>
          </cell>
        </row>
        <row r="994">
          <cell r="E994" t="str">
            <v>C15orf55</v>
          </cell>
          <cell r="F994">
            <v>2</v>
          </cell>
        </row>
        <row r="995">
          <cell r="E995" t="str">
            <v>C15orf59</v>
          </cell>
          <cell r="F995">
            <v>2</v>
          </cell>
        </row>
        <row r="996">
          <cell r="E996" t="str">
            <v>C16orf13</v>
          </cell>
          <cell r="F996">
            <v>1</v>
          </cell>
        </row>
        <row r="997">
          <cell r="E997" t="str">
            <v>C16orf5</v>
          </cell>
          <cell r="F997">
            <v>1</v>
          </cell>
        </row>
        <row r="998">
          <cell r="E998" t="str">
            <v>C16orf62</v>
          </cell>
          <cell r="F998">
            <v>1</v>
          </cell>
        </row>
        <row r="999">
          <cell r="E999" t="str">
            <v>C16orf7</v>
          </cell>
          <cell r="F999">
            <v>1</v>
          </cell>
        </row>
        <row r="1000">
          <cell r="E1000" t="str">
            <v>C16orf70</v>
          </cell>
          <cell r="F1000">
            <v>1</v>
          </cell>
        </row>
        <row r="1001">
          <cell r="E1001" t="str">
            <v>C16orf71</v>
          </cell>
          <cell r="F1001">
            <v>4</v>
          </cell>
        </row>
        <row r="1002">
          <cell r="E1002" t="str">
            <v>C16orf73</v>
          </cell>
          <cell r="F1002">
            <v>1</v>
          </cell>
        </row>
        <row r="1003">
          <cell r="E1003" t="str">
            <v>C16orf75</v>
          </cell>
          <cell r="F1003">
            <v>1</v>
          </cell>
        </row>
        <row r="1004">
          <cell r="E1004" t="str">
            <v>C16orf86</v>
          </cell>
          <cell r="F1004">
            <v>1</v>
          </cell>
        </row>
        <row r="1005">
          <cell r="E1005" t="str">
            <v>C16orf88</v>
          </cell>
          <cell r="F1005">
            <v>1</v>
          </cell>
        </row>
        <row r="1006">
          <cell r="E1006" t="str">
            <v>C17orf103</v>
          </cell>
          <cell r="F1006">
            <v>1</v>
          </cell>
        </row>
        <row r="1007">
          <cell r="E1007" t="str">
            <v>C17orf104</v>
          </cell>
          <cell r="F1007">
            <v>1</v>
          </cell>
        </row>
        <row r="1008">
          <cell r="E1008" t="str">
            <v>C17orf28</v>
          </cell>
          <cell r="F1008">
            <v>1</v>
          </cell>
        </row>
        <row r="1009">
          <cell r="E1009" t="str">
            <v>C17orf50</v>
          </cell>
          <cell r="F1009">
            <v>1</v>
          </cell>
        </row>
        <row r="1010">
          <cell r="E1010" t="str">
            <v>C17orf56</v>
          </cell>
          <cell r="F1010">
            <v>2</v>
          </cell>
        </row>
        <row r="1011">
          <cell r="E1011" t="str">
            <v>C17orf59</v>
          </cell>
          <cell r="F1011">
            <v>1</v>
          </cell>
        </row>
        <row r="1012">
          <cell r="E1012" t="str">
            <v>C17orf61</v>
          </cell>
          <cell r="F1012">
            <v>1</v>
          </cell>
        </row>
        <row r="1013">
          <cell r="E1013" t="str">
            <v>C17orf68</v>
          </cell>
          <cell r="F1013">
            <v>1</v>
          </cell>
        </row>
        <row r="1014">
          <cell r="E1014" t="str">
            <v>C17orf70</v>
          </cell>
          <cell r="F1014">
            <v>2</v>
          </cell>
        </row>
        <row r="1015">
          <cell r="E1015" t="str">
            <v>C17orf71</v>
          </cell>
          <cell r="F1015">
            <v>1</v>
          </cell>
        </row>
        <row r="1016">
          <cell r="E1016" t="str">
            <v>C17orf79</v>
          </cell>
          <cell r="F1016">
            <v>1</v>
          </cell>
        </row>
        <row r="1017">
          <cell r="E1017" t="str">
            <v>C17orf81</v>
          </cell>
          <cell r="F1017">
            <v>1</v>
          </cell>
        </row>
        <row r="1018">
          <cell r="E1018" t="str">
            <v>C17orf96</v>
          </cell>
          <cell r="F1018">
            <v>1</v>
          </cell>
        </row>
        <row r="1019">
          <cell r="E1019" t="str">
            <v>C17orf99</v>
          </cell>
          <cell r="F1019">
            <v>1</v>
          </cell>
        </row>
        <row r="1020">
          <cell r="E1020" t="str">
            <v>C18orf20</v>
          </cell>
          <cell r="F1020">
            <v>1</v>
          </cell>
        </row>
        <row r="1021">
          <cell r="E1021" t="str">
            <v>C18orf25</v>
          </cell>
          <cell r="F1021">
            <v>1</v>
          </cell>
        </row>
        <row r="1022">
          <cell r="E1022" t="str">
            <v>C18orf34</v>
          </cell>
          <cell r="F1022">
            <v>2</v>
          </cell>
        </row>
        <row r="1023">
          <cell r="E1023" t="str">
            <v>C18orf62</v>
          </cell>
          <cell r="F1023">
            <v>1</v>
          </cell>
        </row>
        <row r="1024">
          <cell r="E1024" t="str">
            <v>C18orf8</v>
          </cell>
          <cell r="F1024">
            <v>1</v>
          </cell>
        </row>
        <row r="1025">
          <cell r="E1025" t="str">
            <v>C19orf2</v>
          </cell>
          <cell r="F1025">
            <v>2</v>
          </cell>
        </row>
        <row r="1026">
          <cell r="E1026" t="str">
            <v>C19orf25</v>
          </cell>
          <cell r="F1026">
            <v>1</v>
          </cell>
        </row>
        <row r="1027">
          <cell r="E1027" t="str">
            <v>C19orf26</v>
          </cell>
          <cell r="F1027">
            <v>4</v>
          </cell>
        </row>
        <row r="1028">
          <cell r="E1028" t="str">
            <v>C19orf28</v>
          </cell>
          <cell r="F1028">
            <v>1</v>
          </cell>
        </row>
        <row r="1029">
          <cell r="E1029" t="str">
            <v>C19orf29</v>
          </cell>
          <cell r="F1029">
            <v>1</v>
          </cell>
        </row>
        <row r="1030">
          <cell r="E1030" t="str">
            <v>C19orf38</v>
          </cell>
          <cell r="F1030">
            <v>1</v>
          </cell>
        </row>
        <row r="1031">
          <cell r="E1031" t="str">
            <v>C19orf42</v>
          </cell>
          <cell r="F1031">
            <v>1</v>
          </cell>
        </row>
        <row r="1032">
          <cell r="E1032" t="str">
            <v>C19orf45</v>
          </cell>
          <cell r="F1032">
            <v>1</v>
          </cell>
        </row>
        <row r="1033">
          <cell r="E1033" t="str">
            <v>C19orf46</v>
          </cell>
          <cell r="F1033">
            <v>1</v>
          </cell>
        </row>
        <row r="1034">
          <cell r="E1034" t="str">
            <v>C19orf50</v>
          </cell>
          <cell r="F1034">
            <v>1</v>
          </cell>
        </row>
        <row r="1035">
          <cell r="E1035" t="str">
            <v>C19orf51</v>
          </cell>
          <cell r="F1035">
            <v>1</v>
          </cell>
        </row>
        <row r="1036">
          <cell r="E1036" t="str">
            <v>C19orf54</v>
          </cell>
          <cell r="F1036">
            <v>1</v>
          </cell>
        </row>
        <row r="1037">
          <cell r="E1037" t="str">
            <v>C19orf57</v>
          </cell>
          <cell r="F1037">
            <v>1</v>
          </cell>
        </row>
        <row r="1038">
          <cell r="E1038" t="str">
            <v>C19orf67</v>
          </cell>
          <cell r="F1038">
            <v>1</v>
          </cell>
        </row>
        <row r="1039">
          <cell r="E1039" t="str">
            <v>C19orf68</v>
          </cell>
          <cell r="F1039">
            <v>2</v>
          </cell>
        </row>
        <row r="1040">
          <cell r="E1040" t="str">
            <v>C19orf69</v>
          </cell>
          <cell r="F1040">
            <v>1</v>
          </cell>
        </row>
        <row r="1041">
          <cell r="E1041" t="str">
            <v>C19orf70</v>
          </cell>
          <cell r="F1041">
            <v>1</v>
          </cell>
        </row>
        <row r="1042">
          <cell r="E1042" t="str">
            <v>C1GALT1C1</v>
          </cell>
          <cell r="F1042">
            <v>2</v>
          </cell>
        </row>
        <row r="1043">
          <cell r="E1043" t="str">
            <v>C1orf100</v>
          </cell>
          <cell r="F1043">
            <v>1</v>
          </cell>
        </row>
        <row r="1044">
          <cell r="E1044" t="str">
            <v>C1orf101</v>
          </cell>
          <cell r="F1044">
            <v>3</v>
          </cell>
        </row>
        <row r="1045">
          <cell r="E1045" t="str">
            <v>C1orf103</v>
          </cell>
          <cell r="F1045">
            <v>1</v>
          </cell>
        </row>
        <row r="1046">
          <cell r="E1046" t="str">
            <v>C1orf106</v>
          </cell>
          <cell r="F1046">
            <v>1</v>
          </cell>
        </row>
        <row r="1047">
          <cell r="E1047" t="str">
            <v>C1orf109</v>
          </cell>
          <cell r="F1047">
            <v>1</v>
          </cell>
        </row>
        <row r="1048">
          <cell r="E1048" t="str">
            <v>C1orf110</v>
          </cell>
          <cell r="F1048">
            <v>1</v>
          </cell>
        </row>
        <row r="1049">
          <cell r="E1049" t="str">
            <v>C1orf112</v>
          </cell>
          <cell r="F1049">
            <v>1</v>
          </cell>
        </row>
        <row r="1050">
          <cell r="E1050" t="str">
            <v>C1orf114</v>
          </cell>
          <cell r="F1050">
            <v>2</v>
          </cell>
        </row>
        <row r="1051">
          <cell r="E1051" t="str">
            <v>C1orf116</v>
          </cell>
          <cell r="F1051">
            <v>1</v>
          </cell>
        </row>
        <row r="1052">
          <cell r="E1052" t="str">
            <v>C1orf128</v>
          </cell>
          <cell r="F1052">
            <v>1</v>
          </cell>
        </row>
        <row r="1053">
          <cell r="E1053" t="str">
            <v>C1orf129</v>
          </cell>
          <cell r="F1053">
            <v>1</v>
          </cell>
        </row>
        <row r="1054">
          <cell r="E1054" t="str">
            <v>C1orf132</v>
          </cell>
          <cell r="F1054">
            <v>1</v>
          </cell>
        </row>
        <row r="1055">
          <cell r="E1055" t="str">
            <v>C1orf135</v>
          </cell>
          <cell r="F1055">
            <v>1</v>
          </cell>
        </row>
        <row r="1056">
          <cell r="E1056" t="str">
            <v>C1orf14</v>
          </cell>
          <cell r="F1056">
            <v>1</v>
          </cell>
        </row>
        <row r="1057">
          <cell r="E1057" t="str">
            <v>C1orf159</v>
          </cell>
          <cell r="F1057">
            <v>1</v>
          </cell>
        </row>
        <row r="1058">
          <cell r="E1058" t="str">
            <v>C1orf161</v>
          </cell>
          <cell r="F1058">
            <v>1</v>
          </cell>
        </row>
        <row r="1059">
          <cell r="E1059" t="str">
            <v>C1orf168</v>
          </cell>
          <cell r="F1059">
            <v>1</v>
          </cell>
        </row>
        <row r="1060">
          <cell r="E1060" t="str">
            <v>C1orf170</v>
          </cell>
          <cell r="F1060">
            <v>1</v>
          </cell>
        </row>
        <row r="1061">
          <cell r="E1061" t="str">
            <v>C1orf173</v>
          </cell>
          <cell r="F1061">
            <v>4</v>
          </cell>
        </row>
        <row r="1062">
          <cell r="E1062" t="str">
            <v>C1orf174</v>
          </cell>
          <cell r="F1062">
            <v>1</v>
          </cell>
        </row>
        <row r="1063">
          <cell r="E1063" t="str">
            <v>C1orf175</v>
          </cell>
          <cell r="F1063">
            <v>1</v>
          </cell>
        </row>
        <row r="1064">
          <cell r="E1064" t="str">
            <v>C1orf177</v>
          </cell>
          <cell r="F1064">
            <v>1</v>
          </cell>
        </row>
        <row r="1065">
          <cell r="E1065" t="str">
            <v>C1orf183</v>
          </cell>
          <cell r="F1065">
            <v>3</v>
          </cell>
        </row>
        <row r="1066">
          <cell r="E1066" t="str">
            <v>C1orf195</v>
          </cell>
          <cell r="F1066">
            <v>1</v>
          </cell>
        </row>
        <row r="1067">
          <cell r="E1067" t="str">
            <v>C1orf228</v>
          </cell>
          <cell r="F1067">
            <v>1</v>
          </cell>
        </row>
        <row r="1068">
          <cell r="E1068" t="str">
            <v>C1orf25</v>
          </cell>
          <cell r="F1068">
            <v>1</v>
          </cell>
        </row>
        <row r="1069">
          <cell r="E1069" t="str">
            <v>C1orf54</v>
          </cell>
          <cell r="F1069">
            <v>1</v>
          </cell>
        </row>
        <row r="1070">
          <cell r="E1070" t="str">
            <v>C1orf55</v>
          </cell>
          <cell r="F1070">
            <v>1</v>
          </cell>
        </row>
        <row r="1071">
          <cell r="E1071" t="str">
            <v>C1orf57</v>
          </cell>
          <cell r="F1071">
            <v>1</v>
          </cell>
        </row>
        <row r="1072">
          <cell r="E1072" t="str">
            <v>C1orf58</v>
          </cell>
          <cell r="F1072">
            <v>1</v>
          </cell>
        </row>
        <row r="1073">
          <cell r="E1073" t="str">
            <v>C1orf63</v>
          </cell>
          <cell r="F1073">
            <v>1</v>
          </cell>
        </row>
        <row r="1074">
          <cell r="E1074" t="str">
            <v>C1orf65</v>
          </cell>
          <cell r="F1074">
            <v>3</v>
          </cell>
        </row>
        <row r="1075">
          <cell r="E1075" t="str">
            <v>C1orf66</v>
          </cell>
          <cell r="F1075">
            <v>2</v>
          </cell>
        </row>
        <row r="1076">
          <cell r="E1076" t="str">
            <v>C1orf68</v>
          </cell>
          <cell r="F1076">
            <v>1</v>
          </cell>
        </row>
        <row r="1077">
          <cell r="E1077" t="str">
            <v>C1orf69</v>
          </cell>
          <cell r="F1077">
            <v>1</v>
          </cell>
        </row>
        <row r="1078">
          <cell r="E1078" t="str">
            <v>C1orf89</v>
          </cell>
          <cell r="F1078">
            <v>1</v>
          </cell>
        </row>
        <row r="1079">
          <cell r="E1079" t="str">
            <v>C1orf9</v>
          </cell>
          <cell r="F1079">
            <v>2</v>
          </cell>
        </row>
        <row r="1080">
          <cell r="E1080" t="str">
            <v>C1orf92</v>
          </cell>
          <cell r="F1080">
            <v>1</v>
          </cell>
        </row>
        <row r="1081">
          <cell r="E1081" t="str">
            <v>C1orf94</v>
          </cell>
          <cell r="F1081">
            <v>2</v>
          </cell>
        </row>
        <row r="1082">
          <cell r="E1082" t="str">
            <v>C1orf97</v>
          </cell>
          <cell r="F1082">
            <v>1</v>
          </cell>
        </row>
        <row r="1083">
          <cell r="E1083" t="str">
            <v>C1QL1</v>
          </cell>
          <cell r="F1083">
            <v>1</v>
          </cell>
        </row>
        <row r="1084">
          <cell r="E1084" t="str">
            <v>C1QL2</v>
          </cell>
          <cell r="F1084">
            <v>2</v>
          </cell>
        </row>
        <row r="1085">
          <cell r="E1085" t="str">
            <v>C1QTNF4</v>
          </cell>
          <cell r="F1085">
            <v>1</v>
          </cell>
        </row>
        <row r="1086">
          <cell r="E1086" t="str">
            <v>C1R</v>
          </cell>
          <cell r="F1086">
            <v>1</v>
          </cell>
        </row>
        <row r="1087">
          <cell r="E1087" t="str">
            <v>C1S</v>
          </cell>
          <cell r="F1087">
            <v>1</v>
          </cell>
        </row>
        <row r="1088">
          <cell r="E1088" t="str">
            <v>C2</v>
          </cell>
          <cell r="F1088">
            <v>1</v>
          </cell>
        </row>
        <row r="1089">
          <cell r="E1089" t="str">
            <v>C20orf108</v>
          </cell>
          <cell r="F1089">
            <v>1</v>
          </cell>
        </row>
        <row r="1090">
          <cell r="E1090" t="str">
            <v>C20orf11</v>
          </cell>
          <cell r="F1090">
            <v>1</v>
          </cell>
        </row>
        <row r="1091">
          <cell r="E1091" t="str">
            <v>C20orf111</v>
          </cell>
          <cell r="F1091">
            <v>1</v>
          </cell>
        </row>
        <row r="1092">
          <cell r="E1092" t="str">
            <v>C20orf112</v>
          </cell>
          <cell r="F1092">
            <v>3</v>
          </cell>
        </row>
        <row r="1093">
          <cell r="E1093" t="str">
            <v>C20orf114</v>
          </cell>
          <cell r="F1093">
            <v>2</v>
          </cell>
        </row>
        <row r="1094">
          <cell r="E1094" t="str">
            <v>C20orf117</v>
          </cell>
          <cell r="F1094">
            <v>1</v>
          </cell>
        </row>
        <row r="1095">
          <cell r="E1095" t="str">
            <v>C20orf123</v>
          </cell>
          <cell r="F1095">
            <v>1</v>
          </cell>
        </row>
        <row r="1096">
          <cell r="E1096" t="str">
            <v>C20orf132</v>
          </cell>
          <cell r="F1096">
            <v>1</v>
          </cell>
        </row>
        <row r="1097">
          <cell r="E1097" t="str">
            <v>C20orf151</v>
          </cell>
          <cell r="F1097">
            <v>2</v>
          </cell>
        </row>
        <row r="1098">
          <cell r="E1098" t="str">
            <v>C20orf152</v>
          </cell>
          <cell r="F1098">
            <v>1</v>
          </cell>
        </row>
        <row r="1099">
          <cell r="E1099" t="str">
            <v>C20orf160</v>
          </cell>
          <cell r="F1099">
            <v>1</v>
          </cell>
        </row>
        <row r="1100">
          <cell r="E1100" t="str">
            <v>C20orf177</v>
          </cell>
          <cell r="F1100">
            <v>1</v>
          </cell>
        </row>
        <row r="1101">
          <cell r="E1101" t="str">
            <v>C20orf185</v>
          </cell>
          <cell r="F1101">
            <v>2</v>
          </cell>
        </row>
        <row r="1102">
          <cell r="E1102" t="str">
            <v>C20orf186</v>
          </cell>
          <cell r="F1102">
            <v>1</v>
          </cell>
        </row>
        <row r="1103">
          <cell r="E1103" t="str">
            <v>C20orf194</v>
          </cell>
          <cell r="F1103">
            <v>4</v>
          </cell>
        </row>
        <row r="1104">
          <cell r="E1104" t="str">
            <v>C20orf195</v>
          </cell>
          <cell r="F1104">
            <v>1</v>
          </cell>
        </row>
        <row r="1105">
          <cell r="E1105" t="str">
            <v>C20orf197</v>
          </cell>
          <cell r="F1105">
            <v>1</v>
          </cell>
        </row>
        <row r="1106">
          <cell r="E1106" t="str">
            <v>C20orf24</v>
          </cell>
          <cell r="F1106">
            <v>2</v>
          </cell>
        </row>
        <row r="1107">
          <cell r="E1107" t="str">
            <v>C20orf26</v>
          </cell>
          <cell r="F1107">
            <v>2</v>
          </cell>
        </row>
        <row r="1108">
          <cell r="E1108" t="str">
            <v>C20orf3</v>
          </cell>
          <cell r="F1108">
            <v>2</v>
          </cell>
        </row>
        <row r="1109">
          <cell r="E1109" t="str">
            <v>C20orf71</v>
          </cell>
          <cell r="F1109">
            <v>4</v>
          </cell>
        </row>
        <row r="1110">
          <cell r="E1110" t="str">
            <v>C20orf78</v>
          </cell>
          <cell r="F1110">
            <v>1</v>
          </cell>
        </row>
        <row r="1111">
          <cell r="E1111" t="str">
            <v>C20orf79</v>
          </cell>
          <cell r="F1111">
            <v>2</v>
          </cell>
        </row>
        <row r="1112">
          <cell r="E1112" t="str">
            <v>C21orf2</v>
          </cell>
          <cell r="F1112">
            <v>1</v>
          </cell>
        </row>
        <row r="1113">
          <cell r="E1113" t="str">
            <v>C21orf29</v>
          </cell>
          <cell r="F1113">
            <v>2</v>
          </cell>
        </row>
        <row r="1114">
          <cell r="E1114" t="str">
            <v>C21orf57</v>
          </cell>
          <cell r="F1114">
            <v>1</v>
          </cell>
        </row>
        <row r="1115">
          <cell r="E1115" t="str">
            <v>C21orf91</v>
          </cell>
          <cell r="F1115">
            <v>2</v>
          </cell>
        </row>
        <row r="1116">
          <cell r="E1116" t="str">
            <v>C22orf30</v>
          </cell>
          <cell r="F1116">
            <v>4</v>
          </cell>
        </row>
        <row r="1117">
          <cell r="E1117" t="str">
            <v>C22orf34</v>
          </cell>
          <cell r="F1117">
            <v>1</v>
          </cell>
        </row>
        <row r="1118">
          <cell r="E1118" t="str">
            <v>C22orf42</v>
          </cell>
          <cell r="F1118">
            <v>1</v>
          </cell>
        </row>
        <row r="1119">
          <cell r="E1119" t="str">
            <v>C2CD2L</v>
          </cell>
          <cell r="F1119">
            <v>3</v>
          </cell>
        </row>
        <row r="1120">
          <cell r="E1120" t="str">
            <v>C2CD3</v>
          </cell>
          <cell r="F1120">
            <v>3</v>
          </cell>
        </row>
        <row r="1121">
          <cell r="E1121" t="str">
            <v>C2orf16</v>
          </cell>
          <cell r="F1121">
            <v>2</v>
          </cell>
        </row>
        <row r="1122">
          <cell r="E1122" t="str">
            <v>C2orf21</v>
          </cell>
          <cell r="F1122">
            <v>1</v>
          </cell>
        </row>
        <row r="1123">
          <cell r="E1123" t="str">
            <v>C2orf24</v>
          </cell>
          <cell r="F1123">
            <v>1</v>
          </cell>
        </row>
        <row r="1124">
          <cell r="E1124" t="str">
            <v>C2orf3</v>
          </cell>
          <cell r="F1124">
            <v>2</v>
          </cell>
        </row>
        <row r="1125">
          <cell r="E1125" t="str">
            <v>C2orf34</v>
          </cell>
          <cell r="F1125">
            <v>3</v>
          </cell>
        </row>
        <row r="1126">
          <cell r="E1126" t="str">
            <v>C2orf39</v>
          </cell>
          <cell r="F1126">
            <v>1</v>
          </cell>
        </row>
        <row r="1127">
          <cell r="E1127" t="str">
            <v>C2orf55</v>
          </cell>
          <cell r="F1127">
            <v>3</v>
          </cell>
        </row>
        <row r="1128">
          <cell r="E1128" t="str">
            <v>C2orf64</v>
          </cell>
          <cell r="F1128">
            <v>1</v>
          </cell>
        </row>
        <row r="1129">
          <cell r="E1129" t="str">
            <v>C2orf65</v>
          </cell>
          <cell r="F1129">
            <v>1</v>
          </cell>
        </row>
        <row r="1130">
          <cell r="E1130" t="str">
            <v>C2orf67</v>
          </cell>
          <cell r="F1130">
            <v>1</v>
          </cell>
        </row>
        <row r="1131">
          <cell r="E1131" t="str">
            <v>C2orf69</v>
          </cell>
          <cell r="F1131">
            <v>1</v>
          </cell>
        </row>
        <row r="1132">
          <cell r="E1132" t="str">
            <v>C2orf7</v>
          </cell>
          <cell r="F1132">
            <v>1</v>
          </cell>
        </row>
        <row r="1133">
          <cell r="E1133" t="str">
            <v>C2orf71</v>
          </cell>
          <cell r="F1133">
            <v>2</v>
          </cell>
        </row>
        <row r="1134">
          <cell r="E1134" t="str">
            <v>C2orf73</v>
          </cell>
          <cell r="F1134">
            <v>2</v>
          </cell>
        </row>
        <row r="1135">
          <cell r="E1135" t="str">
            <v>C2orf76</v>
          </cell>
          <cell r="F1135">
            <v>1</v>
          </cell>
        </row>
        <row r="1136">
          <cell r="E1136" t="str">
            <v>C2orf77</v>
          </cell>
          <cell r="F1136">
            <v>2</v>
          </cell>
        </row>
        <row r="1137">
          <cell r="E1137" t="str">
            <v>C2orf78</v>
          </cell>
          <cell r="F1137">
            <v>1</v>
          </cell>
        </row>
        <row r="1138">
          <cell r="E1138" t="str">
            <v>C2orf84</v>
          </cell>
          <cell r="F1138">
            <v>2</v>
          </cell>
        </row>
        <row r="1139">
          <cell r="E1139" t="str">
            <v>C2orf85</v>
          </cell>
          <cell r="F1139">
            <v>1</v>
          </cell>
        </row>
        <row r="1140">
          <cell r="E1140" t="str">
            <v>C2orf86</v>
          </cell>
          <cell r="F1140">
            <v>2</v>
          </cell>
        </row>
        <row r="1141">
          <cell r="E1141" t="str">
            <v>C2orf90</v>
          </cell>
          <cell r="F1141">
            <v>2</v>
          </cell>
        </row>
        <row r="1142">
          <cell r="E1142" t="str">
            <v>C3</v>
          </cell>
          <cell r="F1142">
            <v>5</v>
          </cell>
        </row>
        <row r="1143">
          <cell r="E1143" t="str">
            <v>C3AR1</v>
          </cell>
          <cell r="F1143">
            <v>1</v>
          </cell>
        </row>
        <row r="1144">
          <cell r="E1144" t="str">
            <v>C3orf20</v>
          </cell>
          <cell r="F1144">
            <v>3</v>
          </cell>
        </row>
        <row r="1145">
          <cell r="E1145" t="str">
            <v>C3orf23</v>
          </cell>
          <cell r="F1145">
            <v>1</v>
          </cell>
        </row>
        <row r="1146">
          <cell r="E1146" t="str">
            <v>C3orf25</v>
          </cell>
          <cell r="F1146">
            <v>1</v>
          </cell>
        </row>
        <row r="1147">
          <cell r="E1147" t="str">
            <v>C3orf27</v>
          </cell>
          <cell r="F1147">
            <v>2</v>
          </cell>
        </row>
        <row r="1148">
          <cell r="E1148" t="str">
            <v>C3orf30</v>
          </cell>
          <cell r="F1148">
            <v>1</v>
          </cell>
        </row>
        <row r="1149">
          <cell r="E1149" t="str">
            <v>C3orf31</v>
          </cell>
          <cell r="F1149">
            <v>1</v>
          </cell>
        </row>
        <row r="1150">
          <cell r="E1150" t="str">
            <v>C3orf32</v>
          </cell>
          <cell r="F1150">
            <v>2</v>
          </cell>
        </row>
        <row r="1151">
          <cell r="E1151" t="str">
            <v>C3orf34</v>
          </cell>
          <cell r="F1151">
            <v>1</v>
          </cell>
        </row>
        <row r="1152">
          <cell r="E1152" t="str">
            <v>C3orf37</v>
          </cell>
          <cell r="F1152">
            <v>1</v>
          </cell>
        </row>
        <row r="1153">
          <cell r="E1153" t="str">
            <v>C3orf39</v>
          </cell>
          <cell r="F1153">
            <v>1</v>
          </cell>
        </row>
        <row r="1154">
          <cell r="E1154" t="str">
            <v>C3orf41.</v>
          </cell>
          <cell r="F1154">
            <v>1</v>
          </cell>
        </row>
        <row r="1155">
          <cell r="E1155" t="str">
            <v>C3orf48</v>
          </cell>
          <cell r="F1155">
            <v>3</v>
          </cell>
        </row>
        <row r="1156">
          <cell r="E1156" t="str">
            <v>C3orf55</v>
          </cell>
          <cell r="F1156">
            <v>1</v>
          </cell>
        </row>
        <row r="1157">
          <cell r="E1157" t="str">
            <v>C3orf56</v>
          </cell>
          <cell r="F1157">
            <v>1</v>
          </cell>
        </row>
        <row r="1158">
          <cell r="E1158" t="str">
            <v>C3orf58</v>
          </cell>
          <cell r="F1158">
            <v>1</v>
          </cell>
        </row>
        <row r="1159">
          <cell r="E1159" t="str">
            <v>C3orf59</v>
          </cell>
          <cell r="F1159">
            <v>3</v>
          </cell>
        </row>
        <row r="1160">
          <cell r="E1160" t="str">
            <v>C3orf63</v>
          </cell>
          <cell r="F1160">
            <v>2</v>
          </cell>
        </row>
        <row r="1161">
          <cell r="E1161" t="str">
            <v>C3orf64</v>
          </cell>
          <cell r="F1161">
            <v>1</v>
          </cell>
        </row>
        <row r="1162">
          <cell r="E1162" t="str">
            <v>C3orf67</v>
          </cell>
          <cell r="F1162">
            <v>1</v>
          </cell>
        </row>
        <row r="1163">
          <cell r="E1163" t="str">
            <v>C3orf70</v>
          </cell>
          <cell r="F1163">
            <v>1</v>
          </cell>
        </row>
        <row r="1164">
          <cell r="E1164" t="str">
            <v>C3orf77</v>
          </cell>
          <cell r="F1164">
            <v>2</v>
          </cell>
        </row>
        <row r="1165">
          <cell r="E1165" t="str">
            <v>C3orf80</v>
          </cell>
          <cell r="F1165">
            <v>1</v>
          </cell>
        </row>
        <row r="1166">
          <cell r="E1166" t="str">
            <v>C4orf14</v>
          </cell>
          <cell r="F1166">
            <v>3</v>
          </cell>
        </row>
        <row r="1167">
          <cell r="E1167" t="str">
            <v>C4orf21</v>
          </cell>
          <cell r="F1167">
            <v>3</v>
          </cell>
        </row>
        <row r="1168">
          <cell r="E1168" t="str">
            <v>C4orf29</v>
          </cell>
          <cell r="F1168">
            <v>1</v>
          </cell>
        </row>
        <row r="1169">
          <cell r="E1169" t="str">
            <v>C4orf3</v>
          </cell>
          <cell r="F1169">
            <v>1</v>
          </cell>
        </row>
        <row r="1170">
          <cell r="E1170" t="str">
            <v>C4orf31</v>
          </cell>
          <cell r="F1170">
            <v>1</v>
          </cell>
        </row>
        <row r="1171">
          <cell r="E1171" t="str">
            <v>C4orf35</v>
          </cell>
          <cell r="F1171">
            <v>2</v>
          </cell>
        </row>
        <row r="1172">
          <cell r="E1172" t="str">
            <v>C4orf43</v>
          </cell>
          <cell r="F1172">
            <v>3</v>
          </cell>
        </row>
        <row r="1173">
          <cell r="E1173" t="str">
            <v>C4orf47</v>
          </cell>
          <cell r="F1173">
            <v>1</v>
          </cell>
        </row>
        <row r="1174">
          <cell r="E1174" t="str">
            <v>C4orf50</v>
          </cell>
          <cell r="F1174">
            <v>1</v>
          </cell>
        </row>
        <row r="1175">
          <cell r="E1175" t="str">
            <v>C4orf6</v>
          </cell>
          <cell r="F1175">
            <v>1</v>
          </cell>
        </row>
        <row r="1176">
          <cell r="E1176" t="str">
            <v>C5</v>
          </cell>
          <cell r="F1176">
            <v>1</v>
          </cell>
        </row>
        <row r="1177">
          <cell r="E1177" t="str">
            <v>C5AR1</v>
          </cell>
          <cell r="F1177">
            <v>1</v>
          </cell>
        </row>
        <row r="1178">
          <cell r="E1178" t="str">
            <v>C5orf20</v>
          </cell>
          <cell r="F1178">
            <v>1</v>
          </cell>
        </row>
        <row r="1179">
          <cell r="E1179" t="str">
            <v>C5orf22</v>
          </cell>
          <cell r="F1179">
            <v>2</v>
          </cell>
        </row>
        <row r="1180">
          <cell r="E1180" t="str">
            <v>C5orf25</v>
          </cell>
          <cell r="F1180">
            <v>1</v>
          </cell>
        </row>
        <row r="1181">
          <cell r="E1181" t="str">
            <v>C5orf38</v>
          </cell>
          <cell r="F1181">
            <v>1</v>
          </cell>
        </row>
        <row r="1182">
          <cell r="E1182" t="str">
            <v>C5orf42</v>
          </cell>
          <cell r="F1182">
            <v>5</v>
          </cell>
        </row>
        <row r="1183">
          <cell r="E1183" t="str">
            <v>C5orf50</v>
          </cell>
          <cell r="F1183">
            <v>1</v>
          </cell>
        </row>
        <row r="1184">
          <cell r="E1184" t="str">
            <v>C5orf52</v>
          </cell>
          <cell r="F1184">
            <v>2</v>
          </cell>
        </row>
        <row r="1185">
          <cell r="E1185" t="str">
            <v>C6orf10</v>
          </cell>
          <cell r="F1185">
            <v>2</v>
          </cell>
        </row>
        <row r="1186">
          <cell r="E1186" t="str">
            <v>C6orf103</v>
          </cell>
          <cell r="F1186">
            <v>1</v>
          </cell>
        </row>
        <row r="1187">
          <cell r="E1187" t="str">
            <v>C6orf105</v>
          </cell>
          <cell r="F1187">
            <v>1</v>
          </cell>
        </row>
        <row r="1188">
          <cell r="E1188" t="str">
            <v>C6orf106</v>
          </cell>
          <cell r="F1188">
            <v>1</v>
          </cell>
        </row>
        <row r="1189">
          <cell r="E1189" t="str">
            <v>C6orf112</v>
          </cell>
          <cell r="F1189">
            <v>1</v>
          </cell>
        </row>
        <row r="1190">
          <cell r="E1190" t="str">
            <v>C6orf118</v>
          </cell>
          <cell r="F1190">
            <v>3</v>
          </cell>
        </row>
        <row r="1191">
          <cell r="E1191" t="str">
            <v>C6orf124</v>
          </cell>
          <cell r="F1191">
            <v>1</v>
          </cell>
        </row>
        <row r="1192">
          <cell r="E1192" t="str">
            <v>C6orf138</v>
          </cell>
          <cell r="F1192">
            <v>2</v>
          </cell>
        </row>
        <row r="1193">
          <cell r="E1193" t="str">
            <v>C6orf165</v>
          </cell>
          <cell r="F1193">
            <v>1</v>
          </cell>
        </row>
        <row r="1194">
          <cell r="E1194" t="str">
            <v>C6orf167</v>
          </cell>
          <cell r="F1194">
            <v>2</v>
          </cell>
        </row>
        <row r="1195">
          <cell r="E1195" t="str">
            <v>C6orf168</v>
          </cell>
          <cell r="F1195">
            <v>1</v>
          </cell>
        </row>
        <row r="1196">
          <cell r="E1196" t="str">
            <v>C6orf170</v>
          </cell>
          <cell r="F1196">
            <v>2</v>
          </cell>
        </row>
        <row r="1197">
          <cell r="E1197" t="str">
            <v>C6orf174</v>
          </cell>
          <cell r="F1197">
            <v>2</v>
          </cell>
        </row>
        <row r="1198">
          <cell r="E1198" t="str">
            <v>C6orf186</v>
          </cell>
          <cell r="F1198">
            <v>2</v>
          </cell>
        </row>
        <row r="1199">
          <cell r="E1199" t="str">
            <v>C6orf204</v>
          </cell>
          <cell r="F1199">
            <v>2</v>
          </cell>
        </row>
        <row r="1200">
          <cell r="E1200" t="str">
            <v>C6orf52</v>
          </cell>
          <cell r="F1200">
            <v>1</v>
          </cell>
        </row>
        <row r="1201">
          <cell r="E1201" t="str">
            <v>C6orf70</v>
          </cell>
          <cell r="F1201">
            <v>1</v>
          </cell>
        </row>
        <row r="1202">
          <cell r="E1202" t="str">
            <v>C6orf72</v>
          </cell>
          <cell r="F1202">
            <v>1</v>
          </cell>
        </row>
        <row r="1203">
          <cell r="E1203" t="str">
            <v>C6orf97</v>
          </cell>
          <cell r="F1203">
            <v>3</v>
          </cell>
        </row>
        <row r="1204">
          <cell r="E1204" t="str">
            <v>C7</v>
          </cell>
          <cell r="F1204">
            <v>2</v>
          </cell>
        </row>
        <row r="1205">
          <cell r="E1205" t="str">
            <v>C7orf10</v>
          </cell>
          <cell r="F1205">
            <v>2</v>
          </cell>
        </row>
        <row r="1206">
          <cell r="E1206" t="str">
            <v>C7orf16</v>
          </cell>
          <cell r="F1206">
            <v>1</v>
          </cell>
        </row>
        <row r="1207">
          <cell r="E1207" t="str">
            <v>C7orf20</v>
          </cell>
          <cell r="F1207">
            <v>2</v>
          </cell>
        </row>
        <row r="1208">
          <cell r="E1208" t="str">
            <v>C7orf23</v>
          </cell>
          <cell r="F1208">
            <v>1</v>
          </cell>
        </row>
        <row r="1209">
          <cell r="E1209" t="str">
            <v>C7orf25</v>
          </cell>
          <cell r="F1209">
            <v>4</v>
          </cell>
        </row>
        <row r="1210">
          <cell r="E1210" t="str">
            <v>C7orf26</v>
          </cell>
          <cell r="F1210">
            <v>1</v>
          </cell>
        </row>
        <row r="1211">
          <cell r="E1211" t="str">
            <v>C7orf27</v>
          </cell>
          <cell r="F1211">
            <v>1</v>
          </cell>
        </row>
        <row r="1212">
          <cell r="E1212" t="str">
            <v>C7orf28A</v>
          </cell>
          <cell r="F1212">
            <v>2</v>
          </cell>
        </row>
        <row r="1213">
          <cell r="E1213" t="str">
            <v>C7orf31</v>
          </cell>
          <cell r="F1213">
            <v>1</v>
          </cell>
        </row>
        <row r="1214">
          <cell r="E1214" t="str">
            <v>C7orf42</v>
          </cell>
          <cell r="F1214">
            <v>1</v>
          </cell>
        </row>
        <row r="1215">
          <cell r="E1215" t="str">
            <v>C7orf43</v>
          </cell>
          <cell r="F1215">
            <v>1</v>
          </cell>
        </row>
        <row r="1216">
          <cell r="E1216" t="str">
            <v>C7orf44</v>
          </cell>
          <cell r="F1216">
            <v>1</v>
          </cell>
        </row>
        <row r="1217">
          <cell r="E1217" t="str">
            <v>C7orf46</v>
          </cell>
          <cell r="F1217">
            <v>1</v>
          </cell>
        </row>
        <row r="1218">
          <cell r="E1218" t="str">
            <v>C7orf51</v>
          </cell>
          <cell r="F1218">
            <v>2</v>
          </cell>
        </row>
        <row r="1219">
          <cell r="E1219" t="str">
            <v>C7orf52</v>
          </cell>
          <cell r="F1219">
            <v>1</v>
          </cell>
        </row>
        <row r="1220">
          <cell r="E1220" t="str">
            <v>C7orf57</v>
          </cell>
          <cell r="F1220">
            <v>2</v>
          </cell>
        </row>
        <row r="1221">
          <cell r="E1221" t="str">
            <v>C7orf58</v>
          </cell>
          <cell r="F1221">
            <v>3</v>
          </cell>
        </row>
        <row r="1222">
          <cell r="E1222" t="str">
            <v>C7orf62</v>
          </cell>
          <cell r="F1222">
            <v>3</v>
          </cell>
        </row>
        <row r="1223">
          <cell r="E1223" t="str">
            <v>C7orf72</v>
          </cell>
          <cell r="F1223">
            <v>1</v>
          </cell>
        </row>
        <row r="1224">
          <cell r="E1224" t="str">
            <v>C8orf34</v>
          </cell>
          <cell r="F1224">
            <v>2</v>
          </cell>
        </row>
        <row r="1225">
          <cell r="E1225" t="str">
            <v>C8orf38</v>
          </cell>
          <cell r="F1225">
            <v>3</v>
          </cell>
        </row>
        <row r="1226">
          <cell r="E1226" t="str">
            <v>C8orf39</v>
          </cell>
          <cell r="F1226">
            <v>1</v>
          </cell>
        </row>
        <row r="1227">
          <cell r="E1227" t="str">
            <v>C8orf40</v>
          </cell>
          <cell r="F1227">
            <v>1</v>
          </cell>
        </row>
        <row r="1228">
          <cell r="E1228" t="str">
            <v>C8orf42</v>
          </cell>
          <cell r="F1228">
            <v>1</v>
          </cell>
        </row>
        <row r="1229">
          <cell r="E1229" t="str">
            <v>C8orf45</v>
          </cell>
          <cell r="F1229">
            <v>1</v>
          </cell>
        </row>
        <row r="1230">
          <cell r="E1230" t="str">
            <v>C8orf46</v>
          </cell>
          <cell r="F1230">
            <v>1</v>
          </cell>
        </row>
        <row r="1231">
          <cell r="E1231" t="str">
            <v>C8orf80</v>
          </cell>
          <cell r="F1231">
            <v>1</v>
          </cell>
        </row>
        <row r="1232">
          <cell r="E1232" t="str">
            <v>C8orf83</v>
          </cell>
          <cell r="F1232">
            <v>1</v>
          </cell>
        </row>
        <row r="1233">
          <cell r="E1233" t="str">
            <v>C9orf100</v>
          </cell>
          <cell r="F1233">
            <v>1</v>
          </cell>
        </row>
        <row r="1234">
          <cell r="E1234" t="str">
            <v>C9orf11</v>
          </cell>
          <cell r="F1234">
            <v>1</v>
          </cell>
        </row>
        <row r="1235">
          <cell r="E1235" t="str">
            <v>C9orf119</v>
          </cell>
          <cell r="F1235">
            <v>1</v>
          </cell>
        </row>
        <row r="1236">
          <cell r="E1236" t="str">
            <v>C9orf128</v>
          </cell>
          <cell r="F1236">
            <v>2</v>
          </cell>
        </row>
        <row r="1237">
          <cell r="E1237" t="str">
            <v>C9orf131</v>
          </cell>
          <cell r="F1237">
            <v>1</v>
          </cell>
        </row>
        <row r="1238">
          <cell r="E1238" t="str">
            <v>C9orf139</v>
          </cell>
          <cell r="F1238">
            <v>1</v>
          </cell>
        </row>
        <row r="1239">
          <cell r="E1239" t="str">
            <v>C9orf141</v>
          </cell>
          <cell r="F1239">
            <v>1</v>
          </cell>
        </row>
        <row r="1240">
          <cell r="E1240" t="str">
            <v>C9orf150</v>
          </cell>
          <cell r="F1240">
            <v>1</v>
          </cell>
        </row>
        <row r="1241">
          <cell r="E1241" t="str">
            <v>C9orf153</v>
          </cell>
          <cell r="F1241">
            <v>1</v>
          </cell>
        </row>
        <row r="1242">
          <cell r="E1242" t="str">
            <v>C9orf156</v>
          </cell>
          <cell r="F1242">
            <v>2</v>
          </cell>
        </row>
        <row r="1243">
          <cell r="E1243" t="str">
            <v>C9orf173</v>
          </cell>
          <cell r="F1243">
            <v>1</v>
          </cell>
        </row>
        <row r="1244">
          <cell r="E1244" t="str">
            <v>C9orf25</v>
          </cell>
          <cell r="F1244">
            <v>2</v>
          </cell>
        </row>
        <row r="1245">
          <cell r="E1245" t="str">
            <v>C9orf3</v>
          </cell>
          <cell r="F1245">
            <v>1</v>
          </cell>
        </row>
        <row r="1246">
          <cell r="E1246" t="str">
            <v>C9orf30</v>
          </cell>
          <cell r="F1246">
            <v>1</v>
          </cell>
        </row>
        <row r="1247">
          <cell r="E1247" t="str">
            <v>C9orf4</v>
          </cell>
          <cell r="F1247">
            <v>1</v>
          </cell>
        </row>
        <row r="1248">
          <cell r="E1248" t="str">
            <v>C9orf41</v>
          </cell>
          <cell r="F1248">
            <v>1</v>
          </cell>
        </row>
        <row r="1249">
          <cell r="E1249" t="str">
            <v>C9orf43</v>
          </cell>
          <cell r="F1249">
            <v>1</v>
          </cell>
        </row>
        <row r="1250">
          <cell r="E1250" t="str">
            <v>C9orf47</v>
          </cell>
          <cell r="F1250">
            <v>2</v>
          </cell>
        </row>
        <row r="1251">
          <cell r="E1251" t="str">
            <v>C9orf50</v>
          </cell>
          <cell r="F1251">
            <v>1</v>
          </cell>
        </row>
        <row r="1252">
          <cell r="E1252" t="str">
            <v>C9orf62</v>
          </cell>
          <cell r="F1252">
            <v>1</v>
          </cell>
        </row>
        <row r="1253">
          <cell r="E1253" t="str">
            <v>C9orf79</v>
          </cell>
          <cell r="F1253">
            <v>2</v>
          </cell>
        </row>
        <row r="1254">
          <cell r="E1254" t="str">
            <v>C9orf80</v>
          </cell>
          <cell r="F1254">
            <v>1</v>
          </cell>
        </row>
        <row r="1255">
          <cell r="E1255" t="str">
            <v>C9orf84</v>
          </cell>
          <cell r="F1255">
            <v>3</v>
          </cell>
        </row>
        <row r="1256">
          <cell r="E1256" t="str">
            <v>C9orf89</v>
          </cell>
          <cell r="F1256">
            <v>1</v>
          </cell>
        </row>
        <row r="1257">
          <cell r="E1257" t="str">
            <v>C9orf92</v>
          </cell>
          <cell r="F1257">
            <v>1</v>
          </cell>
        </row>
        <row r="1258">
          <cell r="E1258" t="str">
            <v>C9orf93</v>
          </cell>
          <cell r="F1258">
            <v>2</v>
          </cell>
        </row>
        <row r="1259">
          <cell r="E1259" t="str">
            <v>C9orf98</v>
          </cell>
          <cell r="F1259">
            <v>1</v>
          </cell>
        </row>
        <row r="1260">
          <cell r="E1260" t="str">
            <v>CAB39L</v>
          </cell>
          <cell r="F1260">
            <v>1</v>
          </cell>
        </row>
        <row r="1261">
          <cell r="E1261" t="str">
            <v>CABC1</v>
          </cell>
          <cell r="F1261">
            <v>2</v>
          </cell>
        </row>
        <row r="1262">
          <cell r="E1262" t="str">
            <v>CABIN1</v>
          </cell>
          <cell r="F1262">
            <v>1</v>
          </cell>
        </row>
        <row r="1263">
          <cell r="E1263" t="str">
            <v>CABP1</v>
          </cell>
          <cell r="F1263">
            <v>1</v>
          </cell>
        </row>
        <row r="1264">
          <cell r="E1264" t="str">
            <v>CABP2</v>
          </cell>
          <cell r="F1264">
            <v>1</v>
          </cell>
        </row>
        <row r="1265">
          <cell r="E1265" t="str">
            <v>CABP4</v>
          </cell>
          <cell r="F1265">
            <v>1</v>
          </cell>
        </row>
        <row r="1266">
          <cell r="E1266" t="str">
            <v>CABYR</v>
          </cell>
          <cell r="F1266">
            <v>1</v>
          </cell>
        </row>
        <row r="1267">
          <cell r="E1267" t="str">
            <v>CACHD1</v>
          </cell>
          <cell r="F1267">
            <v>1</v>
          </cell>
        </row>
        <row r="1268">
          <cell r="E1268" t="str">
            <v>CACNA1A</v>
          </cell>
          <cell r="F1268">
            <v>5</v>
          </cell>
        </row>
        <row r="1269">
          <cell r="E1269" t="str">
            <v>CACNA1B</v>
          </cell>
          <cell r="F1269">
            <v>3</v>
          </cell>
        </row>
        <row r="1270">
          <cell r="E1270" t="str">
            <v>CACNA1C</v>
          </cell>
          <cell r="F1270">
            <v>3</v>
          </cell>
        </row>
        <row r="1271">
          <cell r="E1271" t="str">
            <v>CACNA1D</v>
          </cell>
          <cell r="F1271">
            <v>3</v>
          </cell>
        </row>
        <row r="1272">
          <cell r="E1272" t="str">
            <v>CACNA1E</v>
          </cell>
          <cell r="F1272">
            <v>7</v>
          </cell>
        </row>
        <row r="1273">
          <cell r="E1273" t="str">
            <v>CACNA1F</v>
          </cell>
          <cell r="F1273">
            <v>1</v>
          </cell>
        </row>
        <row r="1274">
          <cell r="E1274" t="str">
            <v>CACNA1G</v>
          </cell>
          <cell r="F1274">
            <v>8</v>
          </cell>
        </row>
        <row r="1275">
          <cell r="E1275" t="str">
            <v>CACNA1H</v>
          </cell>
          <cell r="F1275">
            <v>1</v>
          </cell>
        </row>
        <row r="1276">
          <cell r="E1276" t="str">
            <v>CACNA1I</v>
          </cell>
          <cell r="F1276">
            <v>2</v>
          </cell>
        </row>
        <row r="1277">
          <cell r="E1277" t="str">
            <v>CACNA1S</v>
          </cell>
          <cell r="F1277">
            <v>5</v>
          </cell>
        </row>
        <row r="1278">
          <cell r="E1278" t="str">
            <v>CACNA2D1</v>
          </cell>
          <cell r="F1278">
            <v>3</v>
          </cell>
        </row>
        <row r="1279">
          <cell r="E1279" t="str">
            <v>CACNA2D2</v>
          </cell>
          <cell r="F1279">
            <v>2</v>
          </cell>
        </row>
        <row r="1280">
          <cell r="E1280" t="str">
            <v>CACNA2D3</v>
          </cell>
          <cell r="F1280">
            <v>4</v>
          </cell>
        </row>
        <row r="1281">
          <cell r="E1281" t="str">
            <v>CACNA2D4</v>
          </cell>
          <cell r="F1281">
            <v>1</v>
          </cell>
        </row>
        <row r="1282">
          <cell r="E1282" t="str">
            <v>CACNB1</v>
          </cell>
          <cell r="F1282">
            <v>3</v>
          </cell>
        </row>
        <row r="1283">
          <cell r="E1283" t="str">
            <v>CACNB3</v>
          </cell>
          <cell r="F1283">
            <v>1</v>
          </cell>
        </row>
        <row r="1284">
          <cell r="E1284" t="str">
            <v>CACNG2</v>
          </cell>
          <cell r="F1284">
            <v>1</v>
          </cell>
        </row>
        <row r="1285">
          <cell r="E1285" t="str">
            <v>CACNG3</v>
          </cell>
          <cell r="F1285">
            <v>1</v>
          </cell>
        </row>
        <row r="1286">
          <cell r="E1286" t="str">
            <v>CACNG4</v>
          </cell>
          <cell r="F1286">
            <v>1</v>
          </cell>
        </row>
        <row r="1287">
          <cell r="E1287" t="str">
            <v>CACNG7</v>
          </cell>
          <cell r="F1287">
            <v>1</v>
          </cell>
        </row>
        <row r="1288">
          <cell r="E1288" t="str">
            <v>CAD</v>
          </cell>
          <cell r="F1288">
            <v>2</v>
          </cell>
        </row>
        <row r="1289">
          <cell r="E1289" t="str">
            <v>CADM1</v>
          </cell>
          <cell r="F1289">
            <v>3</v>
          </cell>
        </row>
        <row r="1290">
          <cell r="E1290" t="str">
            <v>CADM2</v>
          </cell>
          <cell r="F1290">
            <v>1</v>
          </cell>
        </row>
        <row r="1291">
          <cell r="E1291" t="str">
            <v>CADM3</v>
          </cell>
          <cell r="F1291">
            <v>2</v>
          </cell>
        </row>
        <row r="1292">
          <cell r="E1292" t="str">
            <v>CADPS</v>
          </cell>
          <cell r="F1292">
            <v>3</v>
          </cell>
        </row>
        <row r="1293">
          <cell r="E1293" t="str">
            <v>CADPS2</v>
          </cell>
          <cell r="F1293">
            <v>3</v>
          </cell>
        </row>
        <row r="1294">
          <cell r="E1294" t="str">
            <v>CAGE1</v>
          </cell>
          <cell r="F1294">
            <v>1</v>
          </cell>
        </row>
        <row r="1295">
          <cell r="E1295" t="str">
            <v>CALB2</v>
          </cell>
          <cell r="F1295">
            <v>1</v>
          </cell>
        </row>
        <row r="1296">
          <cell r="E1296" t="str">
            <v>CALCRL</v>
          </cell>
          <cell r="F1296">
            <v>1</v>
          </cell>
        </row>
        <row r="1297">
          <cell r="E1297" t="str">
            <v>CALD1</v>
          </cell>
          <cell r="F1297">
            <v>2</v>
          </cell>
        </row>
        <row r="1298">
          <cell r="E1298" t="str">
            <v>CALHM1</v>
          </cell>
          <cell r="F1298">
            <v>1</v>
          </cell>
        </row>
        <row r="1299">
          <cell r="E1299" t="str">
            <v>CALHM2</v>
          </cell>
          <cell r="F1299">
            <v>1</v>
          </cell>
        </row>
        <row r="1300">
          <cell r="E1300" t="str">
            <v>CALN1</v>
          </cell>
          <cell r="F1300">
            <v>1</v>
          </cell>
        </row>
        <row r="1301">
          <cell r="E1301" t="str">
            <v>CALR3</v>
          </cell>
          <cell r="F1301">
            <v>1</v>
          </cell>
        </row>
        <row r="1302">
          <cell r="E1302" t="str">
            <v>CAMK2A</v>
          </cell>
          <cell r="F1302">
            <v>1</v>
          </cell>
        </row>
        <row r="1303">
          <cell r="E1303" t="str">
            <v>CAMK2B</v>
          </cell>
          <cell r="F1303">
            <v>2</v>
          </cell>
        </row>
        <row r="1304">
          <cell r="E1304" t="str">
            <v>CAMK2G</v>
          </cell>
          <cell r="F1304">
            <v>1</v>
          </cell>
        </row>
        <row r="1305">
          <cell r="E1305" t="str">
            <v>CAMK4</v>
          </cell>
          <cell r="F1305">
            <v>1</v>
          </cell>
        </row>
        <row r="1306">
          <cell r="E1306" t="str">
            <v>CAMSAP1</v>
          </cell>
          <cell r="F1306">
            <v>4</v>
          </cell>
        </row>
        <row r="1307">
          <cell r="E1307" t="str">
            <v>CAMTA1</v>
          </cell>
          <cell r="F1307">
            <v>1</v>
          </cell>
        </row>
        <row r="1308">
          <cell r="E1308" t="str">
            <v>CAMTA2</v>
          </cell>
          <cell r="F1308">
            <v>1</v>
          </cell>
        </row>
        <row r="1309">
          <cell r="E1309" t="str">
            <v>CAND1</v>
          </cell>
          <cell r="F1309">
            <v>2</v>
          </cell>
        </row>
        <row r="1310">
          <cell r="E1310" t="str">
            <v>CAND2</v>
          </cell>
          <cell r="F1310">
            <v>1</v>
          </cell>
        </row>
        <row r="1311">
          <cell r="E1311" t="str">
            <v>CANX</v>
          </cell>
          <cell r="F1311">
            <v>1</v>
          </cell>
        </row>
        <row r="1312">
          <cell r="E1312" t="str">
            <v>CAP2</v>
          </cell>
          <cell r="F1312">
            <v>1</v>
          </cell>
        </row>
        <row r="1313">
          <cell r="E1313" t="str">
            <v>CAPN1</v>
          </cell>
          <cell r="F1313">
            <v>1</v>
          </cell>
        </row>
        <row r="1314">
          <cell r="E1314" t="str">
            <v>CAPN12</v>
          </cell>
          <cell r="F1314">
            <v>4</v>
          </cell>
        </row>
        <row r="1315">
          <cell r="E1315" t="str">
            <v>CAPN13</v>
          </cell>
          <cell r="F1315">
            <v>2</v>
          </cell>
        </row>
        <row r="1316">
          <cell r="E1316" t="str">
            <v>CAPN14</v>
          </cell>
          <cell r="F1316">
            <v>2</v>
          </cell>
        </row>
        <row r="1317">
          <cell r="E1317" t="str">
            <v>CAPN3</v>
          </cell>
          <cell r="F1317">
            <v>2</v>
          </cell>
        </row>
        <row r="1318">
          <cell r="E1318" t="str">
            <v>CAPN6</v>
          </cell>
          <cell r="F1318">
            <v>1</v>
          </cell>
        </row>
        <row r="1319">
          <cell r="E1319" t="str">
            <v>CAPS2</v>
          </cell>
          <cell r="F1319">
            <v>1</v>
          </cell>
        </row>
        <row r="1320">
          <cell r="E1320" t="str">
            <v>CAPSL</v>
          </cell>
          <cell r="F1320">
            <v>2</v>
          </cell>
        </row>
        <row r="1321">
          <cell r="E1321" t="str">
            <v>CAPZA2</v>
          </cell>
          <cell r="F1321">
            <v>1</v>
          </cell>
        </row>
        <row r="1322">
          <cell r="E1322" t="str">
            <v>CARD10</v>
          </cell>
          <cell r="F1322">
            <v>1</v>
          </cell>
        </row>
        <row r="1323">
          <cell r="E1323" t="str">
            <v>CARD11</v>
          </cell>
          <cell r="F1323">
            <v>5</v>
          </cell>
        </row>
        <row r="1324">
          <cell r="E1324" t="str">
            <v>CARD14</v>
          </cell>
          <cell r="F1324">
            <v>4</v>
          </cell>
        </row>
        <row r="1325">
          <cell r="E1325" t="str">
            <v>CARD17</v>
          </cell>
          <cell r="F1325">
            <v>1</v>
          </cell>
        </row>
        <row r="1326">
          <cell r="E1326" t="str">
            <v>CARD9</v>
          </cell>
          <cell r="F1326">
            <v>1</v>
          </cell>
        </row>
        <row r="1327">
          <cell r="E1327" t="str">
            <v>CARKD</v>
          </cell>
          <cell r="F1327">
            <v>3</v>
          </cell>
        </row>
        <row r="1328">
          <cell r="E1328" t="str">
            <v>CARM1</v>
          </cell>
          <cell r="F1328">
            <v>1</v>
          </cell>
        </row>
        <row r="1329">
          <cell r="E1329" t="str">
            <v>CARNS1</v>
          </cell>
          <cell r="F1329">
            <v>1</v>
          </cell>
        </row>
        <row r="1330">
          <cell r="E1330" t="str">
            <v>CARS2</v>
          </cell>
          <cell r="F1330">
            <v>1</v>
          </cell>
        </row>
        <row r="1331">
          <cell r="E1331" t="str">
            <v>CASC1</v>
          </cell>
          <cell r="F1331">
            <v>1</v>
          </cell>
        </row>
        <row r="1332">
          <cell r="E1332" t="str">
            <v>CASC4</v>
          </cell>
          <cell r="F1332">
            <v>1</v>
          </cell>
        </row>
        <row r="1333">
          <cell r="E1333" t="str">
            <v>CASC5</v>
          </cell>
          <cell r="F1333">
            <v>1</v>
          </cell>
        </row>
        <row r="1334">
          <cell r="E1334" t="str">
            <v>CASD1</v>
          </cell>
          <cell r="F1334">
            <v>1</v>
          </cell>
        </row>
        <row r="1335">
          <cell r="E1335" t="str">
            <v>CASKIN1</v>
          </cell>
          <cell r="F1335">
            <v>2</v>
          </cell>
        </row>
        <row r="1336">
          <cell r="E1336" t="str">
            <v>CASKIN2</v>
          </cell>
          <cell r="F1336">
            <v>1</v>
          </cell>
        </row>
        <row r="1337">
          <cell r="E1337" t="str">
            <v>CASP12</v>
          </cell>
          <cell r="F1337">
            <v>1</v>
          </cell>
        </row>
        <row r="1338">
          <cell r="E1338" t="str">
            <v>CASP5</v>
          </cell>
          <cell r="F1338">
            <v>4</v>
          </cell>
        </row>
        <row r="1339">
          <cell r="E1339" t="str">
            <v>CASP7</v>
          </cell>
          <cell r="F1339">
            <v>1</v>
          </cell>
        </row>
        <row r="1340">
          <cell r="E1340" t="str">
            <v>CASP8</v>
          </cell>
          <cell r="F1340">
            <v>1</v>
          </cell>
        </row>
        <row r="1341">
          <cell r="E1341" t="str">
            <v>CASP8AP2</v>
          </cell>
          <cell r="F1341">
            <v>2</v>
          </cell>
        </row>
        <row r="1342">
          <cell r="E1342" t="str">
            <v>CASR</v>
          </cell>
          <cell r="F1342">
            <v>3</v>
          </cell>
        </row>
        <row r="1343">
          <cell r="E1343" t="str">
            <v>CASS4</v>
          </cell>
          <cell r="F1343">
            <v>2</v>
          </cell>
        </row>
        <row r="1344">
          <cell r="E1344" t="str">
            <v>CASZ1</v>
          </cell>
          <cell r="F1344">
            <v>1</v>
          </cell>
        </row>
        <row r="1345">
          <cell r="E1345" t="str">
            <v>CAT</v>
          </cell>
          <cell r="F1345">
            <v>2</v>
          </cell>
        </row>
        <row r="1346">
          <cell r="E1346" t="str">
            <v>CATSPER1</v>
          </cell>
          <cell r="F1346">
            <v>2</v>
          </cell>
        </row>
        <row r="1347">
          <cell r="E1347" t="str">
            <v>CATSPER2</v>
          </cell>
          <cell r="F1347">
            <v>1</v>
          </cell>
        </row>
        <row r="1348">
          <cell r="E1348" t="str">
            <v>CATSPER4</v>
          </cell>
          <cell r="F1348">
            <v>1</v>
          </cell>
        </row>
        <row r="1349">
          <cell r="E1349" t="str">
            <v>CATSPERB</v>
          </cell>
          <cell r="F1349">
            <v>1</v>
          </cell>
        </row>
        <row r="1350">
          <cell r="E1350" t="str">
            <v>CATSPERG</v>
          </cell>
          <cell r="F1350">
            <v>2</v>
          </cell>
        </row>
        <row r="1351">
          <cell r="E1351" t="str">
            <v>CBFA2T3</v>
          </cell>
          <cell r="F1351">
            <v>2</v>
          </cell>
        </row>
        <row r="1352">
          <cell r="E1352" t="str">
            <v>CBLB</v>
          </cell>
          <cell r="F1352">
            <v>1</v>
          </cell>
        </row>
        <row r="1353">
          <cell r="E1353" t="str">
            <v>CBLL1</v>
          </cell>
          <cell r="F1353">
            <v>1</v>
          </cell>
        </row>
        <row r="1354">
          <cell r="E1354" t="str">
            <v>CBLN3</v>
          </cell>
          <cell r="F1354">
            <v>1</v>
          </cell>
        </row>
        <row r="1355">
          <cell r="E1355" t="str">
            <v>CBLN4</v>
          </cell>
          <cell r="F1355">
            <v>3</v>
          </cell>
        </row>
        <row r="1356">
          <cell r="E1356" t="str">
            <v>CBS</v>
          </cell>
          <cell r="F1356">
            <v>1</v>
          </cell>
        </row>
        <row r="1357">
          <cell r="E1357" t="str">
            <v>CBX2</v>
          </cell>
          <cell r="F1357">
            <v>3</v>
          </cell>
        </row>
        <row r="1358">
          <cell r="E1358" t="str">
            <v>CBX8</v>
          </cell>
          <cell r="F1358">
            <v>2</v>
          </cell>
        </row>
        <row r="1359">
          <cell r="E1359" t="str">
            <v>CC2D1A</v>
          </cell>
          <cell r="F1359">
            <v>3</v>
          </cell>
        </row>
        <row r="1360">
          <cell r="E1360" t="str">
            <v>CC2D1B</v>
          </cell>
          <cell r="F1360">
            <v>2</v>
          </cell>
        </row>
        <row r="1361">
          <cell r="E1361" t="str">
            <v>CC2D2A</v>
          </cell>
          <cell r="F1361">
            <v>1</v>
          </cell>
        </row>
        <row r="1362">
          <cell r="E1362" t="str">
            <v>CCAR1</v>
          </cell>
          <cell r="F1362">
            <v>4</v>
          </cell>
        </row>
        <row r="1363">
          <cell r="E1363" t="str">
            <v>CCBE1</v>
          </cell>
          <cell r="F1363">
            <v>2</v>
          </cell>
        </row>
        <row r="1364">
          <cell r="E1364" t="str">
            <v>CCBL1</v>
          </cell>
          <cell r="F1364">
            <v>2</v>
          </cell>
        </row>
        <row r="1365">
          <cell r="E1365" t="str">
            <v>CCBL2</v>
          </cell>
          <cell r="F1365">
            <v>1</v>
          </cell>
        </row>
        <row r="1366">
          <cell r="E1366" t="str">
            <v>CCBP2</v>
          </cell>
          <cell r="F1366">
            <v>1</v>
          </cell>
        </row>
        <row r="1367">
          <cell r="E1367" t="str">
            <v>CCDC102B</v>
          </cell>
          <cell r="F1367">
            <v>2</v>
          </cell>
        </row>
        <row r="1368">
          <cell r="E1368" t="str">
            <v>CCDC105</v>
          </cell>
          <cell r="F1368">
            <v>2</v>
          </cell>
        </row>
        <row r="1369">
          <cell r="E1369" t="str">
            <v>CCDC106</v>
          </cell>
          <cell r="F1369">
            <v>2</v>
          </cell>
        </row>
        <row r="1370">
          <cell r="E1370" t="str">
            <v>CCDC108</v>
          </cell>
          <cell r="F1370">
            <v>3</v>
          </cell>
        </row>
        <row r="1371">
          <cell r="E1371" t="str">
            <v>CCDC112</v>
          </cell>
          <cell r="F1371">
            <v>1</v>
          </cell>
        </row>
        <row r="1372">
          <cell r="E1372" t="str">
            <v>CCDC120</v>
          </cell>
          <cell r="F1372">
            <v>1</v>
          </cell>
        </row>
        <row r="1373">
          <cell r="E1373" t="str">
            <v>CCDC125</v>
          </cell>
          <cell r="F1373">
            <v>1</v>
          </cell>
        </row>
        <row r="1374">
          <cell r="E1374" t="str">
            <v>CCDC127</v>
          </cell>
          <cell r="F1374">
            <v>2</v>
          </cell>
        </row>
        <row r="1375">
          <cell r="E1375" t="str">
            <v>CCDC13</v>
          </cell>
          <cell r="F1375">
            <v>3</v>
          </cell>
        </row>
        <row r="1376">
          <cell r="E1376" t="str">
            <v>CCDC130</v>
          </cell>
          <cell r="F1376">
            <v>1</v>
          </cell>
        </row>
        <row r="1377">
          <cell r="E1377" t="str">
            <v>CCDC132</v>
          </cell>
          <cell r="F1377">
            <v>2</v>
          </cell>
        </row>
        <row r="1378">
          <cell r="E1378" t="str">
            <v>CCDC136</v>
          </cell>
          <cell r="F1378">
            <v>4</v>
          </cell>
        </row>
        <row r="1379">
          <cell r="E1379" t="str">
            <v>CCDC138</v>
          </cell>
          <cell r="F1379">
            <v>1</v>
          </cell>
        </row>
        <row r="1380">
          <cell r="E1380" t="str">
            <v>CCDC14</v>
          </cell>
          <cell r="F1380">
            <v>3</v>
          </cell>
        </row>
        <row r="1381">
          <cell r="E1381" t="str">
            <v>CCDC141</v>
          </cell>
          <cell r="F1381">
            <v>2</v>
          </cell>
        </row>
        <row r="1382">
          <cell r="E1382" t="str">
            <v>CCDC142</v>
          </cell>
          <cell r="F1382">
            <v>3</v>
          </cell>
        </row>
        <row r="1383">
          <cell r="E1383" t="str">
            <v>CCDC146</v>
          </cell>
          <cell r="F1383">
            <v>1</v>
          </cell>
        </row>
        <row r="1384">
          <cell r="E1384" t="str">
            <v>CCDC147</v>
          </cell>
          <cell r="F1384">
            <v>1</v>
          </cell>
        </row>
        <row r="1385">
          <cell r="E1385" t="str">
            <v>CCDC148</v>
          </cell>
          <cell r="F1385">
            <v>1</v>
          </cell>
        </row>
        <row r="1386">
          <cell r="E1386" t="str">
            <v>CCDC149</v>
          </cell>
          <cell r="F1386">
            <v>1</v>
          </cell>
        </row>
        <row r="1387">
          <cell r="E1387" t="str">
            <v>CCDC15</v>
          </cell>
          <cell r="F1387">
            <v>1</v>
          </cell>
        </row>
        <row r="1388">
          <cell r="E1388" t="str">
            <v>CCDC150</v>
          </cell>
          <cell r="F1388">
            <v>2</v>
          </cell>
        </row>
        <row r="1389">
          <cell r="E1389" t="str">
            <v>CCDC151</v>
          </cell>
          <cell r="F1389">
            <v>1</v>
          </cell>
        </row>
        <row r="1390">
          <cell r="E1390" t="str">
            <v>CCDC152</v>
          </cell>
          <cell r="F1390">
            <v>2</v>
          </cell>
        </row>
        <row r="1391">
          <cell r="E1391" t="str">
            <v>CCDC153</v>
          </cell>
          <cell r="F1391">
            <v>1</v>
          </cell>
        </row>
        <row r="1392">
          <cell r="E1392" t="str">
            <v>CCDC154</v>
          </cell>
          <cell r="F1392">
            <v>1</v>
          </cell>
        </row>
        <row r="1393">
          <cell r="E1393" t="str">
            <v>CCDC157</v>
          </cell>
          <cell r="F1393">
            <v>2</v>
          </cell>
        </row>
        <row r="1394">
          <cell r="E1394" t="str">
            <v>CCDC158</v>
          </cell>
          <cell r="F1394">
            <v>3</v>
          </cell>
        </row>
        <row r="1395">
          <cell r="E1395" t="str">
            <v>CCDC168</v>
          </cell>
          <cell r="F1395">
            <v>2</v>
          </cell>
        </row>
        <row r="1396">
          <cell r="E1396" t="str">
            <v>CCDC169</v>
          </cell>
          <cell r="F1396">
            <v>2</v>
          </cell>
        </row>
        <row r="1397">
          <cell r="E1397" t="str">
            <v>CCDC18</v>
          </cell>
          <cell r="F1397">
            <v>2</v>
          </cell>
        </row>
        <row r="1398">
          <cell r="E1398" t="str">
            <v>CCDC19</v>
          </cell>
          <cell r="F1398">
            <v>2</v>
          </cell>
        </row>
        <row r="1399">
          <cell r="E1399" t="str">
            <v>CCDC27</v>
          </cell>
          <cell r="F1399">
            <v>2</v>
          </cell>
        </row>
        <row r="1400">
          <cell r="E1400" t="str">
            <v>CCDC28A</v>
          </cell>
          <cell r="F1400">
            <v>1</v>
          </cell>
        </row>
        <row r="1401">
          <cell r="E1401" t="str">
            <v>CCDC30</v>
          </cell>
          <cell r="F1401">
            <v>2</v>
          </cell>
        </row>
        <row r="1402">
          <cell r="E1402" t="str">
            <v>CCDC34</v>
          </cell>
          <cell r="F1402">
            <v>1</v>
          </cell>
        </row>
        <row r="1403">
          <cell r="E1403" t="str">
            <v>CCDC37</v>
          </cell>
          <cell r="F1403">
            <v>3</v>
          </cell>
        </row>
        <row r="1404">
          <cell r="E1404" t="str">
            <v>CCDC39</v>
          </cell>
          <cell r="F1404">
            <v>1</v>
          </cell>
        </row>
        <row r="1405">
          <cell r="E1405" t="str">
            <v>CCDC40</v>
          </cell>
          <cell r="F1405">
            <v>2</v>
          </cell>
        </row>
        <row r="1406">
          <cell r="E1406" t="str">
            <v>CCDC41</v>
          </cell>
          <cell r="F1406">
            <v>1</v>
          </cell>
        </row>
        <row r="1407">
          <cell r="E1407" t="str">
            <v>CCDC46</v>
          </cell>
          <cell r="F1407">
            <v>1</v>
          </cell>
        </row>
        <row r="1408">
          <cell r="E1408" t="str">
            <v>CCDC50</v>
          </cell>
          <cell r="F1408">
            <v>1</v>
          </cell>
        </row>
        <row r="1409">
          <cell r="E1409" t="str">
            <v>CCDC52</v>
          </cell>
          <cell r="F1409">
            <v>1</v>
          </cell>
        </row>
        <row r="1410">
          <cell r="E1410" t="str">
            <v>CCDC53</v>
          </cell>
          <cell r="F1410">
            <v>1</v>
          </cell>
        </row>
        <row r="1411">
          <cell r="E1411" t="str">
            <v>CCDC54</v>
          </cell>
          <cell r="F1411">
            <v>1</v>
          </cell>
        </row>
        <row r="1412">
          <cell r="E1412" t="str">
            <v>CCDC55</v>
          </cell>
          <cell r="F1412">
            <v>1</v>
          </cell>
        </row>
        <row r="1413">
          <cell r="E1413" t="str">
            <v>CCDC56</v>
          </cell>
          <cell r="F1413">
            <v>1</v>
          </cell>
        </row>
        <row r="1414">
          <cell r="E1414" t="str">
            <v>CCDC61</v>
          </cell>
          <cell r="F1414">
            <v>1</v>
          </cell>
        </row>
        <row r="1415">
          <cell r="E1415" t="str">
            <v>CCDC62</v>
          </cell>
          <cell r="F1415">
            <v>1</v>
          </cell>
        </row>
        <row r="1416">
          <cell r="E1416" t="str">
            <v>CCDC64</v>
          </cell>
          <cell r="F1416">
            <v>1</v>
          </cell>
        </row>
        <row r="1417">
          <cell r="E1417" t="str">
            <v>CCDC64B</v>
          </cell>
          <cell r="F1417">
            <v>2</v>
          </cell>
        </row>
        <row r="1418">
          <cell r="E1418" t="str">
            <v>CCDC65</v>
          </cell>
          <cell r="F1418">
            <v>1</v>
          </cell>
        </row>
        <row r="1419">
          <cell r="E1419" t="str">
            <v>CCDC66</v>
          </cell>
          <cell r="F1419">
            <v>1</v>
          </cell>
        </row>
        <row r="1420">
          <cell r="E1420" t="str">
            <v>CCDC67</v>
          </cell>
          <cell r="F1420">
            <v>2</v>
          </cell>
        </row>
        <row r="1421">
          <cell r="E1421" t="str">
            <v>CCDC70</v>
          </cell>
          <cell r="F1421">
            <v>1</v>
          </cell>
        </row>
        <row r="1422">
          <cell r="E1422" t="str">
            <v>CCDC73</v>
          </cell>
          <cell r="F1422">
            <v>4</v>
          </cell>
        </row>
        <row r="1423">
          <cell r="E1423" t="str">
            <v>CCDC78</v>
          </cell>
          <cell r="F1423">
            <v>1</v>
          </cell>
        </row>
        <row r="1424">
          <cell r="E1424" t="str">
            <v>CCDC8</v>
          </cell>
          <cell r="F1424">
            <v>1</v>
          </cell>
        </row>
        <row r="1425">
          <cell r="E1425" t="str">
            <v>CCDC80</v>
          </cell>
          <cell r="F1425">
            <v>4</v>
          </cell>
        </row>
        <row r="1426">
          <cell r="E1426" t="str">
            <v>CCDC84</v>
          </cell>
          <cell r="F1426">
            <v>1</v>
          </cell>
        </row>
        <row r="1427">
          <cell r="E1427" t="str">
            <v>CCDC85B</v>
          </cell>
          <cell r="F1427">
            <v>1</v>
          </cell>
        </row>
        <row r="1428">
          <cell r="E1428" t="str">
            <v>CCDC88A</v>
          </cell>
          <cell r="F1428">
            <v>5</v>
          </cell>
        </row>
        <row r="1429">
          <cell r="E1429" t="str">
            <v>CCDC88B</v>
          </cell>
          <cell r="F1429">
            <v>3</v>
          </cell>
        </row>
        <row r="1430">
          <cell r="E1430" t="str">
            <v>CCDC88C</v>
          </cell>
          <cell r="F1430">
            <v>4</v>
          </cell>
        </row>
        <row r="1431">
          <cell r="E1431" t="str">
            <v>CCDC92</v>
          </cell>
          <cell r="F1431">
            <v>2</v>
          </cell>
        </row>
        <row r="1432">
          <cell r="E1432" t="str">
            <v>CCDC96</v>
          </cell>
          <cell r="F1432">
            <v>2</v>
          </cell>
        </row>
        <row r="1433">
          <cell r="E1433" t="str">
            <v>CCDC99</v>
          </cell>
          <cell r="F1433">
            <v>1</v>
          </cell>
        </row>
        <row r="1434">
          <cell r="E1434" t="str">
            <v>CCHCR1</v>
          </cell>
          <cell r="F1434">
            <v>3</v>
          </cell>
        </row>
        <row r="1435">
          <cell r="E1435" t="str">
            <v>CCIN</v>
          </cell>
          <cell r="F1435">
            <v>1</v>
          </cell>
        </row>
        <row r="1436">
          <cell r="E1436" t="str">
            <v>CCK</v>
          </cell>
          <cell r="F1436">
            <v>1</v>
          </cell>
        </row>
        <row r="1437">
          <cell r="E1437" t="str">
            <v>CCL11</v>
          </cell>
          <cell r="F1437">
            <v>1</v>
          </cell>
        </row>
        <row r="1438">
          <cell r="E1438" t="str">
            <v>CCL13</v>
          </cell>
          <cell r="F1438">
            <v>1</v>
          </cell>
        </row>
        <row r="1439">
          <cell r="E1439" t="str">
            <v>CCL15</v>
          </cell>
          <cell r="F1439">
            <v>1</v>
          </cell>
        </row>
        <row r="1440">
          <cell r="E1440" t="str">
            <v>CCL2</v>
          </cell>
          <cell r="F1440">
            <v>1</v>
          </cell>
        </row>
        <row r="1441">
          <cell r="E1441" t="str">
            <v>CCL20</v>
          </cell>
          <cell r="F1441">
            <v>1</v>
          </cell>
        </row>
        <row r="1442">
          <cell r="E1442" t="str">
            <v>CCL22</v>
          </cell>
          <cell r="F1442">
            <v>1</v>
          </cell>
        </row>
        <row r="1443">
          <cell r="E1443" t="str">
            <v>CCM2</v>
          </cell>
          <cell r="F1443">
            <v>1</v>
          </cell>
        </row>
        <row r="1444">
          <cell r="E1444" t="str">
            <v>CCNA1</v>
          </cell>
          <cell r="F1444">
            <v>1</v>
          </cell>
        </row>
        <row r="1445">
          <cell r="E1445" t="str">
            <v>CCNB3</v>
          </cell>
          <cell r="F1445">
            <v>2</v>
          </cell>
        </row>
        <row r="1446">
          <cell r="E1446" t="str">
            <v>CCNC</v>
          </cell>
          <cell r="F1446">
            <v>2</v>
          </cell>
        </row>
        <row r="1447">
          <cell r="E1447" t="str">
            <v>CCND1</v>
          </cell>
          <cell r="F1447">
            <v>1</v>
          </cell>
        </row>
        <row r="1448">
          <cell r="E1448" t="str">
            <v>CCNE1</v>
          </cell>
          <cell r="F1448">
            <v>1</v>
          </cell>
        </row>
        <row r="1449">
          <cell r="E1449" t="str">
            <v>CCNF</v>
          </cell>
          <cell r="F1449">
            <v>1</v>
          </cell>
        </row>
        <row r="1450">
          <cell r="E1450" t="str">
            <v>CCNL1</v>
          </cell>
          <cell r="F1450">
            <v>1</v>
          </cell>
        </row>
        <row r="1451">
          <cell r="E1451" t="str">
            <v>CCNO</v>
          </cell>
          <cell r="F1451">
            <v>1</v>
          </cell>
        </row>
        <row r="1452">
          <cell r="E1452" t="str">
            <v>CCNT2</v>
          </cell>
          <cell r="F1452">
            <v>1</v>
          </cell>
        </row>
        <row r="1453">
          <cell r="E1453" t="str">
            <v>CCNY</v>
          </cell>
          <cell r="F1453">
            <v>2</v>
          </cell>
        </row>
        <row r="1454">
          <cell r="E1454" t="str">
            <v>CCNYL1</v>
          </cell>
          <cell r="F1454">
            <v>1</v>
          </cell>
        </row>
        <row r="1455">
          <cell r="E1455" t="str">
            <v>CCNYL2</v>
          </cell>
          <cell r="F1455">
            <v>2</v>
          </cell>
        </row>
        <row r="1456">
          <cell r="E1456" t="str">
            <v>CCPG1</v>
          </cell>
          <cell r="F1456">
            <v>2</v>
          </cell>
        </row>
        <row r="1457">
          <cell r="E1457" t="str">
            <v>CCR3</v>
          </cell>
          <cell r="F1457">
            <v>1</v>
          </cell>
        </row>
        <row r="1458">
          <cell r="E1458" t="str">
            <v>CCR7</v>
          </cell>
          <cell r="F1458">
            <v>1</v>
          </cell>
        </row>
        <row r="1459">
          <cell r="E1459" t="str">
            <v>CCS</v>
          </cell>
          <cell r="F1459">
            <v>1</v>
          </cell>
        </row>
        <row r="1460">
          <cell r="E1460" t="str">
            <v>CCT2</v>
          </cell>
          <cell r="F1460">
            <v>1</v>
          </cell>
        </row>
        <row r="1461">
          <cell r="E1461" t="str">
            <v>CCT3</v>
          </cell>
          <cell r="F1461">
            <v>1</v>
          </cell>
        </row>
        <row r="1462">
          <cell r="E1462" t="str">
            <v>CCT4</v>
          </cell>
          <cell r="F1462">
            <v>1</v>
          </cell>
        </row>
        <row r="1463">
          <cell r="E1463" t="str">
            <v>CCT5</v>
          </cell>
          <cell r="F1463">
            <v>1</v>
          </cell>
        </row>
        <row r="1464">
          <cell r="E1464" t="str">
            <v>CCT6B</v>
          </cell>
          <cell r="F1464">
            <v>2</v>
          </cell>
        </row>
        <row r="1465">
          <cell r="E1465" t="str">
            <v>CCT7</v>
          </cell>
          <cell r="F1465">
            <v>1</v>
          </cell>
        </row>
        <row r="1466">
          <cell r="E1466" t="str">
            <v>CCT8</v>
          </cell>
          <cell r="F1466">
            <v>2</v>
          </cell>
        </row>
        <row r="1467">
          <cell r="E1467" t="str">
            <v>CCT8L2</v>
          </cell>
          <cell r="F1467">
            <v>1</v>
          </cell>
        </row>
        <row r="1468">
          <cell r="E1468" t="str">
            <v>CD101</v>
          </cell>
          <cell r="F1468">
            <v>3</v>
          </cell>
        </row>
        <row r="1469">
          <cell r="E1469" t="str">
            <v>CD109</v>
          </cell>
          <cell r="F1469">
            <v>5</v>
          </cell>
        </row>
        <row r="1470">
          <cell r="E1470" t="str">
            <v>CD163</v>
          </cell>
          <cell r="F1470">
            <v>3</v>
          </cell>
        </row>
        <row r="1471">
          <cell r="E1471" t="str">
            <v>CD163L1</v>
          </cell>
          <cell r="F1471">
            <v>3</v>
          </cell>
        </row>
        <row r="1472">
          <cell r="E1472" t="str">
            <v>CD177</v>
          </cell>
          <cell r="F1472">
            <v>1</v>
          </cell>
        </row>
        <row r="1473">
          <cell r="E1473" t="str">
            <v>CD180</v>
          </cell>
          <cell r="F1473">
            <v>1</v>
          </cell>
        </row>
        <row r="1474">
          <cell r="E1474" t="str">
            <v>CD1B</v>
          </cell>
          <cell r="F1474">
            <v>3</v>
          </cell>
        </row>
        <row r="1475">
          <cell r="E1475" t="str">
            <v>CD1C</v>
          </cell>
          <cell r="F1475">
            <v>1</v>
          </cell>
        </row>
        <row r="1476">
          <cell r="E1476" t="str">
            <v>CD207</v>
          </cell>
          <cell r="F1476">
            <v>2</v>
          </cell>
        </row>
        <row r="1477">
          <cell r="E1477" t="str">
            <v>CD209</v>
          </cell>
          <cell r="F1477">
            <v>2</v>
          </cell>
        </row>
        <row r="1478">
          <cell r="E1478" t="str">
            <v>CD22</v>
          </cell>
          <cell r="F1478">
            <v>1</v>
          </cell>
        </row>
        <row r="1479">
          <cell r="E1479" t="str">
            <v>CD226</v>
          </cell>
          <cell r="F1479">
            <v>1</v>
          </cell>
        </row>
        <row r="1480">
          <cell r="E1480" t="str">
            <v>CD247</v>
          </cell>
          <cell r="F1480">
            <v>1</v>
          </cell>
        </row>
        <row r="1481">
          <cell r="E1481" t="str">
            <v>CD248</v>
          </cell>
          <cell r="F1481">
            <v>2</v>
          </cell>
        </row>
        <row r="1482">
          <cell r="E1482" t="str">
            <v>CD2BP2</v>
          </cell>
          <cell r="F1482">
            <v>1</v>
          </cell>
        </row>
        <row r="1483">
          <cell r="E1483" t="str">
            <v>CD300A</v>
          </cell>
          <cell r="F1483">
            <v>2</v>
          </cell>
        </row>
        <row r="1484">
          <cell r="E1484" t="str">
            <v>CD300LF</v>
          </cell>
          <cell r="F1484">
            <v>1</v>
          </cell>
        </row>
        <row r="1485">
          <cell r="E1485" t="str">
            <v>CD300LG</v>
          </cell>
          <cell r="F1485">
            <v>1</v>
          </cell>
        </row>
        <row r="1486">
          <cell r="E1486" t="str">
            <v>CD33</v>
          </cell>
          <cell r="F1486">
            <v>1</v>
          </cell>
        </row>
        <row r="1487">
          <cell r="E1487" t="str">
            <v>CD34</v>
          </cell>
          <cell r="F1487">
            <v>3</v>
          </cell>
        </row>
        <row r="1488">
          <cell r="E1488" t="str">
            <v>CD38</v>
          </cell>
          <cell r="F1488">
            <v>2</v>
          </cell>
        </row>
        <row r="1489">
          <cell r="E1489" t="str">
            <v>CD3EAP</v>
          </cell>
          <cell r="F1489">
            <v>1</v>
          </cell>
        </row>
        <row r="1490">
          <cell r="E1490" t="str">
            <v>CD40</v>
          </cell>
          <cell r="F1490">
            <v>1</v>
          </cell>
        </row>
        <row r="1491">
          <cell r="E1491" t="str">
            <v>CD44</v>
          </cell>
          <cell r="F1491">
            <v>2</v>
          </cell>
        </row>
        <row r="1492">
          <cell r="E1492" t="str">
            <v>CD46</v>
          </cell>
          <cell r="F1492">
            <v>1</v>
          </cell>
        </row>
        <row r="1493">
          <cell r="E1493" t="str">
            <v>CD47</v>
          </cell>
          <cell r="F1493">
            <v>1</v>
          </cell>
        </row>
        <row r="1494">
          <cell r="E1494" t="str">
            <v>CD48</v>
          </cell>
          <cell r="F1494">
            <v>2</v>
          </cell>
        </row>
        <row r="1495">
          <cell r="E1495" t="str">
            <v>CD72</v>
          </cell>
          <cell r="F1495">
            <v>1</v>
          </cell>
        </row>
        <row r="1496">
          <cell r="E1496" t="str">
            <v>CD79A</v>
          </cell>
          <cell r="F1496">
            <v>1</v>
          </cell>
        </row>
        <row r="1497">
          <cell r="E1497" t="str">
            <v>CD84</v>
          </cell>
          <cell r="F1497">
            <v>2</v>
          </cell>
        </row>
        <row r="1498">
          <cell r="E1498" t="str">
            <v>CD86</v>
          </cell>
          <cell r="F1498">
            <v>2</v>
          </cell>
        </row>
        <row r="1499">
          <cell r="E1499" t="str">
            <v>CD8A</v>
          </cell>
          <cell r="F1499">
            <v>2</v>
          </cell>
        </row>
        <row r="1500">
          <cell r="E1500" t="str">
            <v>CD93</v>
          </cell>
          <cell r="F1500">
            <v>2</v>
          </cell>
        </row>
        <row r="1501">
          <cell r="E1501" t="str">
            <v>CDAN1</v>
          </cell>
          <cell r="F1501">
            <v>2</v>
          </cell>
        </row>
        <row r="1502">
          <cell r="E1502" t="str">
            <v>CDC14A</v>
          </cell>
          <cell r="F1502">
            <v>1</v>
          </cell>
        </row>
        <row r="1503">
          <cell r="E1503" t="str">
            <v>CDC27</v>
          </cell>
          <cell r="F1503">
            <v>2</v>
          </cell>
        </row>
        <row r="1504">
          <cell r="E1504" t="str">
            <v>CDC34</v>
          </cell>
          <cell r="F1504">
            <v>1</v>
          </cell>
        </row>
        <row r="1505">
          <cell r="E1505" t="str">
            <v>CDC37</v>
          </cell>
          <cell r="F1505">
            <v>1</v>
          </cell>
        </row>
        <row r="1506">
          <cell r="E1506" t="str">
            <v>CDC37L1</v>
          </cell>
          <cell r="F1506">
            <v>1</v>
          </cell>
        </row>
        <row r="1507">
          <cell r="E1507" t="str">
            <v>CDC40</v>
          </cell>
          <cell r="F1507">
            <v>1</v>
          </cell>
        </row>
        <row r="1508">
          <cell r="E1508" t="str">
            <v>CDC42BPA</v>
          </cell>
          <cell r="F1508">
            <v>2</v>
          </cell>
        </row>
        <row r="1509">
          <cell r="E1509" t="str">
            <v>CDC42BPB</v>
          </cell>
          <cell r="F1509">
            <v>1</v>
          </cell>
        </row>
        <row r="1510">
          <cell r="E1510" t="str">
            <v>CDC42BPG</v>
          </cell>
          <cell r="F1510">
            <v>3</v>
          </cell>
        </row>
        <row r="1511">
          <cell r="E1511" t="str">
            <v>CDC42EP2</v>
          </cell>
          <cell r="F1511">
            <v>1</v>
          </cell>
        </row>
        <row r="1512">
          <cell r="E1512" t="str">
            <v>CDC6</v>
          </cell>
          <cell r="F1512">
            <v>1</v>
          </cell>
        </row>
        <row r="1513">
          <cell r="E1513" t="str">
            <v>CDC7</v>
          </cell>
          <cell r="F1513">
            <v>1</v>
          </cell>
        </row>
        <row r="1514">
          <cell r="E1514" t="str">
            <v>CDC73</v>
          </cell>
          <cell r="F1514">
            <v>1</v>
          </cell>
        </row>
        <row r="1515">
          <cell r="E1515" t="str">
            <v>CDCA2</v>
          </cell>
          <cell r="F1515">
            <v>1</v>
          </cell>
        </row>
        <row r="1516">
          <cell r="E1516" t="str">
            <v>CDCA7L</v>
          </cell>
          <cell r="F1516">
            <v>1</v>
          </cell>
        </row>
        <row r="1517">
          <cell r="E1517" t="str">
            <v>CDCP2</v>
          </cell>
          <cell r="F1517">
            <v>3</v>
          </cell>
        </row>
        <row r="1518">
          <cell r="E1518" t="str">
            <v>CDH1</v>
          </cell>
          <cell r="F1518">
            <v>1</v>
          </cell>
        </row>
        <row r="1519">
          <cell r="E1519" t="str">
            <v>CDH10</v>
          </cell>
          <cell r="F1519">
            <v>5</v>
          </cell>
        </row>
        <row r="1520">
          <cell r="E1520" t="str">
            <v>CDH11</v>
          </cell>
          <cell r="F1520">
            <v>1</v>
          </cell>
        </row>
        <row r="1521">
          <cell r="E1521" t="str">
            <v>CDH12</v>
          </cell>
          <cell r="F1521">
            <v>2</v>
          </cell>
        </row>
        <row r="1522">
          <cell r="E1522" t="str">
            <v>CDH13</v>
          </cell>
          <cell r="F1522">
            <v>1</v>
          </cell>
        </row>
        <row r="1523">
          <cell r="E1523" t="str">
            <v>CDH18</v>
          </cell>
          <cell r="F1523">
            <v>4</v>
          </cell>
        </row>
        <row r="1524">
          <cell r="E1524" t="str">
            <v>CDH19</v>
          </cell>
          <cell r="F1524">
            <v>1</v>
          </cell>
        </row>
        <row r="1525">
          <cell r="E1525" t="str">
            <v>CDH2</v>
          </cell>
          <cell r="F1525">
            <v>7</v>
          </cell>
        </row>
        <row r="1526">
          <cell r="E1526" t="str">
            <v>CDH20</v>
          </cell>
          <cell r="F1526">
            <v>2</v>
          </cell>
        </row>
        <row r="1527">
          <cell r="E1527" t="str">
            <v>CDH22</v>
          </cell>
          <cell r="F1527">
            <v>6</v>
          </cell>
        </row>
        <row r="1528">
          <cell r="E1528" t="str">
            <v>CDH23</v>
          </cell>
          <cell r="F1528">
            <v>7</v>
          </cell>
        </row>
        <row r="1529">
          <cell r="E1529" t="str">
            <v>CDH24</v>
          </cell>
          <cell r="F1529">
            <v>2</v>
          </cell>
        </row>
        <row r="1530">
          <cell r="E1530" t="str">
            <v>CDH3</v>
          </cell>
          <cell r="F1530">
            <v>3</v>
          </cell>
        </row>
        <row r="1531">
          <cell r="E1531" t="str">
            <v>CDH4</v>
          </cell>
          <cell r="F1531">
            <v>4</v>
          </cell>
        </row>
        <row r="1532">
          <cell r="E1532" t="str">
            <v>CDH6</v>
          </cell>
          <cell r="F1532">
            <v>3</v>
          </cell>
        </row>
        <row r="1533">
          <cell r="E1533" t="str">
            <v>CDH7</v>
          </cell>
          <cell r="F1533">
            <v>2</v>
          </cell>
        </row>
        <row r="1534">
          <cell r="E1534" t="str">
            <v>CDH8</v>
          </cell>
          <cell r="F1534">
            <v>1</v>
          </cell>
        </row>
        <row r="1535">
          <cell r="E1535" t="str">
            <v>CDH9</v>
          </cell>
          <cell r="F1535">
            <v>5</v>
          </cell>
        </row>
        <row r="1536">
          <cell r="E1536" t="str">
            <v>CDHR1</v>
          </cell>
          <cell r="F1536">
            <v>1</v>
          </cell>
        </row>
        <row r="1537">
          <cell r="E1537" t="str">
            <v>CDHR2</v>
          </cell>
          <cell r="F1537">
            <v>1</v>
          </cell>
        </row>
        <row r="1538">
          <cell r="E1538" t="str">
            <v>CDHR3</v>
          </cell>
          <cell r="F1538">
            <v>1</v>
          </cell>
        </row>
        <row r="1539">
          <cell r="E1539" t="str">
            <v>CDHR5</v>
          </cell>
          <cell r="F1539">
            <v>3</v>
          </cell>
        </row>
        <row r="1540">
          <cell r="E1540" t="str">
            <v>CDIPT</v>
          </cell>
          <cell r="F1540">
            <v>1</v>
          </cell>
        </row>
        <row r="1541">
          <cell r="E1541" t="str">
            <v>CDK10</v>
          </cell>
          <cell r="F1541">
            <v>1</v>
          </cell>
        </row>
        <row r="1542">
          <cell r="E1542" t="str">
            <v>CDK13</v>
          </cell>
          <cell r="F1542">
            <v>1</v>
          </cell>
        </row>
        <row r="1543">
          <cell r="E1543" t="str">
            <v>CDK17</v>
          </cell>
          <cell r="F1543">
            <v>3</v>
          </cell>
        </row>
        <row r="1544">
          <cell r="E1544" t="str">
            <v>CDK18</v>
          </cell>
          <cell r="F1544">
            <v>1</v>
          </cell>
        </row>
        <row r="1545">
          <cell r="E1545" t="str">
            <v>CDK20</v>
          </cell>
          <cell r="F1545">
            <v>2</v>
          </cell>
        </row>
        <row r="1546">
          <cell r="E1546" t="str">
            <v>CDK5R2</v>
          </cell>
          <cell r="F1546">
            <v>2</v>
          </cell>
        </row>
        <row r="1547">
          <cell r="E1547" t="str">
            <v>CDK7</v>
          </cell>
          <cell r="F1547">
            <v>1</v>
          </cell>
        </row>
        <row r="1548">
          <cell r="E1548" t="str">
            <v>CDK8</v>
          </cell>
          <cell r="F1548">
            <v>1</v>
          </cell>
        </row>
        <row r="1549">
          <cell r="E1549" t="str">
            <v>CDKAL1</v>
          </cell>
          <cell r="F1549">
            <v>1</v>
          </cell>
        </row>
        <row r="1550">
          <cell r="E1550" t="str">
            <v>CDKL2</v>
          </cell>
          <cell r="F1550">
            <v>1</v>
          </cell>
        </row>
        <row r="1551">
          <cell r="E1551" t="str">
            <v>CDKL5</v>
          </cell>
          <cell r="F1551">
            <v>2</v>
          </cell>
        </row>
        <row r="1552">
          <cell r="E1552" t="str">
            <v>CDKN2B</v>
          </cell>
          <cell r="F1552">
            <v>1</v>
          </cell>
        </row>
        <row r="1553">
          <cell r="E1553" t="str">
            <v>CDO1</v>
          </cell>
          <cell r="F1553">
            <v>3</v>
          </cell>
        </row>
        <row r="1554">
          <cell r="E1554" t="str">
            <v>CDR1</v>
          </cell>
          <cell r="F1554">
            <v>1</v>
          </cell>
        </row>
        <row r="1555">
          <cell r="E1555" t="str">
            <v>CDR2</v>
          </cell>
          <cell r="F1555">
            <v>1</v>
          </cell>
        </row>
        <row r="1556">
          <cell r="E1556" t="str">
            <v>CDR2L</v>
          </cell>
          <cell r="F1556">
            <v>2</v>
          </cell>
        </row>
        <row r="1557">
          <cell r="E1557" t="str">
            <v>CDRT1</v>
          </cell>
          <cell r="F1557">
            <v>1</v>
          </cell>
        </row>
        <row r="1558">
          <cell r="E1558" t="str">
            <v>CDS2</v>
          </cell>
          <cell r="F1558">
            <v>1</v>
          </cell>
        </row>
        <row r="1559">
          <cell r="E1559" t="str">
            <v>CDT1</v>
          </cell>
          <cell r="F1559">
            <v>2</v>
          </cell>
        </row>
        <row r="1560">
          <cell r="E1560" t="str">
            <v>CDV3</v>
          </cell>
          <cell r="F1560">
            <v>1</v>
          </cell>
        </row>
        <row r="1561">
          <cell r="E1561" t="str">
            <v>CDX1</v>
          </cell>
          <cell r="F1561">
            <v>1</v>
          </cell>
        </row>
        <row r="1562">
          <cell r="E1562" t="str">
            <v>CDX4</v>
          </cell>
          <cell r="F1562">
            <v>3</v>
          </cell>
        </row>
        <row r="1563">
          <cell r="E1563" t="str">
            <v>CDYL2</v>
          </cell>
          <cell r="F1563">
            <v>1</v>
          </cell>
        </row>
        <row r="1564">
          <cell r="E1564" t="str">
            <v>CEACAM1</v>
          </cell>
          <cell r="F1564">
            <v>1</v>
          </cell>
        </row>
        <row r="1565">
          <cell r="E1565" t="str">
            <v>CEACAM20</v>
          </cell>
          <cell r="F1565">
            <v>1</v>
          </cell>
        </row>
        <row r="1566">
          <cell r="E1566" t="str">
            <v>CEACAM3</v>
          </cell>
          <cell r="F1566">
            <v>1</v>
          </cell>
        </row>
        <row r="1567">
          <cell r="E1567" t="str">
            <v>CEBPZ</v>
          </cell>
          <cell r="F1567">
            <v>2</v>
          </cell>
        </row>
        <row r="1568">
          <cell r="E1568" t="str">
            <v>CECR1</v>
          </cell>
          <cell r="F1568">
            <v>2</v>
          </cell>
        </row>
        <row r="1569">
          <cell r="E1569" t="str">
            <v>CECR6</v>
          </cell>
          <cell r="F1569">
            <v>1</v>
          </cell>
        </row>
        <row r="1570">
          <cell r="E1570" t="str">
            <v>CELA1</v>
          </cell>
          <cell r="F1570">
            <v>1</v>
          </cell>
        </row>
        <row r="1571">
          <cell r="E1571" t="str">
            <v>CELA2B</v>
          </cell>
          <cell r="F1571">
            <v>3</v>
          </cell>
        </row>
        <row r="1572">
          <cell r="E1572" t="str">
            <v>CELA3B</v>
          </cell>
          <cell r="F1572">
            <v>2</v>
          </cell>
        </row>
        <row r="1573">
          <cell r="E1573" t="str">
            <v>CELF3</v>
          </cell>
          <cell r="F1573">
            <v>1</v>
          </cell>
        </row>
        <row r="1574">
          <cell r="E1574" t="str">
            <v>CELF5</v>
          </cell>
          <cell r="F1574">
            <v>1</v>
          </cell>
        </row>
        <row r="1575">
          <cell r="E1575" t="str">
            <v>CELSR1</v>
          </cell>
          <cell r="F1575">
            <v>3</v>
          </cell>
        </row>
        <row r="1576">
          <cell r="E1576" t="str">
            <v>CELSR2</v>
          </cell>
          <cell r="F1576">
            <v>2</v>
          </cell>
        </row>
        <row r="1577">
          <cell r="E1577" t="str">
            <v>CELSR3</v>
          </cell>
          <cell r="F1577">
            <v>8</v>
          </cell>
        </row>
        <row r="1578">
          <cell r="E1578" t="str">
            <v>CENPA</v>
          </cell>
          <cell r="F1578">
            <v>1</v>
          </cell>
        </row>
        <row r="1579">
          <cell r="E1579" t="str">
            <v>CENPB</v>
          </cell>
          <cell r="F1579">
            <v>1</v>
          </cell>
        </row>
        <row r="1580">
          <cell r="E1580" t="str">
            <v>CENPE</v>
          </cell>
          <cell r="F1580">
            <v>2</v>
          </cell>
        </row>
        <row r="1581">
          <cell r="E1581" t="str">
            <v>CENPF</v>
          </cell>
          <cell r="F1581">
            <v>6</v>
          </cell>
        </row>
        <row r="1582">
          <cell r="E1582" t="str">
            <v>CENPH</v>
          </cell>
          <cell r="F1582">
            <v>1</v>
          </cell>
        </row>
        <row r="1583">
          <cell r="E1583" t="str">
            <v>CENPJ</v>
          </cell>
          <cell r="F1583">
            <v>2</v>
          </cell>
        </row>
        <row r="1584">
          <cell r="E1584" t="str">
            <v>CEP110</v>
          </cell>
          <cell r="F1584">
            <v>4</v>
          </cell>
        </row>
        <row r="1585">
          <cell r="E1585" t="str">
            <v>CEP120</v>
          </cell>
          <cell r="F1585">
            <v>1</v>
          </cell>
        </row>
        <row r="1586">
          <cell r="E1586" t="str">
            <v>CEP135</v>
          </cell>
          <cell r="F1586">
            <v>2</v>
          </cell>
        </row>
        <row r="1587">
          <cell r="E1587" t="str">
            <v>CEP152</v>
          </cell>
          <cell r="F1587">
            <v>1</v>
          </cell>
        </row>
        <row r="1588">
          <cell r="E1588" t="str">
            <v>CEP164</v>
          </cell>
          <cell r="F1588">
            <v>4</v>
          </cell>
        </row>
        <row r="1589">
          <cell r="E1589" t="str">
            <v>CEP192</v>
          </cell>
          <cell r="F1589">
            <v>1</v>
          </cell>
        </row>
        <row r="1590">
          <cell r="E1590" t="str">
            <v>CEP250</v>
          </cell>
          <cell r="F1590">
            <v>3</v>
          </cell>
        </row>
        <row r="1591">
          <cell r="E1591" t="str">
            <v>CEP290</v>
          </cell>
          <cell r="F1591">
            <v>2</v>
          </cell>
        </row>
        <row r="1592">
          <cell r="E1592" t="str">
            <v>CEP350</v>
          </cell>
          <cell r="F1592">
            <v>3</v>
          </cell>
        </row>
        <row r="1593">
          <cell r="E1593" t="str">
            <v>CEP55</v>
          </cell>
          <cell r="F1593">
            <v>1</v>
          </cell>
        </row>
        <row r="1594">
          <cell r="E1594" t="str">
            <v>CEP72</v>
          </cell>
          <cell r="F1594">
            <v>1</v>
          </cell>
        </row>
        <row r="1595">
          <cell r="E1595" t="str">
            <v>CEP78</v>
          </cell>
          <cell r="F1595">
            <v>1</v>
          </cell>
        </row>
        <row r="1596">
          <cell r="E1596" t="str">
            <v>CEP95</v>
          </cell>
          <cell r="F1596">
            <v>1</v>
          </cell>
        </row>
        <row r="1597">
          <cell r="E1597" t="str">
            <v>CEP97</v>
          </cell>
          <cell r="F1597">
            <v>1</v>
          </cell>
        </row>
        <row r="1598">
          <cell r="E1598" t="str">
            <v>CEPT1</v>
          </cell>
          <cell r="F1598">
            <v>1</v>
          </cell>
        </row>
        <row r="1599">
          <cell r="E1599" t="str">
            <v>CER1</v>
          </cell>
          <cell r="F1599">
            <v>1</v>
          </cell>
        </row>
        <row r="1600">
          <cell r="E1600" t="str">
            <v>CERK</v>
          </cell>
          <cell r="F1600">
            <v>1</v>
          </cell>
        </row>
        <row r="1601">
          <cell r="E1601" t="str">
            <v>CES1</v>
          </cell>
          <cell r="F1601">
            <v>4</v>
          </cell>
        </row>
        <row r="1602">
          <cell r="E1602" t="str">
            <v>CES2</v>
          </cell>
          <cell r="F1602">
            <v>1</v>
          </cell>
        </row>
        <row r="1603">
          <cell r="E1603" t="str">
            <v>CES3</v>
          </cell>
          <cell r="F1603">
            <v>1</v>
          </cell>
        </row>
        <row r="1604">
          <cell r="E1604" t="str">
            <v>CES7</v>
          </cell>
          <cell r="F1604">
            <v>1</v>
          </cell>
        </row>
        <row r="1605">
          <cell r="E1605" t="str">
            <v>CES8</v>
          </cell>
          <cell r="F1605">
            <v>1</v>
          </cell>
        </row>
        <row r="1606">
          <cell r="E1606" t="str">
            <v>CETN1</v>
          </cell>
          <cell r="F1606">
            <v>1</v>
          </cell>
        </row>
        <row r="1607">
          <cell r="E1607" t="str">
            <v>CFH</v>
          </cell>
          <cell r="F1607">
            <v>2</v>
          </cell>
        </row>
        <row r="1608">
          <cell r="E1608" t="str">
            <v>CFHR5</v>
          </cell>
          <cell r="F1608">
            <v>2</v>
          </cell>
        </row>
        <row r="1609">
          <cell r="E1609" t="str">
            <v>CFTR</v>
          </cell>
          <cell r="F1609">
            <v>3</v>
          </cell>
        </row>
        <row r="1610">
          <cell r="E1610" t="str">
            <v>CGN</v>
          </cell>
          <cell r="F1610">
            <v>2</v>
          </cell>
        </row>
        <row r="1611">
          <cell r="E1611" t="str">
            <v>CGNL1</v>
          </cell>
          <cell r="F1611">
            <v>1</v>
          </cell>
        </row>
        <row r="1612">
          <cell r="E1612" t="str">
            <v>CGREF1</v>
          </cell>
          <cell r="F1612">
            <v>1</v>
          </cell>
        </row>
        <row r="1613">
          <cell r="E1613" t="str">
            <v>CHADL</v>
          </cell>
          <cell r="F1613">
            <v>1</v>
          </cell>
        </row>
        <row r="1614">
          <cell r="E1614" t="str">
            <v>CHAF1A</v>
          </cell>
          <cell r="F1614">
            <v>2</v>
          </cell>
        </row>
        <row r="1615">
          <cell r="E1615" t="str">
            <v>CHCHD4</v>
          </cell>
          <cell r="F1615">
            <v>1</v>
          </cell>
        </row>
        <row r="1616">
          <cell r="E1616" t="str">
            <v>CHD1</v>
          </cell>
          <cell r="F1616">
            <v>2</v>
          </cell>
        </row>
        <row r="1617">
          <cell r="E1617" t="str">
            <v>CHD1L</v>
          </cell>
          <cell r="F1617">
            <v>1</v>
          </cell>
        </row>
        <row r="1618">
          <cell r="E1618" t="str">
            <v>CHD2</v>
          </cell>
          <cell r="F1618">
            <v>1</v>
          </cell>
        </row>
        <row r="1619">
          <cell r="E1619" t="str">
            <v>CHD3</v>
          </cell>
          <cell r="F1619">
            <v>2</v>
          </cell>
        </row>
        <row r="1620">
          <cell r="E1620" t="str">
            <v>CHD4</v>
          </cell>
          <cell r="F1620">
            <v>2</v>
          </cell>
        </row>
        <row r="1621">
          <cell r="E1621" t="str">
            <v>CHD5</v>
          </cell>
          <cell r="F1621">
            <v>2</v>
          </cell>
        </row>
        <row r="1622">
          <cell r="E1622" t="str">
            <v>CHD6</v>
          </cell>
          <cell r="F1622">
            <v>4</v>
          </cell>
        </row>
        <row r="1623">
          <cell r="E1623" t="str">
            <v>CHD7</v>
          </cell>
          <cell r="F1623">
            <v>4</v>
          </cell>
        </row>
        <row r="1624">
          <cell r="E1624" t="str">
            <v>CHD8</v>
          </cell>
          <cell r="F1624">
            <v>4</v>
          </cell>
        </row>
        <row r="1625">
          <cell r="E1625" t="str">
            <v>CHD9</v>
          </cell>
          <cell r="F1625">
            <v>3</v>
          </cell>
        </row>
        <row r="1626">
          <cell r="E1626" t="str">
            <v>CHDH</v>
          </cell>
          <cell r="F1626">
            <v>2</v>
          </cell>
        </row>
        <row r="1627">
          <cell r="E1627" t="str">
            <v>CHEK1</v>
          </cell>
          <cell r="F1627">
            <v>2</v>
          </cell>
        </row>
        <row r="1628">
          <cell r="E1628" t="str">
            <v>CHERP</v>
          </cell>
          <cell r="F1628">
            <v>3</v>
          </cell>
        </row>
        <row r="1629">
          <cell r="E1629" t="str">
            <v>CHGB</v>
          </cell>
          <cell r="F1629">
            <v>1</v>
          </cell>
        </row>
        <row r="1630">
          <cell r="E1630" t="str">
            <v>CHI3L2</v>
          </cell>
          <cell r="F1630">
            <v>2</v>
          </cell>
        </row>
        <row r="1631">
          <cell r="E1631" t="str">
            <v>CHIA</v>
          </cell>
          <cell r="F1631">
            <v>1</v>
          </cell>
        </row>
        <row r="1632">
          <cell r="E1632" t="str">
            <v>CHIT1</v>
          </cell>
          <cell r="F1632">
            <v>2</v>
          </cell>
        </row>
        <row r="1633">
          <cell r="E1633" t="str">
            <v>CHKA</v>
          </cell>
          <cell r="F1633">
            <v>1</v>
          </cell>
        </row>
        <row r="1634">
          <cell r="E1634" t="str">
            <v>CHKB</v>
          </cell>
          <cell r="F1634">
            <v>1</v>
          </cell>
        </row>
        <row r="1635">
          <cell r="E1635" t="str">
            <v>CHL1</v>
          </cell>
          <cell r="F1635">
            <v>4</v>
          </cell>
        </row>
        <row r="1636">
          <cell r="E1636" t="str">
            <v>CHM</v>
          </cell>
          <cell r="F1636">
            <v>1</v>
          </cell>
        </row>
        <row r="1637">
          <cell r="E1637" t="str">
            <v>CHML</v>
          </cell>
          <cell r="F1637">
            <v>1</v>
          </cell>
        </row>
        <row r="1638">
          <cell r="E1638" t="str">
            <v>CHMP4A</v>
          </cell>
          <cell r="F1638">
            <v>2</v>
          </cell>
        </row>
        <row r="1639">
          <cell r="E1639" t="str">
            <v>CHMP4C</v>
          </cell>
          <cell r="F1639">
            <v>1</v>
          </cell>
        </row>
        <row r="1640">
          <cell r="E1640" t="str">
            <v>CHN1</v>
          </cell>
          <cell r="F1640">
            <v>1</v>
          </cell>
        </row>
        <row r="1641">
          <cell r="E1641" t="str">
            <v>CHODL</v>
          </cell>
          <cell r="F1641">
            <v>1</v>
          </cell>
        </row>
        <row r="1642">
          <cell r="E1642" t="str">
            <v>CHPF</v>
          </cell>
          <cell r="F1642">
            <v>1</v>
          </cell>
        </row>
        <row r="1643">
          <cell r="E1643" t="str">
            <v>CHPF2</v>
          </cell>
          <cell r="F1643">
            <v>1</v>
          </cell>
        </row>
        <row r="1644">
          <cell r="E1644" t="str">
            <v>CHRD</v>
          </cell>
          <cell r="F1644">
            <v>3</v>
          </cell>
        </row>
        <row r="1645">
          <cell r="E1645" t="str">
            <v>CHRM1</v>
          </cell>
          <cell r="F1645">
            <v>1</v>
          </cell>
        </row>
        <row r="1646">
          <cell r="E1646" t="str">
            <v>CHRM2</v>
          </cell>
          <cell r="F1646">
            <v>2</v>
          </cell>
        </row>
        <row r="1647">
          <cell r="E1647" t="str">
            <v>CHRM3</v>
          </cell>
          <cell r="F1647">
            <v>1</v>
          </cell>
        </row>
        <row r="1648">
          <cell r="E1648" t="str">
            <v>CHRNA1</v>
          </cell>
          <cell r="F1648">
            <v>1</v>
          </cell>
        </row>
        <row r="1649">
          <cell r="E1649" t="str">
            <v>CHRNA4</v>
          </cell>
          <cell r="F1649">
            <v>1</v>
          </cell>
        </row>
        <row r="1650">
          <cell r="E1650" t="str">
            <v>CHRNA9</v>
          </cell>
          <cell r="F1650">
            <v>1</v>
          </cell>
        </row>
        <row r="1651">
          <cell r="E1651" t="str">
            <v>CHRNB2</v>
          </cell>
          <cell r="F1651">
            <v>4</v>
          </cell>
        </row>
        <row r="1652">
          <cell r="E1652" t="str">
            <v>CHRNB3</v>
          </cell>
          <cell r="F1652">
            <v>1</v>
          </cell>
        </row>
        <row r="1653">
          <cell r="E1653" t="str">
            <v>CHRND</v>
          </cell>
          <cell r="F1653">
            <v>4</v>
          </cell>
        </row>
        <row r="1654">
          <cell r="E1654" t="str">
            <v>CHRNE</v>
          </cell>
          <cell r="F1654">
            <v>1</v>
          </cell>
        </row>
        <row r="1655">
          <cell r="E1655" t="str">
            <v>CHRNG</v>
          </cell>
          <cell r="F1655">
            <v>3</v>
          </cell>
        </row>
        <row r="1656">
          <cell r="E1656" t="str">
            <v>CHST1</v>
          </cell>
          <cell r="F1656">
            <v>1</v>
          </cell>
        </row>
        <row r="1657">
          <cell r="E1657" t="str">
            <v>CHST11</v>
          </cell>
          <cell r="F1657">
            <v>1</v>
          </cell>
        </row>
        <row r="1658">
          <cell r="E1658" t="str">
            <v>CHST12</v>
          </cell>
          <cell r="F1658">
            <v>1</v>
          </cell>
        </row>
        <row r="1659">
          <cell r="E1659" t="str">
            <v>CHST13</v>
          </cell>
          <cell r="F1659">
            <v>1</v>
          </cell>
        </row>
        <row r="1660">
          <cell r="E1660" t="str">
            <v>CHST14</v>
          </cell>
          <cell r="F1660">
            <v>2</v>
          </cell>
        </row>
        <row r="1661">
          <cell r="E1661" t="str">
            <v>CHST15</v>
          </cell>
          <cell r="F1661">
            <v>2</v>
          </cell>
        </row>
        <row r="1662">
          <cell r="E1662" t="str">
            <v>CHST2</v>
          </cell>
          <cell r="F1662">
            <v>4</v>
          </cell>
        </row>
        <row r="1663">
          <cell r="E1663" t="str">
            <v>CHST4</v>
          </cell>
          <cell r="F1663">
            <v>1</v>
          </cell>
        </row>
        <row r="1664">
          <cell r="E1664" t="str">
            <v>CHST5</v>
          </cell>
          <cell r="F1664">
            <v>1</v>
          </cell>
        </row>
        <row r="1665">
          <cell r="E1665" t="str">
            <v>CHST6</v>
          </cell>
          <cell r="F1665">
            <v>1</v>
          </cell>
        </row>
        <row r="1666">
          <cell r="E1666" t="str">
            <v>CHST7</v>
          </cell>
          <cell r="F1666">
            <v>1</v>
          </cell>
        </row>
        <row r="1667">
          <cell r="E1667" t="str">
            <v>CHST8</v>
          </cell>
          <cell r="F1667">
            <v>2</v>
          </cell>
        </row>
        <row r="1668">
          <cell r="E1668" t="str">
            <v>CHST9</v>
          </cell>
          <cell r="F1668">
            <v>1</v>
          </cell>
        </row>
        <row r="1669">
          <cell r="E1669" t="str">
            <v>CHSY1</v>
          </cell>
          <cell r="F1669">
            <v>1</v>
          </cell>
        </row>
        <row r="1670">
          <cell r="E1670" t="str">
            <v>CHSY3</v>
          </cell>
          <cell r="F1670">
            <v>1</v>
          </cell>
        </row>
        <row r="1671">
          <cell r="E1671" t="str">
            <v>CHURC1</v>
          </cell>
          <cell r="F1671">
            <v>1</v>
          </cell>
        </row>
        <row r="1672">
          <cell r="E1672" t="str">
            <v>CIAO1</v>
          </cell>
          <cell r="F1672">
            <v>1</v>
          </cell>
        </row>
        <row r="1673">
          <cell r="E1673" t="str">
            <v>CIC</v>
          </cell>
          <cell r="F1673">
            <v>1</v>
          </cell>
        </row>
        <row r="1674">
          <cell r="E1674" t="str">
            <v>CIDEA</v>
          </cell>
          <cell r="F1674">
            <v>1</v>
          </cell>
        </row>
        <row r="1675">
          <cell r="E1675" t="str">
            <v>CIITA</v>
          </cell>
          <cell r="F1675">
            <v>1</v>
          </cell>
        </row>
        <row r="1676">
          <cell r="E1676" t="str">
            <v>CILP</v>
          </cell>
          <cell r="F1676">
            <v>2</v>
          </cell>
        </row>
        <row r="1677">
          <cell r="E1677" t="str">
            <v>CILP2</v>
          </cell>
          <cell r="F1677">
            <v>3</v>
          </cell>
        </row>
        <row r="1678">
          <cell r="E1678" t="str">
            <v>CIRBP</v>
          </cell>
          <cell r="F1678">
            <v>1</v>
          </cell>
        </row>
        <row r="1679">
          <cell r="E1679" t="str">
            <v>CIT</v>
          </cell>
          <cell r="F1679">
            <v>5</v>
          </cell>
        </row>
        <row r="1680">
          <cell r="E1680" t="str">
            <v>CIZ1</v>
          </cell>
          <cell r="F1680">
            <v>2</v>
          </cell>
        </row>
        <row r="1681">
          <cell r="E1681" t="str">
            <v>CKAP2</v>
          </cell>
          <cell r="F1681">
            <v>2</v>
          </cell>
        </row>
        <row r="1682">
          <cell r="E1682" t="str">
            <v>CKAP2L</v>
          </cell>
          <cell r="F1682">
            <v>1</v>
          </cell>
        </row>
        <row r="1683">
          <cell r="E1683" t="str">
            <v>CKAP5</v>
          </cell>
          <cell r="F1683">
            <v>1</v>
          </cell>
        </row>
        <row r="1684">
          <cell r="E1684" t="str">
            <v>CKMT2</v>
          </cell>
          <cell r="F1684">
            <v>1</v>
          </cell>
        </row>
        <row r="1685">
          <cell r="E1685" t="str">
            <v>CLASP1</v>
          </cell>
          <cell r="F1685">
            <v>3</v>
          </cell>
        </row>
        <row r="1686">
          <cell r="E1686" t="str">
            <v>CLASP2</v>
          </cell>
          <cell r="F1686">
            <v>2</v>
          </cell>
        </row>
        <row r="1687">
          <cell r="E1687" t="str">
            <v>CLC</v>
          </cell>
          <cell r="F1687">
            <v>1</v>
          </cell>
        </row>
        <row r="1688">
          <cell r="E1688" t="str">
            <v>CLCA1</v>
          </cell>
          <cell r="F1688">
            <v>4</v>
          </cell>
        </row>
        <row r="1689">
          <cell r="E1689" t="str">
            <v>CLCA2</v>
          </cell>
          <cell r="F1689">
            <v>2</v>
          </cell>
        </row>
        <row r="1690">
          <cell r="E1690" t="str">
            <v>CLCC1</v>
          </cell>
          <cell r="F1690">
            <v>1</v>
          </cell>
        </row>
        <row r="1691">
          <cell r="E1691" t="str">
            <v>CLCF1</v>
          </cell>
          <cell r="F1691">
            <v>1</v>
          </cell>
        </row>
        <row r="1692">
          <cell r="E1692" t="str">
            <v>CLCN1</v>
          </cell>
          <cell r="F1692">
            <v>2</v>
          </cell>
        </row>
        <row r="1693">
          <cell r="E1693" t="str">
            <v>CLCN4</v>
          </cell>
          <cell r="F1693">
            <v>2</v>
          </cell>
        </row>
        <row r="1694">
          <cell r="E1694" t="str">
            <v>CLCN5</v>
          </cell>
          <cell r="F1694">
            <v>1</v>
          </cell>
        </row>
        <row r="1695">
          <cell r="E1695" t="str">
            <v>CLCN6</v>
          </cell>
          <cell r="F1695">
            <v>1</v>
          </cell>
        </row>
        <row r="1696">
          <cell r="E1696" t="str">
            <v>CLCNKA</v>
          </cell>
          <cell r="F1696">
            <v>1</v>
          </cell>
        </row>
        <row r="1697">
          <cell r="E1697" t="str">
            <v>CLDN14</v>
          </cell>
          <cell r="F1697">
            <v>1</v>
          </cell>
        </row>
        <row r="1698">
          <cell r="E1698" t="str">
            <v>CLDN16</v>
          </cell>
          <cell r="F1698">
            <v>1</v>
          </cell>
        </row>
        <row r="1699">
          <cell r="E1699" t="str">
            <v>CLDN20</v>
          </cell>
          <cell r="F1699">
            <v>1</v>
          </cell>
        </row>
        <row r="1700">
          <cell r="E1700" t="str">
            <v>CLDN5</v>
          </cell>
          <cell r="F1700">
            <v>2</v>
          </cell>
        </row>
        <row r="1701">
          <cell r="E1701" t="str">
            <v>CLDN6</v>
          </cell>
          <cell r="F1701">
            <v>1</v>
          </cell>
        </row>
        <row r="1702">
          <cell r="E1702" t="str">
            <v>CLDN8</v>
          </cell>
          <cell r="F1702">
            <v>2</v>
          </cell>
        </row>
        <row r="1703">
          <cell r="E1703" t="str">
            <v>CLDN9</v>
          </cell>
          <cell r="F1703">
            <v>1</v>
          </cell>
        </row>
        <row r="1704">
          <cell r="E1704" t="str">
            <v>CLEC12A</v>
          </cell>
          <cell r="F1704">
            <v>4</v>
          </cell>
        </row>
        <row r="1705">
          <cell r="E1705" t="str">
            <v>CLEC14A</v>
          </cell>
          <cell r="F1705">
            <v>2</v>
          </cell>
        </row>
        <row r="1706">
          <cell r="E1706" t="str">
            <v>CLEC2A</v>
          </cell>
          <cell r="F1706">
            <v>2</v>
          </cell>
        </row>
        <row r="1707">
          <cell r="E1707" t="str">
            <v>CLEC2L</v>
          </cell>
          <cell r="F1707">
            <v>1</v>
          </cell>
        </row>
        <row r="1708">
          <cell r="E1708" t="str">
            <v>CLEC4D</v>
          </cell>
          <cell r="F1708">
            <v>1</v>
          </cell>
        </row>
        <row r="1709">
          <cell r="E1709" t="str">
            <v>CLEC4F</v>
          </cell>
          <cell r="F1709">
            <v>1</v>
          </cell>
        </row>
        <row r="1710">
          <cell r="E1710" t="str">
            <v>CLEC4GP1</v>
          </cell>
          <cell r="F1710">
            <v>1</v>
          </cell>
        </row>
        <row r="1711">
          <cell r="E1711" t="str">
            <v>CLEC4M</v>
          </cell>
          <cell r="F1711">
            <v>1</v>
          </cell>
        </row>
        <row r="1712">
          <cell r="E1712" t="str">
            <v>CLGN</v>
          </cell>
          <cell r="F1712">
            <v>2</v>
          </cell>
        </row>
        <row r="1713">
          <cell r="E1713" t="str">
            <v>CLINT1</v>
          </cell>
          <cell r="F1713">
            <v>1</v>
          </cell>
        </row>
        <row r="1714">
          <cell r="E1714" t="str">
            <v>CLIP2</v>
          </cell>
          <cell r="F1714">
            <v>2</v>
          </cell>
        </row>
        <row r="1715">
          <cell r="E1715" t="str">
            <v>CLIP4</v>
          </cell>
          <cell r="F1715">
            <v>1</v>
          </cell>
        </row>
        <row r="1716">
          <cell r="E1716" t="str">
            <v>CLK1</v>
          </cell>
          <cell r="F1716">
            <v>1</v>
          </cell>
        </row>
        <row r="1717">
          <cell r="E1717" t="str">
            <v>CLK3</v>
          </cell>
          <cell r="F1717">
            <v>1</v>
          </cell>
        </row>
        <row r="1718">
          <cell r="E1718" t="str">
            <v>CLLU1OS</v>
          </cell>
          <cell r="F1718">
            <v>1</v>
          </cell>
        </row>
        <row r="1719">
          <cell r="E1719" t="str">
            <v>CLMN</v>
          </cell>
          <cell r="F1719">
            <v>1</v>
          </cell>
        </row>
        <row r="1720">
          <cell r="E1720" t="str">
            <v>CLN8</v>
          </cell>
          <cell r="F1720">
            <v>1</v>
          </cell>
        </row>
        <row r="1721">
          <cell r="E1721" t="str">
            <v>CLNK</v>
          </cell>
          <cell r="F1721">
            <v>1</v>
          </cell>
        </row>
        <row r="1722">
          <cell r="E1722" t="str">
            <v>CLOCK</v>
          </cell>
          <cell r="F1722">
            <v>1</v>
          </cell>
        </row>
        <row r="1723">
          <cell r="E1723" t="str">
            <v>CLPB</v>
          </cell>
          <cell r="F1723">
            <v>1</v>
          </cell>
        </row>
        <row r="1724">
          <cell r="E1724" t="str">
            <v>CLPTM1</v>
          </cell>
          <cell r="F1724">
            <v>1</v>
          </cell>
        </row>
        <row r="1725">
          <cell r="E1725" t="str">
            <v>CLPTM1L</v>
          </cell>
          <cell r="F1725">
            <v>2</v>
          </cell>
        </row>
        <row r="1726">
          <cell r="E1726" t="str">
            <v>CLPX</v>
          </cell>
          <cell r="F1726">
            <v>1</v>
          </cell>
        </row>
        <row r="1727">
          <cell r="E1727" t="str">
            <v>CLRN2</v>
          </cell>
          <cell r="F1727">
            <v>1</v>
          </cell>
        </row>
        <row r="1728">
          <cell r="E1728" t="str">
            <v>CLSPN</v>
          </cell>
          <cell r="F1728">
            <v>2</v>
          </cell>
        </row>
        <row r="1729">
          <cell r="E1729" t="str">
            <v>CLSTN2</v>
          </cell>
          <cell r="F1729">
            <v>3</v>
          </cell>
        </row>
        <row r="1730">
          <cell r="E1730" t="str">
            <v>CLSTN3</v>
          </cell>
          <cell r="F1730">
            <v>1</v>
          </cell>
        </row>
        <row r="1731">
          <cell r="E1731" t="str">
            <v>CLTA</v>
          </cell>
          <cell r="F1731">
            <v>1</v>
          </cell>
        </row>
        <row r="1732">
          <cell r="E1732" t="str">
            <v>CLTC</v>
          </cell>
          <cell r="F1732">
            <v>2</v>
          </cell>
        </row>
        <row r="1733">
          <cell r="E1733" t="str">
            <v>CLTCL1</v>
          </cell>
          <cell r="F1733">
            <v>1</v>
          </cell>
        </row>
        <row r="1734">
          <cell r="E1734" t="str">
            <v>CLUL1</v>
          </cell>
          <cell r="F1734">
            <v>1</v>
          </cell>
        </row>
        <row r="1735">
          <cell r="E1735" t="str">
            <v>CLVS1</v>
          </cell>
          <cell r="F1735">
            <v>1</v>
          </cell>
        </row>
        <row r="1736">
          <cell r="E1736" t="str">
            <v>CLYBL</v>
          </cell>
          <cell r="F1736">
            <v>1</v>
          </cell>
        </row>
        <row r="1737">
          <cell r="E1737" t="str">
            <v>CMAH</v>
          </cell>
          <cell r="F1737">
            <v>1</v>
          </cell>
        </row>
        <row r="1738">
          <cell r="E1738" t="str">
            <v>CMKLR1</v>
          </cell>
          <cell r="F1738">
            <v>2</v>
          </cell>
        </row>
        <row r="1739">
          <cell r="E1739" t="str">
            <v>CMTM1</v>
          </cell>
          <cell r="F1739">
            <v>2</v>
          </cell>
        </row>
        <row r="1740">
          <cell r="E1740" t="str">
            <v>CMTM4</v>
          </cell>
          <cell r="F1740">
            <v>2</v>
          </cell>
        </row>
        <row r="1741">
          <cell r="E1741" t="str">
            <v>CMTM7</v>
          </cell>
          <cell r="F1741">
            <v>1</v>
          </cell>
        </row>
        <row r="1742">
          <cell r="E1742" t="str">
            <v>CMYA5</v>
          </cell>
          <cell r="F1742">
            <v>4</v>
          </cell>
        </row>
        <row r="1743">
          <cell r="E1743" t="str">
            <v>CNBD1</v>
          </cell>
          <cell r="F1743">
            <v>2</v>
          </cell>
        </row>
        <row r="1744">
          <cell r="E1744" t="str">
            <v>CNDP2</v>
          </cell>
          <cell r="F1744">
            <v>1</v>
          </cell>
        </row>
        <row r="1745">
          <cell r="E1745" t="str">
            <v>CNGA1</v>
          </cell>
          <cell r="F1745">
            <v>1</v>
          </cell>
        </row>
        <row r="1746">
          <cell r="E1746" t="str">
            <v>CNGA2</v>
          </cell>
          <cell r="F1746">
            <v>1</v>
          </cell>
        </row>
        <row r="1747">
          <cell r="E1747" t="str">
            <v>CNGA4</v>
          </cell>
          <cell r="F1747">
            <v>2</v>
          </cell>
        </row>
        <row r="1748">
          <cell r="E1748" t="str">
            <v>CNGB1</v>
          </cell>
          <cell r="F1748">
            <v>3</v>
          </cell>
        </row>
        <row r="1749">
          <cell r="E1749" t="str">
            <v>CNGB3</v>
          </cell>
          <cell r="F1749">
            <v>2</v>
          </cell>
        </row>
        <row r="1750">
          <cell r="E1750" t="str">
            <v>CNIH</v>
          </cell>
          <cell r="F1750">
            <v>1</v>
          </cell>
        </row>
        <row r="1751">
          <cell r="E1751" t="str">
            <v>CNKSR2</v>
          </cell>
          <cell r="F1751">
            <v>1</v>
          </cell>
        </row>
        <row r="1752">
          <cell r="E1752" t="str">
            <v>CNN1</v>
          </cell>
          <cell r="F1752">
            <v>1</v>
          </cell>
        </row>
        <row r="1753">
          <cell r="E1753" t="str">
            <v>CNNM1</v>
          </cell>
          <cell r="F1753">
            <v>3</v>
          </cell>
        </row>
        <row r="1754">
          <cell r="E1754" t="str">
            <v>CNNM2</v>
          </cell>
          <cell r="F1754">
            <v>2</v>
          </cell>
        </row>
        <row r="1755">
          <cell r="E1755" t="str">
            <v>CNNM3</v>
          </cell>
          <cell r="F1755">
            <v>1</v>
          </cell>
        </row>
        <row r="1756">
          <cell r="E1756" t="str">
            <v>CNOT1</v>
          </cell>
          <cell r="F1756">
            <v>1</v>
          </cell>
        </row>
        <row r="1757">
          <cell r="E1757" t="str">
            <v>CNOT4</v>
          </cell>
          <cell r="F1757">
            <v>1</v>
          </cell>
        </row>
        <row r="1758">
          <cell r="E1758" t="str">
            <v>CNOT6</v>
          </cell>
          <cell r="F1758">
            <v>3</v>
          </cell>
        </row>
        <row r="1759">
          <cell r="E1759" t="str">
            <v>CNOT8</v>
          </cell>
          <cell r="F1759">
            <v>1</v>
          </cell>
        </row>
        <row r="1760">
          <cell r="E1760" t="str">
            <v>CNR1</v>
          </cell>
          <cell r="F1760">
            <v>5</v>
          </cell>
        </row>
        <row r="1761">
          <cell r="E1761" t="str">
            <v>CNTFR</v>
          </cell>
          <cell r="F1761">
            <v>1</v>
          </cell>
        </row>
        <row r="1762">
          <cell r="E1762" t="str">
            <v>CNTLN</v>
          </cell>
          <cell r="F1762">
            <v>7</v>
          </cell>
        </row>
        <row r="1763">
          <cell r="E1763" t="str">
            <v>CNTN1</v>
          </cell>
          <cell r="F1763">
            <v>6</v>
          </cell>
        </row>
        <row r="1764">
          <cell r="E1764" t="str">
            <v>CNTN2</v>
          </cell>
          <cell r="F1764">
            <v>1</v>
          </cell>
        </row>
        <row r="1765">
          <cell r="E1765" t="str">
            <v>CNTN3</v>
          </cell>
          <cell r="F1765">
            <v>4</v>
          </cell>
        </row>
        <row r="1766">
          <cell r="E1766" t="str">
            <v>CNTN4</v>
          </cell>
          <cell r="F1766">
            <v>5</v>
          </cell>
        </row>
        <row r="1767">
          <cell r="E1767" t="str">
            <v>CNTN5</v>
          </cell>
          <cell r="F1767">
            <v>4</v>
          </cell>
        </row>
        <row r="1768">
          <cell r="E1768" t="str">
            <v>CNTN6</v>
          </cell>
          <cell r="F1768">
            <v>2</v>
          </cell>
        </row>
        <row r="1769">
          <cell r="E1769" t="str">
            <v>CNTNAP1</v>
          </cell>
          <cell r="F1769">
            <v>2</v>
          </cell>
        </row>
        <row r="1770">
          <cell r="E1770" t="str">
            <v>CNTNAP2</v>
          </cell>
          <cell r="F1770">
            <v>8</v>
          </cell>
        </row>
        <row r="1771">
          <cell r="E1771" t="str">
            <v>CNTNAP4</v>
          </cell>
          <cell r="F1771">
            <v>10</v>
          </cell>
        </row>
        <row r="1772">
          <cell r="E1772" t="str">
            <v>CNTNAP5</v>
          </cell>
          <cell r="F1772">
            <v>3</v>
          </cell>
        </row>
        <row r="1773">
          <cell r="E1773" t="str">
            <v>COBL</v>
          </cell>
          <cell r="F1773">
            <v>1</v>
          </cell>
        </row>
        <row r="1774">
          <cell r="E1774" t="str">
            <v>COBLL1</v>
          </cell>
          <cell r="F1774">
            <v>1</v>
          </cell>
        </row>
        <row r="1775">
          <cell r="E1775" t="str">
            <v>COG1</v>
          </cell>
          <cell r="F1775">
            <v>1</v>
          </cell>
        </row>
        <row r="1776">
          <cell r="E1776" t="str">
            <v>COG5</v>
          </cell>
          <cell r="F1776">
            <v>1</v>
          </cell>
        </row>
        <row r="1777">
          <cell r="E1777" t="str">
            <v>COG6</v>
          </cell>
          <cell r="F1777">
            <v>3</v>
          </cell>
        </row>
        <row r="1778">
          <cell r="E1778" t="str">
            <v>COL10A1</v>
          </cell>
          <cell r="F1778">
            <v>1</v>
          </cell>
        </row>
        <row r="1779">
          <cell r="E1779" t="str">
            <v>COL11A1</v>
          </cell>
          <cell r="F1779">
            <v>10</v>
          </cell>
        </row>
        <row r="1780">
          <cell r="E1780" t="str">
            <v>COL11A2</v>
          </cell>
          <cell r="F1780">
            <v>5</v>
          </cell>
        </row>
        <row r="1781">
          <cell r="E1781" t="str">
            <v>COL12A1</v>
          </cell>
          <cell r="F1781">
            <v>6</v>
          </cell>
        </row>
        <row r="1782">
          <cell r="E1782" t="str">
            <v>COL13A1</v>
          </cell>
          <cell r="F1782">
            <v>2</v>
          </cell>
        </row>
        <row r="1783">
          <cell r="E1783" t="str">
            <v>COL14A1</v>
          </cell>
          <cell r="F1783">
            <v>7</v>
          </cell>
        </row>
        <row r="1784">
          <cell r="E1784" t="str">
            <v>COL15A1</v>
          </cell>
          <cell r="F1784">
            <v>2</v>
          </cell>
        </row>
        <row r="1785">
          <cell r="E1785" t="str">
            <v>COL16A1</v>
          </cell>
          <cell r="F1785">
            <v>4</v>
          </cell>
        </row>
        <row r="1786">
          <cell r="E1786" t="str">
            <v>COL17A1</v>
          </cell>
          <cell r="F1786">
            <v>2</v>
          </cell>
        </row>
        <row r="1787">
          <cell r="E1787" t="str">
            <v>COL18A1</v>
          </cell>
          <cell r="F1787">
            <v>4</v>
          </cell>
        </row>
        <row r="1788">
          <cell r="E1788" t="str">
            <v>COL19A1</v>
          </cell>
          <cell r="F1788">
            <v>4</v>
          </cell>
        </row>
        <row r="1789">
          <cell r="E1789" t="str">
            <v>COL1A1</v>
          </cell>
          <cell r="F1789">
            <v>2</v>
          </cell>
        </row>
        <row r="1790">
          <cell r="E1790" t="str">
            <v>COL1A2</v>
          </cell>
          <cell r="F1790">
            <v>3</v>
          </cell>
        </row>
        <row r="1791">
          <cell r="E1791" t="str">
            <v>COL20A1</v>
          </cell>
          <cell r="F1791">
            <v>3</v>
          </cell>
        </row>
        <row r="1792">
          <cell r="E1792" t="str">
            <v>COL21A1</v>
          </cell>
          <cell r="F1792">
            <v>1</v>
          </cell>
        </row>
        <row r="1793">
          <cell r="E1793" t="str">
            <v>COL22A1</v>
          </cell>
          <cell r="F1793">
            <v>6</v>
          </cell>
        </row>
        <row r="1794">
          <cell r="E1794" t="str">
            <v>COL23A1</v>
          </cell>
          <cell r="F1794">
            <v>1</v>
          </cell>
        </row>
        <row r="1795">
          <cell r="E1795" t="str">
            <v>COL24A1</v>
          </cell>
          <cell r="F1795">
            <v>4</v>
          </cell>
        </row>
        <row r="1796">
          <cell r="E1796" t="str">
            <v>COL25A1</v>
          </cell>
          <cell r="F1796">
            <v>2</v>
          </cell>
        </row>
        <row r="1797">
          <cell r="E1797" t="str">
            <v>COL27A1</v>
          </cell>
          <cell r="F1797">
            <v>2</v>
          </cell>
        </row>
        <row r="1798">
          <cell r="E1798" t="str">
            <v>COL2A1</v>
          </cell>
          <cell r="F1798">
            <v>3</v>
          </cell>
        </row>
        <row r="1799">
          <cell r="E1799" t="str">
            <v>COL3A1</v>
          </cell>
          <cell r="F1799">
            <v>2</v>
          </cell>
        </row>
        <row r="1800">
          <cell r="E1800" t="str">
            <v>COL4A1</v>
          </cell>
          <cell r="F1800">
            <v>2</v>
          </cell>
        </row>
        <row r="1801">
          <cell r="E1801" t="str">
            <v>COL4A2</v>
          </cell>
          <cell r="F1801">
            <v>2</v>
          </cell>
        </row>
        <row r="1802">
          <cell r="E1802" t="str">
            <v>COL4A3</v>
          </cell>
          <cell r="F1802">
            <v>2</v>
          </cell>
        </row>
        <row r="1803">
          <cell r="E1803" t="str">
            <v>COL4A3BP</v>
          </cell>
          <cell r="F1803">
            <v>2</v>
          </cell>
        </row>
        <row r="1804">
          <cell r="E1804" t="str">
            <v>COL4A4</v>
          </cell>
          <cell r="F1804">
            <v>3</v>
          </cell>
        </row>
        <row r="1805">
          <cell r="E1805" t="str">
            <v>COL4A5</v>
          </cell>
          <cell r="F1805">
            <v>4</v>
          </cell>
        </row>
        <row r="1806">
          <cell r="E1806" t="str">
            <v>COL4A6</v>
          </cell>
          <cell r="F1806">
            <v>1</v>
          </cell>
        </row>
        <row r="1807">
          <cell r="E1807" t="str">
            <v>COL5A1</v>
          </cell>
          <cell r="F1807">
            <v>7</v>
          </cell>
        </row>
        <row r="1808">
          <cell r="E1808" t="str">
            <v>COL5A2</v>
          </cell>
          <cell r="F1808">
            <v>3</v>
          </cell>
        </row>
        <row r="1809">
          <cell r="E1809" t="str">
            <v>COL5A3</v>
          </cell>
          <cell r="F1809">
            <v>3</v>
          </cell>
        </row>
        <row r="1810">
          <cell r="E1810" t="str">
            <v>COL6A1</v>
          </cell>
          <cell r="F1810">
            <v>8</v>
          </cell>
        </row>
        <row r="1811">
          <cell r="E1811" t="str">
            <v>COL6A2</v>
          </cell>
          <cell r="F1811">
            <v>3</v>
          </cell>
        </row>
        <row r="1812">
          <cell r="E1812" t="str">
            <v>COL6A3</v>
          </cell>
          <cell r="F1812">
            <v>6</v>
          </cell>
        </row>
        <row r="1813">
          <cell r="E1813" t="str">
            <v>COL6A5</v>
          </cell>
          <cell r="F1813">
            <v>2</v>
          </cell>
        </row>
        <row r="1814">
          <cell r="E1814" t="str">
            <v>COL6A6</v>
          </cell>
          <cell r="F1814">
            <v>6</v>
          </cell>
        </row>
        <row r="1815">
          <cell r="E1815" t="str">
            <v>COL7A1</v>
          </cell>
          <cell r="F1815">
            <v>2</v>
          </cell>
        </row>
        <row r="1816">
          <cell r="E1816" t="str">
            <v>COL8A2</v>
          </cell>
          <cell r="F1816">
            <v>1</v>
          </cell>
        </row>
        <row r="1817">
          <cell r="E1817" t="str">
            <v>COL9A1</v>
          </cell>
          <cell r="F1817">
            <v>2</v>
          </cell>
        </row>
        <row r="1818">
          <cell r="E1818" t="str">
            <v>COL9A3</v>
          </cell>
          <cell r="F1818">
            <v>1</v>
          </cell>
        </row>
        <row r="1819">
          <cell r="E1819" t="str">
            <v>COLEC12</v>
          </cell>
          <cell r="F1819">
            <v>1</v>
          </cell>
        </row>
        <row r="1820">
          <cell r="E1820" t="str">
            <v>COLQ</v>
          </cell>
          <cell r="F1820">
            <v>2</v>
          </cell>
        </row>
        <row r="1821">
          <cell r="E1821" t="str">
            <v>COMMD8</v>
          </cell>
          <cell r="F1821">
            <v>1</v>
          </cell>
        </row>
        <row r="1822">
          <cell r="E1822" t="str">
            <v>COMP</v>
          </cell>
          <cell r="F1822">
            <v>1</v>
          </cell>
        </row>
        <row r="1823">
          <cell r="E1823" t="str">
            <v>COMTD1</v>
          </cell>
          <cell r="F1823">
            <v>1</v>
          </cell>
        </row>
        <row r="1824">
          <cell r="E1824" t="str">
            <v>COPA</v>
          </cell>
          <cell r="F1824">
            <v>1</v>
          </cell>
        </row>
        <row r="1825">
          <cell r="E1825" t="str">
            <v>COPS4</v>
          </cell>
          <cell r="F1825">
            <v>1</v>
          </cell>
        </row>
        <row r="1826">
          <cell r="E1826" t="str">
            <v>COPS6</v>
          </cell>
          <cell r="F1826">
            <v>2</v>
          </cell>
        </row>
        <row r="1827">
          <cell r="E1827" t="str">
            <v>COQ3</v>
          </cell>
          <cell r="F1827">
            <v>2</v>
          </cell>
        </row>
        <row r="1828">
          <cell r="E1828" t="str">
            <v>COQ9</v>
          </cell>
          <cell r="F1828">
            <v>1</v>
          </cell>
        </row>
        <row r="1829">
          <cell r="E1829" t="str">
            <v>CORIN</v>
          </cell>
          <cell r="F1829">
            <v>4</v>
          </cell>
        </row>
        <row r="1830">
          <cell r="E1830" t="str">
            <v>CORO1B</v>
          </cell>
          <cell r="F1830">
            <v>2</v>
          </cell>
        </row>
        <row r="1831">
          <cell r="E1831" t="str">
            <v>CORO2B</v>
          </cell>
          <cell r="F1831">
            <v>2</v>
          </cell>
        </row>
        <row r="1832">
          <cell r="E1832" t="str">
            <v>CORO6</v>
          </cell>
          <cell r="F1832">
            <v>2</v>
          </cell>
        </row>
        <row r="1833">
          <cell r="E1833" t="str">
            <v>COTL1</v>
          </cell>
          <cell r="F1833">
            <v>1</v>
          </cell>
        </row>
        <row r="1834">
          <cell r="E1834" t="str">
            <v>COX10</v>
          </cell>
          <cell r="F1834">
            <v>2</v>
          </cell>
        </row>
        <row r="1835">
          <cell r="E1835" t="str">
            <v>COX19</v>
          </cell>
          <cell r="F1835">
            <v>1</v>
          </cell>
        </row>
        <row r="1836">
          <cell r="E1836" t="str">
            <v>COX4I1</v>
          </cell>
          <cell r="F1836">
            <v>1</v>
          </cell>
        </row>
        <row r="1837">
          <cell r="E1837" t="str">
            <v>COX6B1</v>
          </cell>
          <cell r="F1837">
            <v>1</v>
          </cell>
        </row>
        <row r="1838">
          <cell r="E1838" t="str">
            <v>COX6C</v>
          </cell>
          <cell r="F1838">
            <v>2</v>
          </cell>
        </row>
        <row r="1839">
          <cell r="E1839" t="str">
            <v>CP</v>
          </cell>
          <cell r="F1839">
            <v>3</v>
          </cell>
        </row>
        <row r="1840">
          <cell r="E1840" t="str">
            <v>CPA1</v>
          </cell>
          <cell r="F1840">
            <v>1</v>
          </cell>
        </row>
        <row r="1841">
          <cell r="E1841" t="str">
            <v>CPA3</v>
          </cell>
          <cell r="F1841">
            <v>1</v>
          </cell>
        </row>
        <row r="1842">
          <cell r="E1842" t="str">
            <v>CPA4</v>
          </cell>
          <cell r="F1842">
            <v>1</v>
          </cell>
        </row>
        <row r="1843">
          <cell r="E1843" t="str">
            <v>CPA6</v>
          </cell>
          <cell r="F1843">
            <v>1</v>
          </cell>
        </row>
        <row r="1844">
          <cell r="E1844" t="str">
            <v>CPAMD8</v>
          </cell>
          <cell r="F1844">
            <v>5</v>
          </cell>
        </row>
        <row r="1845">
          <cell r="E1845" t="str">
            <v>CPB1</v>
          </cell>
          <cell r="F1845">
            <v>1</v>
          </cell>
        </row>
        <row r="1846">
          <cell r="E1846" t="str">
            <v>CPE</v>
          </cell>
          <cell r="F1846">
            <v>1</v>
          </cell>
        </row>
        <row r="1847">
          <cell r="E1847" t="str">
            <v>CPM</v>
          </cell>
          <cell r="F1847">
            <v>1</v>
          </cell>
        </row>
        <row r="1848">
          <cell r="E1848" t="str">
            <v>CPN1</v>
          </cell>
          <cell r="F1848">
            <v>2</v>
          </cell>
        </row>
        <row r="1849">
          <cell r="E1849" t="str">
            <v>CPN2</v>
          </cell>
          <cell r="F1849">
            <v>2</v>
          </cell>
        </row>
        <row r="1850">
          <cell r="E1850" t="str">
            <v>CPNE1</v>
          </cell>
          <cell r="F1850">
            <v>1</v>
          </cell>
        </row>
        <row r="1851">
          <cell r="E1851" t="str">
            <v>CPNE2</v>
          </cell>
          <cell r="F1851">
            <v>1</v>
          </cell>
        </row>
        <row r="1852">
          <cell r="E1852" t="str">
            <v>CPNE3</v>
          </cell>
          <cell r="F1852">
            <v>1</v>
          </cell>
        </row>
        <row r="1853">
          <cell r="E1853" t="str">
            <v>CPNE6</v>
          </cell>
          <cell r="F1853">
            <v>2</v>
          </cell>
        </row>
        <row r="1854">
          <cell r="E1854" t="str">
            <v>CPNE8</v>
          </cell>
          <cell r="F1854">
            <v>1</v>
          </cell>
        </row>
        <row r="1855">
          <cell r="E1855" t="str">
            <v>CPS1</v>
          </cell>
          <cell r="F1855">
            <v>4</v>
          </cell>
        </row>
        <row r="1856">
          <cell r="E1856" t="str">
            <v>CPSF1</v>
          </cell>
          <cell r="F1856">
            <v>4</v>
          </cell>
        </row>
        <row r="1857">
          <cell r="E1857" t="str">
            <v>CPSF2</v>
          </cell>
          <cell r="F1857">
            <v>1</v>
          </cell>
        </row>
        <row r="1858">
          <cell r="E1858" t="str">
            <v>CPSF3L</v>
          </cell>
          <cell r="F1858">
            <v>1</v>
          </cell>
        </row>
        <row r="1859">
          <cell r="E1859" t="str">
            <v>CPSF6</v>
          </cell>
          <cell r="F1859">
            <v>1</v>
          </cell>
        </row>
        <row r="1860">
          <cell r="E1860" t="str">
            <v>CPT1A</v>
          </cell>
          <cell r="F1860">
            <v>1</v>
          </cell>
        </row>
        <row r="1861">
          <cell r="E1861" t="str">
            <v>CPT1C</v>
          </cell>
          <cell r="F1861">
            <v>1</v>
          </cell>
        </row>
        <row r="1862">
          <cell r="E1862" t="str">
            <v>CPT2</v>
          </cell>
          <cell r="F1862">
            <v>1</v>
          </cell>
        </row>
        <row r="1863">
          <cell r="E1863" t="str">
            <v>CPVL</v>
          </cell>
          <cell r="F1863">
            <v>2</v>
          </cell>
        </row>
        <row r="1864">
          <cell r="E1864" t="str">
            <v>CPXCR1</v>
          </cell>
          <cell r="F1864">
            <v>2</v>
          </cell>
        </row>
        <row r="1865">
          <cell r="E1865" t="str">
            <v>CPXM1</v>
          </cell>
          <cell r="F1865">
            <v>3</v>
          </cell>
        </row>
        <row r="1866">
          <cell r="E1866" t="str">
            <v>CPXM2</v>
          </cell>
          <cell r="F1866">
            <v>2</v>
          </cell>
        </row>
        <row r="1867">
          <cell r="E1867" t="str">
            <v>CPZ</v>
          </cell>
          <cell r="F1867">
            <v>1</v>
          </cell>
        </row>
        <row r="1868">
          <cell r="E1868" t="str">
            <v>CR1</v>
          </cell>
          <cell r="F1868">
            <v>1</v>
          </cell>
        </row>
        <row r="1869">
          <cell r="E1869" t="str">
            <v>CR2</v>
          </cell>
          <cell r="F1869">
            <v>3</v>
          </cell>
        </row>
        <row r="1870">
          <cell r="E1870" t="str">
            <v>CRABP2</v>
          </cell>
          <cell r="F1870">
            <v>1</v>
          </cell>
        </row>
        <row r="1871">
          <cell r="E1871" t="str">
            <v>CRAMP1L</v>
          </cell>
          <cell r="F1871">
            <v>3</v>
          </cell>
        </row>
        <row r="1872">
          <cell r="E1872" t="str">
            <v>CRAT</v>
          </cell>
          <cell r="F1872">
            <v>1</v>
          </cell>
        </row>
        <row r="1873">
          <cell r="E1873" t="str">
            <v>CRB1</v>
          </cell>
          <cell r="F1873">
            <v>2</v>
          </cell>
        </row>
        <row r="1874">
          <cell r="E1874" t="str">
            <v>CRB2</v>
          </cell>
          <cell r="F1874">
            <v>2</v>
          </cell>
        </row>
        <row r="1875">
          <cell r="E1875" t="str">
            <v>CREB3L3</v>
          </cell>
          <cell r="F1875">
            <v>1</v>
          </cell>
        </row>
        <row r="1876">
          <cell r="E1876" t="str">
            <v>CREBBP</v>
          </cell>
          <cell r="F1876">
            <v>7</v>
          </cell>
        </row>
        <row r="1877">
          <cell r="E1877" t="str">
            <v>CREG1</v>
          </cell>
          <cell r="F1877">
            <v>2</v>
          </cell>
        </row>
        <row r="1878">
          <cell r="E1878" t="str">
            <v>CRELD1</v>
          </cell>
          <cell r="F1878">
            <v>1</v>
          </cell>
        </row>
        <row r="1879">
          <cell r="E1879" t="str">
            <v>CRELD2</v>
          </cell>
          <cell r="F1879">
            <v>1</v>
          </cell>
        </row>
        <row r="1880">
          <cell r="E1880" t="str">
            <v>CRH</v>
          </cell>
          <cell r="F1880">
            <v>1</v>
          </cell>
        </row>
        <row r="1881">
          <cell r="E1881" t="str">
            <v>CRHBP</v>
          </cell>
          <cell r="F1881">
            <v>3</v>
          </cell>
        </row>
        <row r="1882">
          <cell r="E1882" t="str">
            <v>CRIM1</v>
          </cell>
          <cell r="F1882">
            <v>2</v>
          </cell>
        </row>
        <row r="1883">
          <cell r="E1883" t="str">
            <v>CRISP1</v>
          </cell>
          <cell r="F1883">
            <v>1</v>
          </cell>
        </row>
        <row r="1884">
          <cell r="E1884" t="str">
            <v>CRISPLD1</v>
          </cell>
          <cell r="F1884">
            <v>3</v>
          </cell>
        </row>
        <row r="1885">
          <cell r="E1885" t="str">
            <v>CRISPLD2</v>
          </cell>
          <cell r="F1885">
            <v>1</v>
          </cell>
        </row>
        <row r="1886">
          <cell r="E1886" t="str">
            <v>CRLF1</v>
          </cell>
          <cell r="F1886">
            <v>1</v>
          </cell>
        </row>
        <row r="1887">
          <cell r="E1887" t="str">
            <v>CRNKL1</v>
          </cell>
          <cell r="F1887">
            <v>1</v>
          </cell>
        </row>
        <row r="1888">
          <cell r="E1888" t="str">
            <v>CRNN</v>
          </cell>
          <cell r="F1888">
            <v>1</v>
          </cell>
        </row>
        <row r="1889">
          <cell r="E1889" t="str">
            <v>CROCC</v>
          </cell>
          <cell r="F1889">
            <v>5</v>
          </cell>
        </row>
        <row r="1890">
          <cell r="E1890" t="str">
            <v>CROT</v>
          </cell>
          <cell r="F1890">
            <v>2</v>
          </cell>
        </row>
        <row r="1891">
          <cell r="E1891" t="str">
            <v>CRTAM</v>
          </cell>
          <cell r="F1891">
            <v>1</v>
          </cell>
        </row>
        <row r="1892">
          <cell r="E1892" t="str">
            <v>CRTAP</v>
          </cell>
          <cell r="F1892">
            <v>1</v>
          </cell>
        </row>
        <row r="1893">
          <cell r="E1893" t="str">
            <v>CRTC1</v>
          </cell>
          <cell r="F1893">
            <v>1</v>
          </cell>
        </row>
        <row r="1894">
          <cell r="E1894" t="str">
            <v>CRX</v>
          </cell>
          <cell r="F1894">
            <v>2</v>
          </cell>
        </row>
        <row r="1895">
          <cell r="E1895" t="str">
            <v>CRY2</v>
          </cell>
          <cell r="F1895">
            <v>3</v>
          </cell>
        </row>
        <row r="1896">
          <cell r="E1896" t="str">
            <v>CRYAA</v>
          </cell>
          <cell r="F1896">
            <v>1</v>
          </cell>
        </row>
        <row r="1897">
          <cell r="E1897" t="str">
            <v>CRYBB1</v>
          </cell>
          <cell r="F1897">
            <v>2</v>
          </cell>
        </row>
        <row r="1898">
          <cell r="E1898" t="str">
            <v>CRYBB3</v>
          </cell>
          <cell r="F1898">
            <v>1</v>
          </cell>
        </row>
        <row r="1899">
          <cell r="E1899" t="str">
            <v>CRYGA</v>
          </cell>
          <cell r="F1899">
            <v>1</v>
          </cell>
        </row>
        <row r="1900">
          <cell r="E1900" t="str">
            <v>CSAD</v>
          </cell>
          <cell r="F1900">
            <v>1</v>
          </cell>
        </row>
        <row r="1901">
          <cell r="E1901" t="str">
            <v>CSDE1</v>
          </cell>
          <cell r="F1901">
            <v>1</v>
          </cell>
        </row>
        <row r="1902">
          <cell r="E1902" t="str">
            <v>CSE1L</v>
          </cell>
          <cell r="F1902">
            <v>2</v>
          </cell>
        </row>
        <row r="1903">
          <cell r="E1903" t="str">
            <v>CSF1</v>
          </cell>
          <cell r="F1903">
            <v>1</v>
          </cell>
        </row>
        <row r="1904">
          <cell r="E1904" t="str">
            <v>CSF1R</v>
          </cell>
          <cell r="F1904">
            <v>1</v>
          </cell>
        </row>
        <row r="1905">
          <cell r="E1905" t="str">
            <v>CSF2RB</v>
          </cell>
          <cell r="F1905">
            <v>1</v>
          </cell>
        </row>
        <row r="1906">
          <cell r="E1906" t="str">
            <v>CSF3R</v>
          </cell>
          <cell r="F1906">
            <v>1</v>
          </cell>
        </row>
        <row r="1907">
          <cell r="E1907" t="str">
            <v>CSK</v>
          </cell>
          <cell r="F1907">
            <v>1</v>
          </cell>
        </row>
        <row r="1908">
          <cell r="E1908" t="str">
            <v>CSMD1</v>
          </cell>
          <cell r="F1908">
            <v>7</v>
          </cell>
        </row>
        <row r="1909">
          <cell r="E1909" t="str">
            <v>CSMD2</v>
          </cell>
          <cell r="F1909">
            <v>7</v>
          </cell>
        </row>
        <row r="1910">
          <cell r="E1910" t="str">
            <v>CSMD3</v>
          </cell>
          <cell r="F1910">
            <v>14</v>
          </cell>
        </row>
        <row r="1911">
          <cell r="E1911" t="str">
            <v>CSN1S1</v>
          </cell>
          <cell r="F1911">
            <v>1</v>
          </cell>
        </row>
        <row r="1912">
          <cell r="E1912" t="str">
            <v>CSNK1G2</v>
          </cell>
          <cell r="F1912">
            <v>2</v>
          </cell>
        </row>
        <row r="1913">
          <cell r="E1913" t="str">
            <v>CSPG4</v>
          </cell>
          <cell r="F1913">
            <v>2</v>
          </cell>
        </row>
        <row r="1914">
          <cell r="E1914" t="str">
            <v>CSPG5</v>
          </cell>
          <cell r="F1914">
            <v>1</v>
          </cell>
        </row>
        <row r="1915">
          <cell r="E1915" t="str">
            <v>CSPP1</v>
          </cell>
          <cell r="F1915">
            <v>1</v>
          </cell>
        </row>
        <row r="1916">
          <cell r="E1916" t="str">
            <v>CSRNP2</v>
          </cell>
          <cell r="F1916">
            <v>2</v>
          </cell>
        </row>
        <row r="1917">
          <cell r="E1917" t="str">
            <v>CSRNP3</v>
          </cell>
          <cell r="F1917">
            <v>2</v>
          </cell>
        </row>
        <row r="1918">
          <cell r="E1918" t="str">
            <v>CSRP2BP</v>
          </cell>
          <cell r="F1918">
            <v>2</v>
          </cell>
        </row>
        <row r="1919">
          <cell r="E1919" t="str">
            <v>CST2</v>
          </cell>
          <cell r="F1919">
            <v>1</v>
          </cell>
        </row>
        <row r="1920">
          <cell r="E1920" t="str">
            <v>CST5</v>
          </cell>
          <cell r="F1920">
            <v>1</v>
          </cell>
        </row>
        <row r="1921">
          <cell r="E1921" t="str">
            <v>CST7</v>
          </cell>
          <cell r="F1921">
            <v>2</v>
          </cell>
        </row>
        <row r="1922">
          <cell r="E1922" t="str">
            <v>CST8</v>
          </cell>
          <cell r="F1922">
            <v>1</v>
          </cell>
        </row>
        <row r="1923">
          <cell r="E1923" t="str">
            <v>CSTF1</v>
          </cell>
          <cell r="F1923">
            <v>2</v>
          </cell>
        </row>
        <row r="1924">
          <cell r="E1924" t="str">
            <v>CT47B1</v>
          </cell>
          <cell r="F1924">
            <v>1</v>
          </cell>
        </row>
        <row r="1925">
          <cell r="E1925" t="str">
            <v>CTAG2</v>
          </cell>
          <cell r="F1925">
            <v>1</v>
          </cell>
        </row>
        <row r="1926">
          <cell r="E1926" t="str">
            <v>CTAGE1</v>
          </cell>
          <cell r="F1926">
            <v>1</v>
          </cell>
        </row>
        <row r="1927">
          <cell r="E1927" t="str">
            <v>CTBP2</v>
          </cell>
          <cell r="F1927">
            <v>1</v>
          </cell>
        </row>
        <row r="1928">
          <cell r="E1928" t="str">
            <v>CTCF</v>
          </cell>
          <cell r="F1928">
            <v>1</v>
          </cell>
        </row>
        <row r="1929">
          <cell r="E1929" t="str">
            <v>CTCFL</v>
          </cell>
          <cell r="F1929">
            <v>2</v>
          </cell>
        </row>
        <row r="1930">
          <cell r="E1930" t="str">
            <v>CTDP1</v>
          </cell>
          <cell r="F1930">
            <v>2</v>
          </cell>
        </row>
        <row r="1931">
          <cell r="E1931" t="str">
            <v>CTH</v>
          </cell>
          <cell r="F1931">
            <v>2</v>
          </cell>
        </row>
        <row r="1932">
          <cell r="E1932" t="str">
            <v>CTNNA2</v>
          </cell>
          <cell r="F1932">
            <v>1</v>
          </cell>
        </row>
        <row r="1933">
          <cell r="E1933" t="str">
            <v>CTNNAL1</v>
          </cell>
          <cell r="F1933">
            <v>2</v>
          </cell>
        </row>
        <row r="1934">
          <cell r="E1934" t="str">
            <v>CTNNB1</v>
          </cell>
          <cell r="F1934">
            <v>5</v>
          </cell>
        </row>
        <row r="1935">
          <cell r="E1935" t="str">
            <v>CTNND1</v>
          </cell>
          <cell r="F1935">
            <v>1</v>
          </cell>
        </row>
        <row r="1936">
          <cell r="E1936" t="str">
            <v>CTNND2</v>
          </cell>
          <cell r="F1936">
            <v>3</v>
          </cell>
        </row>
        <row r="1937">
          <cell r="E1937" t="str">
            <v>CTPS2</v>
          </cell>
          <cell r="F1937">
            <v>1</v>
          </cell>
        </row>
        <row r="1938">
          <cell r="E1938" t="str">
            <v>CTR9</v>
          </cell>
          <cell r="F1938">
            <v>1</v>
          </cell>
        </row>
        <row r="1939">
          <cell r="E1939" t="str">
            <v>CTRB2</v>
          </cell>
          <cell r="F1939">
            <v>1</v>
          </cell>
        </row>
        <row r="1940">
          <cell r="E1940" t="str">
            <v>CTSD</v>
          </cell>
          <cell r="F1940">
            <v>1</v>
          </cell>
        </row>
        <row r="1941">
          <cell r="E1941" t="str">
            <v>CTSF</v>
          </cell>
          <cell r="F1941">
            <v>1</v>
          </cell>
        </row>
        <row r="1942">
          <cell r="E1942" t="str">
            <v>CTSS</v>
          </cell>
          <cell r="F1942">
            <v>1</v>
          </cell>
        </row>
        <row r="1943">
          <cell r="E1943" t="str">
            <v>CTSW</v>
          </cell>
          <cell r="F1943">
            <v>1</v>
          </cell>
        </row>
        <row r="1944">
          <cell r="E1944" t="str">
            <v>CTTNBP2</v>
          </cell>
          <cell r="F1944">
            <v>1</v>
          </cell>
        </row>
        <row r="1945">
          <cell r="E1945" t="str">
            <v>CTTNBP2NL</v>
          </cell>
          <cell r="F1945">
            <v>1</v>
          </cell>
        </row>
        <row r="1946">
          <cell r="E1946" t="str">
            <v>CUBN</v>
          </cell>
          <cell r="F1946">
            <v>5</v>
          </cell>
        </row>
        <row r="1947">
          <cell r="E1947" t="str">
            <v>CUEDC2</v>
          </cell>
          <cell r="F1947">
            <v>1</v>
          </cell>
        </row>
        <row r="1948">
          <cell r="E1948" t="str">
            <v>CUL1</v>
          </cell>
          <cell r="F1948">
            <v>3</v>
          </cell>
        </row>
        <row r="1949">
          <cell r="E1949" t="str">
            <v>CUL4A</v>
          </cell>
          <cell r="F1949">
            <v>1</v>
          </cell>
        </row>
        <row r="1950">
          <cell r="E1950" t="str">
            <v>CUL5</v>
          </cell>
          <cell r="F1950">
            <v>1</v>
          </cell>
        </row>
        <row r="1951">
          <cell r="E1951" t="str">
            <v>CUL7</v>
          </cell>
          <cell r="F1951">
            <v>2</v>
          </cell>
        </row>
        <row r="1952">
          <cell r="E1952" t="str">
            <v>CUL9</v>
          </cell>
          <cell r="F1952">
            <v>3</v>
          </cell>
        </row>
        <row r="1953">
          <cell r="E1953" t="str">
            <v>CUX1</v>
          </cell>
          <cell r="F1953">
            <v>3</v>
          </cell>
        </row>
        <row r="1954">
          <cell r="E1954" t="str">
            <v>CUX2</v>
          </cell>
          <cell r="F1954">
            <v>6</v>
          </cell>
        </row>
        <row r="1955">
          <cell r="E1955" t="str">
            <v>CUZD1</v>
          </cell>
          <cell r="F1955">
            <v>1</v>
          </cell>
        </row>
        <row r="1956">
          <cell r="E1956" t="str">
            <v>CWC25</v>
          </cell>
          <cell r="F1956">
            <v>1</v>
          </cell>
        </row>
        <row r="1957">
          <cell r="E1957" t="str">
            <v>CWC27</v>
          </cell>
          <cell r="F1957">
            <v>1</v>
          </cell>
        </row>
        <row r="1958">
          <cell r="E1958" t="str">
            <v>CWF19L2</v>
          </cell>
          <cell r="F1958">
            <v>5</v>
          </cell>
        </row>
        <row r="1959">
          <cell r="E1959" t="str">
            <v>CX3CR1</v>
          </cell>
          <cell r="F1959">
            <v>2</v>
          </cell>
        </row>
        <row r="1960">
          <cell r="E1960" t="str">
            <v>CXADR</v>
          </cell>
          <cell r="F1960">
            <v>1</v>
          </cell>
        </row>
        <row r="1961">
          <cell r="E1961" t="str">
            <v>CXCL10</v>
          </cell>
          <cell r="F1961">
            <v>1</v>
          </cell>
        </row>
        <row r="1962">
          <cell r="E1962" t="str">
            <v>CXCR2</v>
          </cell>
          <cell r="F1962">
            <v>1</v>
          </cell>
        </row>
        <row r="1963">
          <cell r="E1963" t="str">
            <v>CXCR4</v>
          </cell>
          <cell r="F1963">
            <v>1</v>
          </cell>
        </row>
        <row r="1964">
          <cell r="E1964" t="str">
            <v>CXCR5</v>
          </cell>
          <cell r="F1964">
            <v>2</v>
          </cell>
        </row>
        <row r="1965">
          <cell r="E1965" t="str">
            <v>CXCR7</v>
          </cell>
          <cell r="F1965">
            <v>2</v>
          </cell>
        </row>
        <row r="1966">
          <cell r="E1966" t="str">
            <v>CXorf22</v>
          </cell>
          <cell r="F1966">
            <v>2</v>
          </cell>
        </row>
        <row r="1967">
          <cell r="E1967" t="str">
            <v>CXorf23</v>
          </cell>
          <cell r="F1967">
            <v>3</v>
          </cell>
        </row>
        <row r="1968">
          <cell r="E1968" t="str">
            <v>CXorf24</v>
          </cell>
          <cell r="F1968">
            <v>1</v>
          </cell>
        </row>
        <row r="1969">
          <cell r="E1969" t="str">
            <v>CXorf26</v>
          </cell>
          <cell r="F1969">
            <v>1</v>
          </cell>
        </row>
        <row r="1970">
          <cell r="E1970" t="str">
            <v>CXorf30</v>
          </cell>
          <cell r="F1970">
            <v>5</v>
          </cell>
        </row>
        <row r="1971">
          <cell r="E1971" t="str">
            <v>CXorf38</v>
          </cell>
          <cell r="F1971">
            <v>1</v>
          </cell>
        </row>
        <row r="1972">
          <cell r="E1972" t="str">
            <v>CXorf56</v>
          </cell>
          <cell r="F1972">
            <v>1</v>
          </cell>
        </row>
        <row r="1973">
          <cell r="E1973" t="str">
            <v>CXorf59</v>
          </cell>
          <cell r="F1973">
            <v>1</v>
          </cell>
        </row>
        <row r="1974">
          <cell r="E1974" t="str">
            <v>CXorf64</v>
          </cell>
          <cell r="F1974">
            <v>2</v>
          </cell>
        </row>
        <row r="1975">
          <cell r="E1975" t="str">
            <v>CXorf67</v>
          </cell>
          <cell r="F1975">
            <v>2</v>
          </cell>
        </row>
        <row r="1976">
          <cell r="E1976" t="str">
            <v>CXXC1</v>
          </cell>
          <cell r="F1976">
            <v>1</v>
          </cell>
        </row>
        <row r="1977">
          <cell r="E1977" t="str">
            <v>CYB561</v>
          </cell>
          <cell r="F1977">
            <v>1</v>
          </cell>
        </row>
        <row r="1978">
          <cell r="E1978" t="str">
            <v>CYB5R1</v>
          </cell>
          <cell r="F1978">
            <v>1</v>
          </cell>
        </row>
        <row r="1979">
          <cell r="E1979" t="str">
            <v>CYB5R2</v>
          </cell>
          <cell r="F1979">
            <v>1</v>
          </cell>
        </row>
        <row r="1980">
          <cell r="E1980" t="str">
            <v>CYB5R4</v>
          </cell>
          <cell r="F1980">
            <v>1</v>
          </cell>
        </row>
        <row r="1981">
          <cell r="E1981" t="str">
            <v>CYB5RL</v>
          </cell>
          <cell r="F1981">
            <v>1</v>
          </cell>
        </row>
        <row r="1982">
          <cell r="E1982" t="str">
            <v>CYBA</v>
          </cell>
          <cell r="F1982">
            <v>1</v>
          </cell>
        </row>
        <row r="1983">
          <cell r="E1983" t="str">
            <v>CYFIP2</v>
          </cell>
          <cell r="F1983">
            <v>2</v>
          </cell>
        </row>
        <row r="1984">
          <cell r="E1984" t="str">
            <v>CYLC1</v>
          </cell>
          <cell r="F1984">
            <v>3</v>
          </cell>
        </row>
        <row r="1985">
          <cell r="E1985" t="str">
            <v>CYLC2</v>
          </cell>
          <cell r="F1985">
            <v>3</v>
          </cell>
        </row>
        <row r="1986">
          <cell r="E1986" t="str">
            <v>CYLD</v>
          </cell>
          <cell r="F1986">
            <v>1</v>
          </cell>
        </row>
        <row r="1987">
          <cell r="E1987" t="str">
            <v>CYP11A1</v>
          </cell>
          <cell r="F1987">
            <v>2</v>
          </cell>
        </row>
        <row r="1988">
          <cell r="E1988" t="str">
            <v>CYP11B1</v>
          </cell>
          <cell r="F1988">
            <v>4</v>
          </cell>
        </row>
        <row r="1989">
          <cell r="E1989" t="str">
            <v>CYP11B2</v>
          </cell>
          <cell r="F1989">
            <v>4</v>
          </cell>
        </row>
        <row r="1990">
          <cell r="E1990" t="str">
            <v>CYP17A1</v>
          </cell>
          <cell r="F1990">
            <v>3</v>
          </cell>
        </row>
        <row r="1991">
          <cell r="E1991" t="str">
            <v>CYP19A1</v>
          </cell>
          <cell r="F1991">
            <v>2</v>
          </cell>
        </row>
        <row r="1992">
          <cell r="E1992" t="str">
            <v>CYP1A1</v>
          </cell>
          <cell r="F1992">
            <v>1</v>
          </cell>
        </row>
        <row r="1993">
          <cell r="E1993" t="str">
            <v>CYP1B1</v>
          </cell>
          <cell r="F1993">
            <v>3</v>
          </cell>
        </row>
        <row r="1994">
          <cell r="E1994" t="str">
            <v>CYP21A2</v>
          </cell>
          <cell r="F1994">
            <v>1</v>
          </cell>
        </row>
        <row r="1995">
          <cell r="E1995" t="str">
            <v>CYP24A1</v>
          </cell>
          <cell r="F1995">
            <v>3</v>
          </cell>
        </row>
        <row r="1996">
          <cell r="E1996" t="str">
            <v>CYP26B1</v>
          </cell>
          <cell r="F1996">
            <v>1</v>
          </cell>
        </row>
        <row r="1997">
          <cell r="E1997" t="str">
            <v>CYP2B6</v>
          </cell>
          <cell r="F1997">
            <v>1</v>
          </cell>
        </row>
        <row r="1998">
          <cell r="E1998" t="str">
            <v>CYP2C18</v>
          </cell>
          <cell r="F1998">
            <v>1</v>
          </cell>
        </row>
        <row r="1999">
          <cell r="E1999" t="str">
            <v>CYP2C19</v>
          </cell>
          <cell r="F1999">
            <v>1</v>
          </cell>
        </row>
        <row r="2000">
          <cell r="E2000" t="str">
            <v>CYP2E1</v>
          </cell>
          <cell r="F2000">
            <v>2</v>
          </cell>
        </row>
        <row r="2001">
          <cell r="E2001" t="str">
            <v>CYP2F1</v>
          </cell>
          <cell r="F2001">
            <v>1</v>
          </cell>
        </row>
        <row r="2002">
          <cell r="E2002" t="str">
            <v>CYP2R1</v>
          </cell>
          <cell r="F2002">
            <v>1</v>
          </cell>
        </row>
        <row r="2003">
          <cell r="E2003" t="str">
            <v>CYP2W1</v>
          </cell>
          <cell r="F2003">
            <v>1</v>
          </cell>
        </row>
        <row r="2004">
          <cell r="E2004" t="str">
            <v>CYP4A22</v>
          </cell>
          <cell r="F2004">
            <v>1</v>
          </cell>
        </row>
        <row r="2005">
          <cell r="E2005" t="str">
            <v>CYP4B1</v>
          </cell>
          <cell r="F2005">
            <v>1</v>
          </cell>
        </row>
        <row r="2006">
          <cell r="E2006" t="str">
            <v>CYP4F12</v>
          </cell>
          <cell r="F2006">
            <v>1</v>
          </cell>
        </row>
        <row r="2007">
          <cell r="E2007" t="str">
            <v>CYP4F2</v>
          </cell>
          <cell r="F2007">
            <v>1</v>
          </cell>
        </row>
        <row r="2008">
          <cell r="E2008" t="str">
            <v>CYP4F22</v>
          </cell>
          <cell r="F2008">
            <v>1</v>
          </cell>
        </row>
        <row r="2009">
          <cell r="E2009" t="str">
            <v>CYP4V2</v>
          </cell>
          <cell r="F2009">
            <v>1</v>
          </cell>
        </row>
        <row r="2010">
          <cell r="E2010" t="str">
            <v>CYP4X1</v>
          </cell>
          <cell r="F2010">
            <v>1</v>
          </cell>
        </row>
        <row r="2011">
          <cell r="E2011" t="str">
            <v>CYP51A1</v>
          </cell>
          <cell r="F2011">
            <v>1</v>
          </cell>
        </row>
        <row r="2012">
          <cell r="E2012" t="str">
            <v>CYP7A1</v>
          </cell>
          <cell r="F2012">
            <v>2</v>
          </cell>
        </row>
        <row r="2013">
          <cell r="E2013" t="str">
            <v>CYP7B1</v>
          </cell>
          <cell r="F2013">
            <v>7</v>
          </cell>
        </row>
        <row r="2014">
          <cell r="E2014" t="str">
            <v>CYP8B1</v>
          </cell>
          <cell r="F2014">
            <v>1</v>
          </cell>
        </row>
        <row r="2015">
          <cell r="E2015" t="str">
            <v>CYSLTR1</v>
          </cell>
          <cell r="F2015">
            <v>1</v>
          </cell>
        </row>
        <row r="2016">
          <cell r="E2016" t="str">
            <v>CYTH1</v>
          </cell>
          <cell r="F2016">
            <v>2</v>
          </cell>
        </row>
        <row r="2017">
          <cell r="E2017" t="str">
            <v>CYTIP</v>
          </cell>
          <cell r="F2017">
            <v>1</v>
          </cell>
        </row>
        <row r="2018">
          <cell r="E2018" t="str">
            <v>CYTL1</v>
          </cell>
          <cell r="F2018">
            <v>1</v>
          </cell>
        </row>
        <row r="2019">
          <cell r="E2019" t="str">
            <v>CYTSB</v>
          </cell>
          <cell r="F2019">
            <v>3</v>
          </cell>
        </row>
        <row r="2020">
          <cell r="E2020" t="str">
            <v>CYYR1</v>
          </cell>
          <cell r="F2020">
            <v>1</v>
          </cell>
        </row>
        <row r="2021">
          <cell r="E2021" t="str">
            <v>D2HGDH</v>
          </cell>
          <cell r="F2021">
            <v>2</v>
          </cell>
        </row>
        <row r="2022">
          <cell r="E2022" t="str">
            <v>D4S234E</v>
          </cell>
          <cell r="F2022">
            <v>1</v>
          </cell>
        </row>
        <row r="2023">
          <cell r="E2023" t="str">
            <v>DAAM1</v>
          </cell>
          <cell r="F2023">
            <v>2</v>
          </cell>
        </row>
        <row r="2024">
          <cell r="E2024" t="str">
            <v>DAAM2</v>
          </cell>
          <cell r="F2024">
            <v>2</v>
          </cell>
        </row>
        <row r="2025">
          <cell r="E2025" t="str">
            <v>DAB2IP</v>
          </cell>
          <cell r="F2025">
            <v>2</v>
          </cell>
        </row>
        <row r="2026">
          <cell r="E2026" t="str">
            <v>DACH1</v>
          </cell>
          <cell r="F2026">
            <v>1</v>
          </cell>
        </row>
        <row r="2027">
          <cell r="E2027" t="str">
            <v>DACH2</v>
          </cell>
          <cell r="F2027">
            <v>4</v>
          </cell>
        </row>
        <row r="2028">
          <cell r="E2028" t="str">
            <v>DACT1</v>
          </cell>
          <cell r="F2028">
            <v>1</v>
          </cell>
        </row>
        <row r="2029">
          <cell r="E2029" t="str">
            <v>DACT2</v>
          </cell>
          <cell r="F2029">
            <v>2</v>
          </cell>
        </row>
        <row r="2030">
          <cell r="E2030" t="str">
            <v>DACT3</v>
          </cell>
          <cell r="F2030">
            <v>4</v>
          </cell>
        </row>
        <row r="2031">
          <cell r="E2031" t="str">
            <v>DAG1</v>
          </cell>
          <cell r="F2031">
            <v>1</v>
          </cell>
        </row>
        <row r="2032">
          <cell r="E2032" t="str">
            <v>DAGLA</v>
          </cell>
          <cell r="F2032">
            <v>2</v>
          </cell>
        </row>
        <row r="2033">
          <cell r="E2033" t="str">
            <v>DAGLB</v>
          </cell>
          <cell r="F2033">
            <v>2</v>
          </cell>
        </row>
        <row r="2034">
          <cell r="E2034" t="str">
            <v>DALRD3</v>
          </cell>
          <cell r="F2034">
            <v>1</v>
          </cell>
        </row>
        <row r="2035">
          <cell r="E2035" t="str">
            <v>DAO</v>
          </cell>
          <cell r="F2035">
            <v>2</v>
          </cell>
        </row>
        <row r="2036">
          <cell r="E2036" t="str">
            <v>DAOA</v>
          </cell>
          <cell r="F2036">
            <v>1</v>
          </cell>
        </row>
        <row r="2037">
          <cell r="E2037" t="str">
            <v>DAPK1</v>
          </cell>
          <cell r="F2037">
            <v>4</v>
          </cell>
        </row>
        <row r="2038">
          <cell r="E2038" t="str">
            <v>DAPK3</v>
          </cell>
          <cell r="F2038">
            <v>3</v>
          </cell>
        </row>
        <row r="2039">
          <cell r="E2039" t="str">
            <v>DARS2</v>
          </cell>
          <cell r="F2039">
            <v>1</v>
          </cell>
        </row>
        <row r="2040">
          <cell r="E2040" t="str">
            <v>DAXX</v>
          </cell>
          <cell r="F2040">
            <v>1</v>
          </cell>
        </row>
        <row r="2041">
          <cell r="E2041" t="str">
            <v>DAZAP1</v>
          </cell>
          <cell r="F2041">
            <v>1</v>
          </cell>
        </row>
        <row r="2042">
          <cell r="E2042" t="str">
            <v>DAZL</v>
          </cell>
          <cell r="F2042">
            <v>1</v>
          </cell>
        </row>
        <row r="2043">
          <cell r="E2043" t="str">
            <v>DBC1</v>
          </cell>
          <cell r="F2043">
            <v>6</v>
          </cell>
        </row>
        <row r="2044">
          <cell r="E2044" t="str">
            <v>DBH</v>
          </cell>
          <cell r="F2044">
            <v>2</v>
          </cell>
        </row>
        <row r="2045">
          <cell r="E2045" t="str">
            <v>DBN1</v>
          </cell>
          <cell r="F2045">
            <v>1</v>
          </cell>
        </row>
        <row r="2046">
          <cell r="E2046" t="str">
            <v>DBX1</v>
          </cell>
          <cell r="F2046">
            <v>2</v>
          </cell>
        </row>
        <row r="2047">
          <cell r="E2047" t="str">
            <v>DBX2</v>
          </cell>
          <cell r="F2047">
            <v>1</v>
          </cell>
        </row>
        <row r="2048">
          <cell r="E2048" t="str">
            <v>DCAF10</v>
          </cell>
          <cell r="F2048">
            <v>1</v>
          </cell>
        </row>
        <row r="2049">
          <cell r="E2049" t="str">
            <v>DCAF12L1</v>
          </cell>
          <cell r="F2049">
            <v>3</v>
          </cell>
        </row>
        <row r="2050">
          <cell r="E2050" t="str">
            <v>DCAF12L2</v>
          </cell>
          <cell r="F2050">
            <v>4</v>
          </cell>
        </row>
        <row r="2051">
          <cell r="E2051" t="str">
            <v>DCAF15</v>
          </cell>
          <cell r="F2051">
            <v>1</v>
          </cell>
        </row>
        <row r="2052">
          <cell r="E2052" t="str">
            <v>DCAF17</v>
          </cell>
          <cell r="F2052">
            <v>1</v>
          </cell>
        </row>
        <row r="2053">
          <cell r="E2053" t="str">
            <v>DCAF4</v>
          </cell>
          <cell r="F2053">
            <v>1</v>
          </cell>
        </row>
        <row r="2054">
          <cell r="E2054" t="str">
            <v>DCAF4L1</v>
          </cell>
          <cell r="F2054">
            <v>1</v>
          </cell>
        </row>
        <row r="2055">
          <cell r="E2055" t="str">
            <v>DCAF4L2</v>
          </cell>
          <cell r="F2055">
            <v>2</v>
          </cell>
        </row>
        <row r="2056">
          <cell r="E2056" t="str">
            <v>DCAF8</v>
          </cell>
          <cell r="F2056">
            <v>2</v>
          </cell>
        </row>
        <row r="2057">
          <cell r="E2057" t="str">
            <v>DCAF8L2</v>
          </cell>
          <cell r="F2057">
            <v>3</v>
          </cell>
        </row>
        <row r="2058">
          <cell r="E2058" t="str">
            <v>DCBLD2</v>
          </cell>
          <cell r="F2058">
            <v>2</v>
          </cell>
        </row>
        <row r="2059">
          <cell r="E2059" t="str">
            <v>DCC</v>
          </cell>
          <cell r="F2059">
            <v>5</v>
          </cell>
        </row>
        <row r="2060">
          <cell r="E2060" t="str">
            <v>DCDC1</v>
          </cell>
          <cell r="F2060">
            <v>4</v>
          </cell>
        </row>
        <row r="2061">
          <cell r="E2061" t="str">
            <v>DCDC2</v>
          </cell>
          <cell r="F2061">
            <v>1</v>
          </cell>
        </row>
        <row r="2062">
          <cell r="E2062" t="str">
            <v>DCDC2B</v>
          </cell>
          <cell r="F2062">
            <v>1</v>
          </cell>
        </row>
        <row r="2063">
          <cell r="E2063" t="str">
            <v>DCDC5</v>
          </cell>
          <cell r="F2063">
            <v>6</v>
          </cell>
        </row>
        <row r="2064">
          <cell r="E2064" t="str">
            <v>DCHS1</v>
          </cell>
          <cell r="F2064">
            <v>4</v>
          </cell>
        </row>
        <row r="2065">
          <cell r="E2065" t="str">
            <v>DCHS2</v>
          </cell>
          <cell r="F2065">
            <v>5</v>
          </cell>
        </row>
        <row r="2066">
          <cell r="E2066" t="str">
            <v>DCLK1</v>
          </cell>
          <cell r="F2066">
            <v>7</v>
          </cell>
        </row>
        <row r="2067">
          <cell r="E2067" t="str">
            <v>DCLK2</v>
          </cell>
          <cell r="F2067">
            <v>1</v>
          </cell>
        </row>
        <row r="2068">
          <cell r="E2068" t="str">
            <v>DCLK3</v>
          </cell>
          <cell r="F2068">
            <v>1</v>
          </cell>
        </row>
        <row r="2069">
          <cell r="E2069" t="str">
            <v>DCLRE1A</v>
          </cell>
          <cell r="F2069">
            <v>3</v>
          </cell>
        </row>
        <row r="2070">
          <cell r="E2070" t="str">
            <v>DCLRE1B</v>
          </cell>
          <cell r="F2070">
            <v>2</v>
          </cell>
        </row>
        <row r="2071">
          <cell r="E2071" t="str">
            <v>DCP1A</v>
          </cell>
          <cell r="F2071">
            <v>1</v>
          </cell>
        </row>
        <row r="2072">
          <cell r="E2072" t="str">
            <v>DCPS</v>
          </cell>
          <cell r="F2072">
            <v>1</v>
          </cell>
        </row>
        <row r="2073">
          <cell r="E2073" t="str">
            <v>DCST1</v>
          </cell>
          <cell r="F2073">
            <v>1</v>
          </cell>
        </row>
        <row r="2074">
          <cell r="E2074" t="str">
            <v>DCST2</v>
          </cell>
          <cell r="F2074">
            <v>3</v>
          </cell>
        </row>
        <row r="2075">
          <cell r="E2075" t="str">
            <v>DCTN1</v>
          </cell>
          <cell r="F2075">
            <v>2</v>
          </cell>
        </row>
        <row r="2076">
          <cell r="E2076" t="str">
            <v>DCUN1D5</v>
          </cell>
          <cell r="F2076">
            <v>1</v>
          </cell>
        </row>
        <row r="2077">
          <cell r="E2077" t="str">
            <v>DCX</v>
          </cell>
          <cell r="F2077">
            <v>1</v>
          </cell>
        </row>
        <row r="2078">
          <cell r="E2078" t="str">
            <v>DDAH2</v>
          </cell>
          <cell r="F2078">
            <v>1</v>
          </cell>
        </row>
        <row r="2079">
          <cell r="E2079" t="str">
            <v>DDB1</v>
          </cell>
          <cell r="F2079">
            <v>3</v>
          </cell>
        </row>
        <row r="2080">
          <cell r="E2080" t="str">
            <v>DDB2</v>
          </cell>
          <cell r="F2080">
            <v>1</v>
          </cell>
        </row>
        <row r="2081">
          <cell r="E2081" t="str">
            <v>DDC</v>
          </cell>
          <cell r="F2081">
            <v>1</v>
          </cell>
        </row>
        <row r="2082">
          <cell r="E2082" t="str">
            <v>DDHD1</v>
          </cell>
          <cell r="F2082">
            <v>1</v>
          </cell>
        </row>
        <row r="2083">
          <cell r="E2083" t="str">
            <v>DDI1</v>
          </cell>
          <cell r="F2083">
            <v>3</v>
          </cell>
        </row>
        <row r="2084">
          <cell r="E2084" t="str">
            <v>DDN</v>
          </cell>
          <cell r="F2084">
            <v>1</v>
          </cell>
        </row>
        <row r="2085">
          <cell r="E2085" t="str">
            <v>DDO</v>
          </cell>
          <cell r="F2085">
            <v>2</v>
          </cell>
        </row>
        <row r="2086">
          <cell r="E2086" t="str">
            <v>DDRGK1</v>
          </cell>
          <cell r="F2086">
            <v>1</v>
          </cell>
        </row>
        <row r="2087">
          <cell r="E2087" t="str">
            <v>DDX1</v>
          </cell>
          <cell r="F2087">
            <v>1</v>
          </cell>
        </row>
        <row r="2088">
          <cell r="E2088" t="str">
            <v>DDX10</v>
          </cell>
          <cell r="F2088">
            <v>3</v>
          </cell>
        </row>
        <row r="2089">
          <cell r="E2089" t="str">
            <v>DDX17</v>
          </cell>
          <cell r="F2089">
            <v>1</v>
          </cell>
        </row>
        <row r="2090">
          <cell r="E2090" t="str">
            <v>DDX19A</v>
          </cell>
          <cell r="F2090">
            <v>2</v>
          </cell>
        </row>
        <row r="2091">
          <cell r="E2091" t="str">
            <v>DDX20</v>
          </cell>
          <cell r="F2091">
            <v>2</v>
          </cell>
        </row>
        <row r="2092">
          <cell r="E2092" t="str">
            <v>DDX21</v>
          </cell>
          <cell r="F2092">
            <v>2</v>
          </cell>
        </row>
        <row r="2093">
          <cell r="E2093" t="str">
            <v>DDX23</v>
          </cell>
          <cell r="F2093">
            <v>2</v>
          </cell>
        </row>
        <row r="2094">
          <cell r="E2094" t="str">
            <v>DDX24</v>
          </cell>
          <cell r="F2094">
            <v>1</v>
          </cell>
        </row>
        <row r="2095">
          <cell r="E2095" t="str">
            <v>DDX27</v>
          </cell>
          <cell r="F2095">
            <v>1</v>
          </cell>
        </row>
        <row r="2096">
          <cell r="E2096" t="str">
            <v>DDX31</v>
          </cell>
          <cell r="F2096">
            <v>2</v>
          </cell>
        </row>
        <row r="2097">
          <cell r="E2097" t="str">
            <v>DDX3X</v>
          </cell>
          <cell r="F2097">
            <v>1</v>
          </cell>
        </row>
        <row r="2098">
          <cell r="E2098" t="str">
            <v>DDX4</v>
          </cell>
          <cell r="F2098">
            <v>2</v>
          </cell>
        </row>
        <row r="2099">
          <cell r="E2099" t="str">
            <v>DDX43</v>
          </cell>
          <cell r="F2099">
            <v>3</v>
          </cell>
        </row>
        <row r="2100">
          <cell r="E2100" t="str">
            <v>DDX47</v>
          </cell>
          <cell r="F2100">
            <v>1</v>
          </cell>
        </row>
        <row r="2101">
          <cell r="E2101" t="str">
            <v>DDX49</v>
          </cell>
          <cell r="F2101">
            <v>1</v>
          </cell>
        </row>
        <row r="2102">
          <cell r="E2102" t="str">
            <v>DDX52</v>
          </cell>
          <cell r="F2102">
            <v>1</v>
          </cell>
        </row>
        <row r="2103">
          <cell r="E2103" t="str">
            <v>DDX54</v>
          </cell>
          <cell r="F2103">
            <v>1</v>
          </cell>
        </row>
        <row r="2104">
          <cell r="E2104" t="str">
            <v>DDX59</v>
          </cell>
          <cell r="F2104">
            <v>2</v>
          </cell>
        </row>
        <row r="2105">
          <cell r="E2105" t="str">
            <v>DDX6</v>
          </cell>
          <cell r="F2105">
            <v>1</v>
          </cell>
        </row>
        <row r="2106">
          <cell r="E2106" t="str">
            <v>DDX60</v>
          </cell>
          <cell r="F2106">
            <v>4</v>
          </cell>
        </row>
        <row r="2107">
          <cell r="E2107" t="str">
            <v>DDX60L</v>
          </cell>
          <cell r="F2107">
            <v>3</v>
          </cell>
        </row>
        <row r="2108">
          <cell r="E2108" t="str">
            <v>DECR1</v>
          </cell>
          <cell r="F2108">
            <v>1</v>
          </cell>
        </row>
        <row r="2109">
          <cell r="E2109" t="str">
            <v>DEDD</v>
          </cell>
          <cell r="F2109">
            <v>1</v>
          </cell>
        </row>
        <row r="2110">
          <cell r="E2110" t="str">
            <v>DEF6</v>
          </cell>
          <cell r="F2110">
            <v>1</v>
          </cell>
        </row>
        <row r="2111">
          <cell r="E2111" t="str">
            <v>DEFB129</v>
          </cell>
          <cell r="F2111">
            <v>1</v>
          </cell>
        </row>
        <row r="2112">
          <cell r="E2112" t="str">
            <v>DEGS2</v>
          </cell>
          <cell r="F2112">
            <v>1</v>
          </cell>
        </row>
        <row r="2113">
          <cell r="E2113" t="str">
            <v>DEK</v>
          </cell>
          <cell r="F2113">
            <v>1</v>
          </cell>
        </row>
        <row r="2114">
          <cell r="E2114" t="str">
            <v>DENND1A</v>
          </cell>
          <cell r="F2114">
            <v>2</v>
          </cell>
        </row>
        <row r="2115">
          <cell r="E2115" t="str">
            <v>DENND1C</v>
          </cell>
          <cell r="F2115">
            <v>1</v>
          </cell>
        </row>
        <row r="2116">
          <cell r="E2116" t="str">
            <v>DENND2A</v>
          </cell>
          <cell r="F2116">
            <v>4</v>
          </cell>
        </row>
        <row r="2117">
          <cell r="E2117" t="str">
            <v>DENND2C</v>
          </cell>
          <cell r="F2117">
            <v>2</v>
          </cell>
        </row>
        <row r="2118">
          <cell r="E2118" t="str">
            <v>DENND3</v>
          </cell>
          <cell r="F2118">
            <v>1</v>
          </cell>
        </row>
        <row r="2119">
          <cell r="E2119" t="str">
            <v>DENND4B</v>
          </cell>
          <cell r="F2119">
            <v>1</v>
          </cell>
        </row>
        <row r="2120">
          <cell r="E2120" t="str">
            <v>DENND4C</v>
          </cell>
          <cell r="F2120">
            <v>1</v>
          </cell>
        </row>
        <row r="2121">
          <cell r="E2121" t="str">
            <v>DENND5A</v>
          </cell>
          <cell r="F2121">
            <v>3</v>
          </cell>
        </row>
        <row r="2122">
          <cell r="E2122" t="str">
            <v>DENND5B</v>
          </cell>
          <cell r="F2122">
            <v>1</v>
          </cell>
        </row>
        <row r="2123">
          <cell r="E2123" t="str">
            <v>DEPDC1</v>
          </cell>
          <cell r="F2123">
            <v>1</v>
          </cell>
        </row>
        <row r="2124">
          <cell r="E2124" t="str">
            <v>DEPDC5</v>
          </cell>
          <cell r="F2124">
            <v>1</v>
          </cell>
        </row>
        <row r="2125">
          <cell r="E2125" t="str">
            <v>DERL3</v>
          </cell>
          <cell r="F2125">
            <v>1</v>
          </cell>
        </row>
        <row r="2126">
          <cell r="E2126" t="str">
            <v>DET1</v>
          </cell>
          <cell r="F2126">
            <v>2</v>
          </cell>
        </row>
        <row r="2127">
          <cell r="E2127" t="str">
            <v>DFFB</v>
          </cell>
          <cell r="F2127">
            <v>2</v>
          </cell>
        </row>
        <row r="2128">
          <cell r="E2128" t="str">
            <v>DFNB31</v>
          </cell>
          <cell r="F2128">
            <v>4</v>
          </cell>
        </row>
        <row r="2129">
          <cell r="E2129" t="str">
            <v>DGAT2L6</v>
          </cell>
          <cell r="F2129">
            <v>1</v>
          </cell>
        </row>
        <row r="2130">
          <cell r="E2130" t="str">
            <v>DGCR2</v>
          </cell>
          <cell r="F2130">
            <v>2</v>
          </cell>
        </row>
        <row r="2131">
          <cell r="E2131" t="str">
            <v>DGCR8</v>
          </cell>
          <cell r="F2131">
            <v>2</v>
          </cell>
        </row>
        <row r="2132">
          <cell r="E2132" t="str">
            <v>DGKA</v>
          </cell>
          <cell r="F2132">
            <v>3</v>
          </cell>
        </row>
        <row r="2133">
          <cell r="E2133" t="str">
            <v>DGKD</v>
          </cell>
          <cell r="F2133">
            <v>1</v>
          </cell>
        </row>
        <row r="2134">
          <cell r="E2134" t="str">
            <v>DGKH</v>
          </cell>
          <cell r="F2134">
            <v>1</v>
          </cell>
        </row>
        <row r="2135">
          <cell r="E2135" t="str">
            <v>DGKI</v>
          </cell>
          <cell r="F2135">
            <v>3</v>
          </cell>
        </row>
        <row r="2136">
          <cell r="E2136" t="str">
            <v>DGKK</v>
          </cell>
          <cell r="F2136">
            <v>2</v>
          </cell>
        </row>
        <row r="2137">
          <cell r="E2137" t="str">
            <v>DGKQ</v>
          </cell>
          <cell r="F2137">
            <v>2</v>
          </cell>
        </row>
        <row r="2138">
          <cell r="E2138" t="str">
            <v>DGKZ</v>
          </cell>
          <cell r="F2138">
            <v>1</v>
          </cell>
        </row>
        <row r="2139">
          <cell r="E2139" t="str">
            <v>DHCR24</v>
          </cell>
          <cell r="F2139">
            <v>1</v>
          </cell>
        </row>
        <row r="2140">
          <cell r="E2140" t="str">
            <v>DHDH</v>
          </cell>
          <cell r="F2140">
            <v>1</v>
          </cell>
        </row>
        <row r="2141">
          <cell r="E2141" t="str">
            <v>DHH</v>
          </cell>
          <cell r="F2141">
            <v>2</v>
          </cell>
        </row>
        <row r="2142">
          <cell r="E2142" t="str">
            <v>DHRS3</v>
          </cell>
          <cell r="F2142">
            <v>1</v>
          </cell>
        </row>
        <row r="2143">
          <cell r="E2143" t="str">
            <v>DHRS7</v>
          </cell>
          <cell r="F2143">
            <v>1</v>
          </cell>
        </row>
        <row r="2144">
          <cell r="E2144" t="str">
            <v>DHRS7C</v>
          </cell>
          <cell r="F2144">
            <v>2</v>
          </cell>
        </row>
        <row r="2145">
          <cell r="E2145" t="str">
            <v>DHRS9</v>
          </cell>
          <cell r="F2145">
            <v>1</v>
          </cell>
        </row>
        <row r="2146">
          <cell r="E2146" t="str">
            <v>DHTKD1</v>
          </cell>
          <cell r="F2146">
            <v>3</v>
          </cell>
        </row>
        <row r="2147">
          <cell r="E2147" t="str">
            <v>DHX16</v>
          </cell>
          <cell r="F2147">
            <v>2</v>
          </cell>
        </row>
        <row r="2148">
          <cell r="E2148" t="str">
            <v>DHX29</v>
          </cell>
          <cell r="F2148">
            <v>2</v>
          </cell>
        </row>
        <row r="2149">
          <cell r="E2149" t="str">
            <v>DHX32</v>
          </cell>
          <cell r="F2149">
            <v>2</v>
          </cell>
        </row>
        <row r="2150">
          <cell r="E2150" t="str">
            <v>DHX33</v>
          </cell>
          <cell r="F2150">
            <v>1</v>
          </cell>
        </row>
        <row r="2151">
          <cell r="E2151" t="str">
            <v>DHX34</v>
          </cell>
          <cell r="F2151">
            <v>1</v>
          </cell>
        </row>
        <row r="2152">
          <cell r="E2152" t="str">
            <v>DHX36</v>
          </cell>
          <cell r="F2152">
            <v>2</v>
          </cell>
        </row>
        <row r="2153">
          <cell r="E2153" t="str">
            <v>DHX37</v>
          </cell>
          <cell r="F2153">
            <v>1</v>
          </cell>
        </row>
        <row r="2154">
          <cell r="E2154" t="str">
            <v>DHX38</v>
          </cell>
          <cell r="F2154">
            <v>2</v>
          </cell>
        </row>
        <row r="2155">
          <cell r="E2155" t="str">
            <v>DHX40</v>
          </cell>
          <cell r="F2155">
            <v>1</v>
          </cell>
        </row>
        <row r="2156">
          <cell r="E2156" t="str">
            <v>DHX57</v>
          </cell>
          <cell r="F2156">
            <v>1</v>
          </cell>
        </row>
        <row r="2157">
          <cell r="E2157" t="str">
            <v>DHX8</v>
          </cell>
          <cell r="F2157">
            <v>1</v>
          </cell>
        </row>
        <row r="2158">
          <cell r="E2158" t="str">
            <v>DIAPH2</v>
          </cell>
          <cell r="F2158">
            <v>2</v>
          </cell>
        </row>
        <row r="2159">
          <cell r="E2159" t="str">
            <v>DIAPH3</v>
          </cell>
          <cell r="F2159">
            <v>1</v>
          </cell>
        </row>
        <row r="2160">
          <cell r="E2160" t="str">
            <v>DICER1</v>
          </cell>
          <cell r="F2160">
            <v>1</v>
          </cell>
        </row>
        <row r="2161">
          <cell r="E2161" t="str">
            <v>DIDO1</v>
          </cell>
          <cell r="F2161">
            <v>5</v>
          </cell>
        </row>
        <row r="2162">
          <cell r="E2162" t="str">
            <v>DIO3</v>
          </cell>
          <cell r="F2162">
            <v>1</v>
          </cell>
        </row>
        <row r="2163">
          <cell r="E2163" t="str">
            <v>DIP2A</v>
          </cell>
          <cell r="F2163">
            <v>1</v>
          </cell>
        </row>
        <row r="2164">
          <cell r="E2164" t="str">
            <v>DIP2B</v>
          </cell>
          <cell r="F2164">
            <v>2</v>
          </cell>
        </row>
        <row r="2165">
          <cell r="E2165" t="str">
            <v>DIP2C</v>
          </cell>
          <cell r="F2165">
            <v>2</v>
          </cell>
        </row>
        <row r="2166">
          <cell r="E2166" t="str">
            <v>DIRC2</v>
          </cell>
          <cell r="F2166">
            <v>1</v>
          </cell>
        </row>
        <row r="2167">
          <cell r="E2167" t="str">
            <v>DIS3</v>
          </cell>
          <cell r="F2167">
            <v>4</v>
          </cell>
        </row>
        <row r="2168">
          <cell r="E2168" t="str">
            <v>DIS3L2</v>
          </cell>
          <cell r="F2168">
            <v>1</v>
          </cell>
        </row>
        <row r="2169">
          <cell r="E2169" t="str">
            <v>DISC1</v>
          </cell>
          <cell r="F2169">
            <v>3</v>
          </cell>
        </row>
        <row r="2170">
          <cell r="E2170" t="str">
            <v>DISP1</v>
          </cell>
          <cell r="F2170">
            <v>1</v>
          </cell>
        </row>
        <row r="2171">
          <cell r="E2171" t="str">
            <v>DISP2</v>
          </cell>
          <cell r="F2171">
            <v>1</v>
          </cell>
        </row>
        <row r="2172">
          <cell r="E2172" t="str">
            <v>DKFZp761E198</v>
          </cell>
          <cell r="F2172">
            <v>2</v>
          </cell>
        </row>
        <row r="2173">
          <cell r="E2173" t="str">
            <v>DKK2</v>
          </cell>
          <cell r="F2173">
            <v>1</v>
          </cell>
        </row>
        <row r="2174">
          <cell r="E2174" t="str">
            <v>DKK3</v>
          </cell>
          <cell r="F2174">
            <v>2</v>
          </cell>
        </row>
        <row r="2175">
          <cell r="E2175" t="str">
            <v>DKK4</v>
          </cell>
          <cell r="F2175">
            <v>1</v>
          </cell>
        </row>
        <row r="2176">
          <cell r="E2176" t="str">
            <v>DLC1</v>
          </cell>
          <cell r="F2176">
            <v>3</v>
          </cell>
        </row>
        <row r="2177">
          <cell r="E2177" t="str">
            <v>DLEC1</v>
          </cell>
          <cell r="F2177">
            <v>4</v>
          </cell>
        </row>
        <row r="2178">
          <cell r="E2178" t="str">
            <v>DLG1</v>
          </cell>
          <cell r="F2178">
            <v>1</v>
          </cell>
        </row>
        <row r="2179">
          <cell r="E2179" t="str">
            <v>DLG2</v>
          </cell>
          <cell r="F2179">
            <v>9</v>
          </cell>
        </row>
        <row r="2180">
          <cell r="E2180" t="str">
            <v>DLG3</v>
          </cell>
          <cell r="F2180">
            <v>1</v>
          </cell>
        </row>
        <row r="2181">
          <cell r="E2181" t="str">
            <v>DLG4</v>
          </cell>
          <cell r="F2181">
            <v>1</v>
          </cell>
        </row>
        <row r="2182">
          <cell r="E2182" t="str">
            <v>DLG5</v>
          </cell>
          <cell r="F2182">
            <v>3</v>
          </cell>
        </row>
        <row r="2183">
          <cell r="E2183" t="str">
            <v>DLGAP1</v>
          </cell>
          <cell r="F2183">
            <v>2</v>
          </cell>
        </row>
        <row r="2184">
          <cell r="E2184" t="str">
            <v>DLGAP2</v>
          </cell>
          <cell r="F2184">
            <v>4</v>
          </cell>
        </row>
        <row r="2185">
          <cell r="E2185" t="str">
            <v>DLGAP3</v>
          </cell>
          <cell r="F2185">
            <v>2</v>
          </cell>
        </row>
        <row r="2186">
          <cell r="E2186" t="str">
            <v>DLGAP4</v>
          </cell>
          <cell r="F2186">
            <v>3</v>
          </cell>
        </row>
        <row r="2187">
          <cell r="E2187" t="str">
            <v>DLL1</v>
          </cell>
          <cell r="F2187">
            <v>1</v>
          </cell>
        </row>
        <row r="2188">
          <cell r="E2188" t="str">
            <v>DLL3</v>
          </cell>
          <cell r="F2188">
            <v>1</v>
          </cell>
        </row>
        <row r="2189">
          <cell r="E2189" t="str">
            <v>DLL4</v>
          </cell>
          <cell r="F2189">
            <v>2</v>
          </cell>
        </row>
        <row r="2190">
          <cell r="E2190" t="str">
            <v>DLST</v>
          </cell>
          <cell r="F2190">
            <v>1</v>
          </cell>
        </row>
        <row r="2191">
          <cell r="E2191" t="str">
            <v>DLX2</v>
          </cell>
          <cell r="F2191">
            <v>1</v>
          </cell>
        </row>
        <row r="2192">
          <cell r="E2192" t="str">
            <v>DLX3</v>
          </cell>
          <cell r="F2192">
            <v>1</v>
          </cell>
        </row>
        <row r="2193">
          <cell r="E2193" t="str">
            <v>DLX4</v>
          </cell>
          <cell r="F2193">
            <v>1</v>
          </cell>
        </row>
        <row r="2194">
          <cell r="E2194" t="str">
            <v>DMAP1</v>
          </cell>
          <cell r="F2194">
            <v>1</v>
          </cell>
        </row>
        <row r="2195">
          <cell r="E2195" t="str">
            <v>DMBT1</v>
          </cell>
          <cell r="F2195">
            <v>3</v>
          </cell>
        </row>
        <row r="2196">
          <cell r="E2196" t="str">
            <v>DMBX1</v>
          </cell>
          <cell r="F2196">
            <v>1</v>
          </cell>
        </row>
        <row r="2197">
          <cell r="E2197" t="str">
            <v>DMD</v>
          </cell>
          <cell r="F2197">
            <v>15</v>
          </cell>
        </row>
        <row r="2198">
          <cell r="E2198" t="str">
            <v>DMGDH</v>
          </cell>
          <cell r="F2198">
            <v>1</v>
          </cell>
        </row>
        <row r="2199">
          <cell r="E2199" t="str">
            <v>DMKN</v>
          </cell>
          <cell r="F2199">
            <v>1</v>
          </cell>
        </row>
        <row r="2200">
          <cell r="E2200" t="str">
            <v>DMP1</v>
          </cell>
          <cell r="F2200">
            <v>3</v>
          </cell>
        </row>
        <row r="2201">
          <cell r="E2201" t="str">
            <v>DMPK</v>
          </cell>
          <cell r="F2201">
            <v>1</v>
          </cell>
        </row>
        <row r="2202">
          <cell r="E2202" t="str">
            <v>DMRTA2</v>
          </cell>
          <cell r="F2202">
            <v>1</v>
          </cell>
        </row>
        <row r="2203">
          <cell r="E2203" t="str">
            <v>DMRTB1</v>
          </cell>
          <cell r="F2203">
            <v>3</v>
          </cell>
        </row>
        <row r="2204">
          <cell r="E2204" t="str">
            <v>DMTF1</v>
          </cell>
          <cell r="F2204">
            <v>1</v>
          </cell>
        </row>
        <row r="2205">
          <cell r="E2205" t="str">
            <v>DMWD</v>
          </cell>
          <cell r="F2205">
            <v>1</v>
          </cell>
        </row>
        <row r="2206">
          <cell r="E2206" t="str">
            <v>DMXL2</v>
          </cell>
          <cell r="F2206">
            <v>1</v>
          </cell>
        </row>
        <row r="2207">
          <cell r="E2207" t="str">
            <v>DNA2</v>
          </cell>
          <cell r="F2207">
            <v>3</v>
          </cell>
        </row>
        <row r="2208">
          <cell r="E2208" t="str">
            <v>DNAH1</v>
          </cell>
          <cell r="F2208">
            <v>4</v>
          </cell>
        </row>
        <row r="2209">
          <cell r="E2209" t="str">
            <v>DNAH10</v>
          </cell>
          <cell r="F2209">
            <v>6</v>
          </cell>
        </row>
        <row r="2210">
          <cell r="E2210" t="str">
            <v>DNAH11</v>
          </cell>
          <cell r="F2210">
            <v>11</v>
          </cell>
        </row>
        <row r="2211">
          <cell r="E2211" t="str">
            <v>DNAH12</v>
          </cell>
          <cell r="F2211">
            <v>3</v>
          </cell>
        </row>
        <row r="2212">
          <cell r="E2212" t="str">
            <v>DNAH14</v>
          </cell>
          <cell r="F2212">
            <v>4</v>
          </cell>
        </row>
        <row r="2213">
          <cell r="E2213" t="str">
            <v>DNAH17</v>
          </cell>
          <cell r="F2213">
            <v>11</v>
          </cell>
        </row>
        <row r="2214">
          <cell r="E2214" t="str">
            <v>DNAH2</v>
          </cell>
          <cell r="F2214">
            <v>3</v>
          </cell>
        </row>
        <row r="2215">
          <cell r="E2215" t="str">
            <v>DNAH3</v>
          </cell>
          <cell r="F2215">
            <v>5</v>
          </cell>
        </row>
        <row r="2216">
          <cell r="E2216" t="str">
            <v>DNAH5</v>
          </cell>
          <cell r="F2216">
            <v>9</v>
          </cell>
        </row>
        <row r="2217">
          <cell r="E2217" t="str">
            <v>DNAH7</v>
          </cell>
          <cell r="F2217">
            <v>5</v>
          </cell>
        </row>
        <row r="2218">
          <cell r="E2218" t="str">
            <v>DNAH8</v>
          </cell>
          <cell r="F2218">
            <v>8</v>
          </cell>
        </row>
        <row r="2219">
          <cell r="E2219" t="str">
            <v>DNAH9</v>
          </cell>
          <cell r="F2219">
            <v>9</v>
          </cell>
        </row>
        <row r="2220">
          <cell r="E2220" t="str">
            <v>DNAI1</v>
          </cell>
          <cell r="F2220">
            <v>1</v>
          </cell>
        </row>
        <row r="2221">
          <cell r="E2221" t="str">
            <v>DNAI2</v>
          </cell>
          <cell r="F2221">
            <v>2</v>
          </cell>
        </row>
        <row r="2222">
          <cell r="E2222" t="str">
            <v>DNAJB1</v>
          </cell>
          <cell r="F2222">
            <v>1</v>
          </cell>
        </row>
        <row r="2223">
          <cell r="E2223" t="str">
            <v>DNAJB12</v>
          </cell>
          <cell r="F2223">
            <v>1</v>
          </cell>
        </row>
        <row r="2224">
          <cell r="E2224" t="str">
            <v>DNAJB2</v>
          </cell>
          <cell r="F2224">
            <v>1</v>
          </cell>
        </row>
        <row r="2225">
          <cell r="E2225" t="str">
            <v>DNAJB5</v>
          </cell>
          <cell r="F2225">
            <v>1</v>
          </cell>
        </row>
        <row r="2226">
          <cell r="E2226" t="str">
            <v>DNAJB6</v>
          </cell>
          <cell r="F2226">
            <v>1</v>
          </cell>
        </row>
        <row r="2227">
          <cell r="E2227" t="str">
            <v>DNAJB7</v>
          </cell>
          <cell r="F2227">
            <v>1</v>
          </cell>
        </row>
        <row r="2228">
          <cell r="E2228" t="str">
            <v>DNAJC10</v>
          </cell>
          <cell r="F2228">
            <v>3</v>
          </cell>
        </row>
        <row r="2229">
          <cell r="E2229" t="str">
            <v>DNAJC13</v>
          </cell>
          <cell r="F2229">
            <v>3</v>
          </cell>
        </row>
        <row r="2230">
          <cell r="E2230" t="str">
            <v>DNAJC16</v>
          </cell>
          <cell r="F2230">
            <v>1</v>
          </cell>
        </row>
        <row r="2231">
          <cell r="E2231" t="str">
            <v>DNAJC18</v>
          </cell>
          <cell r="F2231">
            <v>1</v>
          </cell>
        </row>
        <row r="2232">
          <cell r="E2232" t="str">
            <v>DNAJC30</v>
          </cell>
          <cell r="F2232">
            <v>1</v>
          </cell>
        </row>
        <row r="2233">
          <cell r="E2233" t="str">
            <v>DNAJC7</v>
          </cell>
          <cell r="F2233">
            <v>1</v>
          </cell>
        </row>
        <row r="2234">
          <cell r="E2234" t="str">
            <v>DNAJC8</v>
          </cell>
          <cell r="F2234">
            <v>1</v>
          </cell>
        </row>
        <row r="2235">
          <cell r="E2235" t="str">
            <v>DNAJC9</v>
          </cell>
          <cell r="F2235">
            <v>1</v>
          </cell>
        </row>
        <row r="2236">
          <cell r="E2236" t="str">
            <v>DNALI1</v>
          </cell>
          <cell r="F2236">
            <v>1</v>
          </cell>
        </row>
        <row r="2237">
          <cell r="E2237" t="str">
            <v>DNASE1L3</v>
          </cell>
          <cell r="F2237">
            <v>2</v>
          </cell>
        </row>
        <row r="2238">
          <cell r="E2238" t="str">
            <v>DNER</v>
          </cell>
          <cell r="F2238">
            <v>2</v>
          </cell>
        </row>
        <row r="2239">
          <cell r="E2239" t="str">
            <v>DNHD1</v>
          </cell>
          <cell r="F2239">
            <v>2</v>
          </cell>
        </row>
        <row r="2240">
          <cell r="E2240" t="str">
            <v>DNM1L</v>
          </cell>
          <cell r="F2240">
            <v>1</v>
          </cell>
        </row>
        <row r="2241">
          <cell r="E2241" t="str">
            <v>DNM2</v>
          </cell>
          <cell r="F2241">
            <v>4</v>
          </cell>
        </row>
        <row r="2242">
          <cell r="E2242" t="str">
            <v>DNM3</v>
          </cell>
          <cell r="F2242">
            <v>1</v>
          </cell>
        </row>
        <row r="2243">
          <cell r="E2243" t="str">
            <v>DNMBP</v>
          </cell>
          <cell r="F2243">
            <v>2</v>
          </cell>
        </row>
        <row r="2244">
          <cell r="E2244" t="str">
            <v>DNMT1</v>
          </cell>
          <cell r="F2244">
            <v>4</v>
          </cell>
        </row>
        <row r="2245">
          <cell r="E2245" t="str">
            <v>DNMT3B</v>
          </cell>
          <cell r="F2245">
            <v>3</v>
          </cell>
        </row>
        <row r="2246">
          <cell r="E2246" t="str">
            <v>DNMT3L</v>
          </cell>
          <cell r="F2246">
            <v>1</v>
          </cell>
        </row>
        <row r="2247">
          <cell r="E2247" t="str">
            <v>DNTTIP2</v>
          </cell>
          <cell r="F2247">
            <v>1</v>
          </cell>
        </row>
        <row r="2248">
          <cell r="E2248" t="str">
            <v>DOC2A</v>
          </cell>
          <cell r="F2248">
            <v>1</v>
          </cell>
        </row>
        <row r="2249">
          <cell r="E2249" t="str">
            <v>DOCK1</v>
          </cell>
          <cell r="F2249">
            <v>2</v>
          </cell>
        </row>
        <row r="2250">
          <cell r="E2250" t="str">
            <v>DOCK10</v>
          </cell>
          <cell r="F2250">
            <v>4</v>
          </cell>
        </row>
        <row r="2251">
          <cell r="E2251" t="str">
            <v>DOCK11</v>
          </cell>
          <cell r="F2251">
            <v>1</v>
          </cell>
        </row>
        <row r="2252">
          <cell r="E2252" t="str">
            <v>DOCK2</v>
          </cell>
          <cell r="F2252">
            <v>10</v>
          </cell>
        </row>
        <row r="2253">
          <cell r="E2253" t="str">
            <v>DOCK3</v>
          </cell>
          <cell r="F2253">
            <v>3</v>
          </cell>
        </row>
        <row r="2254">
          <cell r="E2254" t="str">
            <v>DOCK4</v>
          </cell>
          <cell r="F2254">
            <v>4</v>
          </cell>
        </row>
        <row r="2255">
          <cell r="E2255" t="str">
            <v>DOCK5</v>
          </cell>
          <cell r="F2255">
            <v>3</v>
          </cell>
        </row>
        <row r="2256">
          <cell r="E2256" t="str">
            <v>DOCK6</v>
          </cell>
          <cell r="F2256">
            <v>2</v>
          </cell>
        </row>
        <row r="2257">
          <cell r="E2257" t="str">
            <v>DOCK7</v>
          </cell>
          <cell r="F2257">
            <v>3</v>
          </cell>
        </row>
        <row r="2258">
          <cell r="E2258" t="str">
            <v>DOCK8</v>
          </cell>
          <cell r="F2258">
            <v>4</v>
          </cell>
        </row>
        <row r="2259">
          <cell r="E2259" t="str">
            <v>DOCK9</v>
          </cell>
          <cell r="F2259">
            <v>3</v>
          </cell>
        </row>
        <row r="2260">
          <cell r="E2260" t="str">
            <v>DOHH</v>
          </cell>
          <cell r="F2260">
            <v>1</v>
          </cell>
        </row>
        <row r="2261">
          <cell r="E2261" t="str">
            <v>DOK1</v>
          </cell>
          <cell r="F2261">
            <v>1</v>
          </cell>
        </row>
        <row r="2262">
          <cell r="E2262" t="str">
            <v>DOK2</v>
          </cell>
          <cell r="F2262">
            <v>1</v>
          </cell>
        </row>
        <row r="2263">
          <cell r="E2263" t="str">
            <v>DOK5</v>
          </cell>
          <cell r="F2263">
            <v>2</v>
          </cell>
        </row>
        <row r="2264">
          <cell r="E2264" t="str">
            <v>DOK7</v>
          </cell>
          <cell r="F2264">
            <v>2</v>
          </cell>
        </row>
        <row r="2265">
          <cell r="E2265" t="str">
            <v>DOLK</v>
          </cell>
          <cell r="F2265">
            <v>1</v>
          </cell>
        </row>
        <row r="2266">
          <cell r="E2266" t="str">
            <v>DONSON</v>
          </cell>
          <cell r="F2266">
            <v>1</v>
          </cell>
        </row>
        <row r="2267">
          <cell r="E2267" t="str">
            <v>DOPEY1</v>
          </cell>
          <cell r="F2267">
            <v>3</v>
          </cell>
        </row>
        <row r="2268">
          <cell r="E2268" t="str">
            <v>DOT1L</v>
          </cell>
          <cell r="F2268">
            <v>4</v>
          </cell>
        </row>
        <row r="2269">
          <cell r="E2269" t="str">
            <v>DPCR1</v>
          </cell>
          <cell r="F2269">
            <v>1</v>
          </cell>
        </row>
        <row r="2270">
          <cell r="E2270" t="str">
            <v>DPEP1</v>
          </cell>
          <cell r="F2270">
            <v>2</v>
          </cell>
        </row>
        <row r="2271">
          <cell r="E2271" t="str">
            <v>DPEP2</v>
          </cell>
          <cell r="F2271">
            <v>1</v>
          </cell>
        </row>
        <row r="2272">
          <cell r="E2272" t="str">
            <v>DPEP3</v>
          </cell>
          <cell r="F2272">
            <v>1</v>
          </cell>
        </row>
        <row r="2273">
          <cell r="E2273" t="str">
            <v>DPF2</v>
          </cell>
          <cell r="F2273">
            <v>3</v>
          </cell>
        </row>
        <row r="2274">
          <cell r="E2274" t="str">
            <v>DPF3</v>
          </cell>
          <cell r="F2274">
            <v>1</v>
          </cell>
        </row>
        <row r="2275">
          <cell r="E2275" t="str">
            <v>DPH2</v>
          </cell>
          <cell r="F2275">
            <v>1</v>
          </cell>
        </row>
        <row r="2276">
          <cell r="E2276" t="str">
            <v>DPH5</v>
          </cell>
          <cell r="F2276">
            <v>2</v>
          </cell>
        </row>
        <row r="2277">
          <cell r="E2277" t="str">
            <v>DPP10</v>
          </cell>
          <cell r="F2277">
            <v>7</v>
          </cell>
        </row>
        <row r="2278">
          <cell r="E2278" t="str">
            <v>DPP3</v>
          </cell>
          <cell r="F2278">
            <v>2</v>
          </cell>
        </row>
        <row r="2279">
          <cell r="E2279" t="str">
            <v>DPP4</v>
          </cell>
          <cell r="F2279">
            <v>1</v>
          </cell>
        </row>
        <row r="2280">
          <cell r="E2280" t="str">
            <v>DPP6</v>
          </cell>
          <cell r="F2280">
            <v>4</v>
          </cell>
        </row>
        <row r="2281">
          <cell r="E2281" t="str">
            <v>DPP9</v>
          </cell>
          <cell r="F2281">
            <v>2</v>
          </cell>
        </row>
        <row r="2282">
          <cell r="E2282" t="str">
            <v>DPPA3</v>
          </cell>
          <cell r="F2282">
            <v>2</v>
          </cell>
        </row>
        <row r="2283">
          <cell r="E2283" t="str">
            <v>DPPA4</v>
          </cell>
          <cell r="F2283">
            <v>1</v>
          </cell>
        </row>
        <row r="2284">
          <cell r="E2284" t="str">
            <v>DPY19L1</v>
          </cell>
          <cell r="F2284">
            <v>1</v>
          </cell>
        </row>
        <row r="2285">
          <cell r="E2285" t="str">
            <v>DPYD</v>
          </cell>
          <cell r="F2285">
            <v>3</v>
          </cell>
        </row>
        <row r="2286">
          <cell r="E2286" t="str">
            <v>DPYSL3</v>
          </cell>
          <cell r="F2286">
            <v>3</v>
          </cell>
        </row>
        <row r="2287">
          <cell r="E2287" t="str">
            <v>DPYSL4</v>
          </cell>
          <cell r="F2287">
            <v>1</v>
          </cell>
        </row>
        <row r="2288">
          <cell r="E2288" t="str">
            <v>DPYSL5</v>
          </cell>
          <cell r="F2288">
            <v>2</v>
          </cell>
        </row>
        <row r="2289">
          <cell r="E2289" t="str">
            <v>DRAM2</v>
          </cell>
          <cell r="F2289">
            <v>2</v>
          </cell>
        </row>
        <row r="2290">
          <cell r="E2290" t="str">
            <v>DRD2</v>
          </cell>
          <cell r="F2290">
            <v>1</v>
          </cell>
        </row>
        <row r="2291">
          <cell r="E2291" t="str">
            <v>DRD3</v>
          </cell>
          <cell r="F2291">
            <v>3</v>
          </cell>
        </row>
        <row r="2292">
          <cell r="E2292" t="str">
            <v>DRGX</v>
          </cell>
          <cell r="F2292">
            <v>1</v>
          </cell>
        </row>
        <row r="2293">
          <cell r="E2293" t="str">
            <v>DRP2</v>
          </cell>
          <cell r="F2293">
            <v>1</v>
          </cell>
        </row>
        <row r="2294">
          <cell r="E2294" t="str">
            <v>DSC1</v>
          </cell>
          <cell r="F2294">
            <v>1</v>
          </cell>
        </row>
        <row r="2295">
          <cell r="E2295" t="str">
            <v>DSCAM</v>
          </cell>
          <cell r="F2295">
            <v>5</v>
          </cell>
        </row>
        <row r="2296">
          <cell r="E2296" t="str">
            <v>DSCAML1</v>
          </cell>
          <cell r="F2296">
            <v>5</v>
          </cell>
        </row>
        <row r="2297">
          <cell r="E2297" t="str">
            <v>DSCR4</v>
          </cell>
          <cell r="F2297">
            <v>1</v>
          </cell>
        </row>
        <row r="2298">
          <cell r="E2298" t="str">
            <v>DSE</v>
          </cell>
          <cell r="F2298">
            <v>1</v>
          </cell>
        </row>
        <row r="2299">
          <cell r="E2299" t="str">
            <v>DSEL</v>
          </cell>
          <cell r="F2299">
            <v>2</v>
          </cell>
        </row>
        <row r="2300">
          <cell r="E2300" t="str">
            <v>DSG1</v>
          </cell>
          <cell r="F2300">
            <v>1</v>
          </cell>
        </row>
        <row r="2301">
          <cell r="E2301" t="str">
            <v>DSG2</v>
          </cell>
          <cell r="F2301">
            <v>1</v>
          </cell>
        </row>
        <row r="2302">
          <cell r="E2302" t="str">
            <v>DSG3</v>
          </cell>
          <cell r="F2302">
            <v>1</v>
          </cell>
        </row>
        <row r="2303">
          <cell r="E2303" t="str">
            <v>DSP</v>
          </cell>
          <cell r="F2303">
            <v>1</v>
          </cell>
        </row>
        <row r="2304">
          <cell r="E2304" t="str">
            <v>DST</v>
          </cell>
          <cell r="F2304">
            <v>6</v>
          </cell>
        </row>
        <row r="2305">
          <cell r="E2305" t="str">
            <v>DTD1</v>
          </cell>
          <cell r="F2305">
            <v>1</v>
          </cell>
        </row>
        <row r="2306">
          <cell r="E2306" t="str">
            <v>DTHD1</v>
          </cell>
          <cell r="F2306">
            <v>1</v>
          </cell>
        </row>
        <row r="2307">
          <cell r="E2307" t="str">
            <v>DTNA</v>
          </cell>
          <cell r="F2307">
            <v>2</v>
          </cell>
        </row>
        <row r="2308">
          <cell r="E2308" t="str">
            <v>DTNB</v>
          </cell>
          <cell r="F2308">
            <v>1</v>
          </cell>
        </row>
        <row r="2309">
          <cell r="E2309" t="str">
            <v>DTNBP1</v>
          </cell>
          <cell r="F2309">
            <v>2</v>
          </cell>
        </row>
        <row r="2310">
          <cell r="E2310" t="str">
            <v>DTX1</v>
          </cell>
          <cell r="F2310">
            <v>1</v>
          </cell>
        </row>
        <row r="2311">
          <cell r="E2311" t="str">
            <v>DTX2</v>
          </cell>
          <cell r="F2311">
            <v>1</v>
          </cell>
        </row>
        <row r="2312">
          <cell r="E2312" t="str">
            <v>DUOX1</v>
          </cell>
          <cell r="F2312">
            <v>1</v>
          </cell>
        </row>
        <row r="2313">
          <cell r="E2313" t="str">
            <v>DUOX2</v>
          </cell>
          <cell r="F2313">
            <v>5</v>
          </cell>
        </row>
        <row r="2314">
          <cell r="E2314" t="str">
            <v>DUOXA1</v>
          </cell>
          <cell r="F2314">
            <v>1</v>
          </cell>
        </row>
        <row r="2315">
          <cell r="E2315" t="str">
            <v>DUPD1</v>
          </cell>
          <cell r="F2315">
            <v>1</v>
          </cell>
        </row>
        <row r="2316">
          <cell r="E2316" t="str">
            <v>DUS3L</v>
          </cell>
          <cell r="F2316">
            <v>3</v>
          </cell>
        </row>
        <row r="2317">
          <cell r="E2317" t="str">
            <v>DUS4L</v>
          </cell>
          <cell r="F2317">
            <v>1</v>
          </cell>
        </row>
        <row r="2318">
          <cell r="E2318" t="str">
            <v>DUSP11</v>
          </cell>
          <cell r="F2318">
            <v>1</v>
          </cell>
        </row>
        <row r="2319">
          <cell r="E2319" t="str">
            <v>DUSP12</v>
          </cell>
          <cell r="F2319">
            <v>1</v>
          </cell>
        </row>
        <row r="2320">
          <cell r="E2320" t="str">
            <v>DUSP13</v>
          </cell>
          <cell r="F2320">
            <v>1</v>
          </cell>
        </row>
        <row r="2321">
          <cell r="E2321" t="str">
            <v>DUSP14</v>
          </cell>
          <cell r="F2321">
            <v>1</v>
          </cell>
        </row>
        <row r="2322">
          <cell r="E2322" t="str">
            <v>DUSP15</v>
          </cell>
          <cell r="F2322">
            <v>2</v>
          </cell>
        </row>
        <row r="2323">
          <cell r="E2323" t="str">
            <v>DUSP2</v>
          </cell>
          <cell r="F2323">
            <v>1</v>
          </cell>
        </row>
        <row r="2324">
          <cell r="E2324" t="str">
            <v>DUSP22</v>
          </cell>
          <cell r="F2324">
            <v>2</v>
          </cell>
        </row>
        <row r="2325">
          <cell r="E2325" t="str">
            <v>DUSP26</v>
          </cell>
          <cell r="F2325">
            <v>1</v>
          </cell>
        </row>
        <row r="2326">
          <cell r="E2326" t="str">
            <v>DUSP27</v>
          </cell>
          <cell r="F2326">
            <v>1</v>
          </cell>
        </row>
        <row r="2327">
          <cell r="E2327" t="str">
            <v>DUSP28</v>
          </cell>
          <cell r="F2327">
            <v>1</v>
          </cell>
        </row>
        <row r="2328">
          <cell r="E2328" t="str">
            <v>DUSP4</v>
          </cell>
          <cell r="F2328">
            <v>3</v>
          </cell>
        </row>
        <row r="2329">
          <cell r="E2329" t="str">
            <v>DUSP7</v>
          </cell>
          <cell r="F2329">
            <v>2</v>
          </cell>
        </row>
        <row r="2330">
          <cell r="E2330" t="str">
            <v>DUXA</v>
          </cell>
          <cell r="F2330">
            <v>2</v>
          </cell>
        </row>
        <row r="2331">
          <cell r="E2331" t="str">
            <v>DVL1</v>
          </cell>
          <cell r="F2331">
            <v>2</v>
          </cell>
        </row>
        <row r="2332">
          <cell r="E2332" t="str">
            <v>DVL3</v>
          </cell>
          <cell r="F2332">
            <v>1</v>
          </cell>
        </row>
        <row r="2333">
          <cell r="E2333" t="str">
            <v>DYDC2</v>
          </cell>
          <cell r="F2333">
            <v>2</v>
          </cell>
        </row>
        <row r="2334">
          <cell r="E2334" t="str">
            <v>DYNC1H1</v>
          </cell>
          <cell r="F2334">
            <v>2</v>
          </cell>
        </row>
        <row r="2335">
          <cell r="E2335" t="str">
            <v>DYNC1I1</v>
          </cell>
          <cell r="F2335">
            <v>3</v>
          </cell>
        </row>
        <row r="2336">
          <cell r="E2336" t="str">
            <v>DYNC1I2</v>
          </cell>
          <cell r="F2336">
            <v>1</v>
          </cell>
        </row>
        <row r="2337">
          <cell r="E2337" t="str">
            <v>DYNC1LI1</v>
          </cell>
          <cell r="F2337">
            <v>2</v>
          </cell>
        </row>
        <row r="2338">
          <cell r="E2338" t="str">
            <v>DYNC1LI2</v>
          </cell>
          <cell r="F2338">
            <v>1</v>
          </cell>
        </row>
        <row r="2339">
          <cell r="E2339" t="str">
            <v>DYNC2H1</v>
          </cell>
          <cell r="F2339">
            <v>7</v>
          </cell>
        </row>
        <row r="2340">
          <cell r="E2340" t="str">
            <v>DYNLT1</v>
          </cell>
          <cell r="F2340">
            <v>1</v>
          </cell>
        </row>
        <row r="2341">
          <cell r="E2341" t="str">
            <v>DYRK1A</v>
          </cell>
          <cell r="F2341">
            <v>1</v>
          </cell>
        </row>
        <row r="2342">
          <cell r="E2342" t="str">
            <v>DYRK3</v>
          </cell>
          <cell r="F2342">
            <v>1</v>
          </cell>
        </row>
        <row r="2343">
          <cell r="E2343" t="str">
            <v>DYRK4</v>
          </cell>
          <cell r="F2343">
            <v>2</v>
          </cell>
        </row>
        <row r="2344">
          <cell r="E2344" t="str">
            <v>DYSF</v>
          </cell>
          <cell r="F2344">
            <v>2</v>
          </cell>
        </row>
        <row r="2345">
          <cell r="E2345" t="str">
            <v>DZANK1</v>
          </cell>
          <cell r="F2345">
            <v>3</v>
          </cell>
        </row>
        <row r="2346">
          <cell r="E2346" t="str">
            <v>DZIP1</v>
          </cell>
          <cell r="F2346">
            <v>3</v>
          </cell>
        </row>
        <row r="2347">
          <cell r="E2347" t="str">
            <v>DZIP1L</v>
          </cell>
          <cell r="F2347">
            <v>3</v>
          </cell>
        </row>
        <row r="2348">
          <cell r="E2348" t="str">
            <v>DZIP3</v>
          </cell>
          <cell r="F2348">
            <v>1</v>
          </cell>
        </row>
        <row r="2349">
          <cell r="E2349" t="str">
            <v>E2F1</v>
          </cell>
          <cell r="F2349">
            <v>1</v>
          </cell>
        </row>
        <row r="2350">
          <cell r="E2350" t="str">
            <v>E2F5</v>
          </cell>
          <cell r="F2350">
            <v>1</v>
          </cell>
        </row>
        <row r="2351">
          <cell r="E2351" t="str">
            <v>E2F7</v>
          </cell>
          <cell r="F2351">
            <v>2</v>
          </cell>
        </row>
        <row r="2352">
          <cell r="E2352" t="str">
            <v>E2F8</v>
          </cell>
          <cell r="F2352">
            <v>2</v>
          </cell>
        </row>
        <row r="2353">
          <cell r="E2353" t="str">
            <v>EARS2</v>
          </cell>
          <cell r="F2353">
            <v>1</v>
          </cell>
        </row>
        <row r="2354">
          <cell r="E2354" t="str">
            <v>EBAG9</v>
          </cell>
          <cell r="F2354">
            <v>1</v>
          </cell>
        </row>
        <row r="2355">
          <cell r="E2355" t="str">
            <v>EBF1</v>
          </cell>
          <cell r="F2355">
            <v>1</v>
          </cell>
        </row>
        <row r="2356">
          <cell r="E2356" t="str">
            <v>EBF2</v>
          </cell>
          <cell r="F2356">
            <v>1</v>
          </cell>
        </row>
        <row r="2357">
          <cell r="E2357" t="str">
            <v>EBPL</v>
          </cell>
          <cell r="F2357">
            <v>3</v>
          </cell>
        </row>
        <row r="2358">
          <cell r="E2358" t="str">
            <v>ECD</v>
          </cell>
          <cell r="F2358">
            <v>2</v>
          </cell>
        </row>
        <row r="2359">
          <cell r="E2359" t="str">
            <v>ECE1</v>
          </cell>
          <cell r="F2359">
            <v>2</v>
          </cell>
        </row>
        <row r="2360">
          <cell r="E2360" t="str">
            <v>ECE2</v>
          </cell>
          <cell r="F2360">
            <v>2</v>
          </cell>
        </row>
        <row r="2361">
          <cell r="E2361" t="str">
            <v>ECEL1</v>
          </cell>
          <cell r="F2361">
            <v>2</v>
          </cell>
        </row>
        <row r="2362">
          <cell r="E2362" t="str">
            <v>ECHDC2</v>
          </cell>
          <cell r="F2362">
            <v>1</v>
          </cell>
        </row>
        <row r="2363">
          <cell r="E2363" t="str">
            <v>ECHS1</v>
          </cell>
          <cell r="F2363">
            <v>1</v>
          </cell>
        </row>
        <row r="2364">
          <cell r="E2364" t="str">
            <v>ECM1</v>
          </cell>
          <cell r="F2364">
            <v>1</v>
          </cell>
        </row>
        <row r="2365">
          <cell r="E2365" t="str">
            <v>ECM2</v>
          </cell>
          <cell r="F2365">
            <v>3</v>
          </cell>
        </row>
        <row r="2366">
          <cell r="E2366" t="str">
            <v>EDA</v>
          </cell>
          <cell r="F2366">
            <v>1</v>
          </cell>
        </row>
        <row r="2367">
          <cell r="E2367" t="str">
            <v>EDC4</v>
          </cell>
          <cell r="F2367">
            <v>3</v>
          </cell>
        </row>
        <row r="2368">
          <cell r="E2368" t="str">
            <v>EDIL3</v>
          </cell>
          <cell r="F2368">
            <v>2</v>
          </cell>
        </row>
        <row r="2369">
          <cell r="E2369" t="str">
            <v>EDNRA</v>
          </cell>
          <cell r="F2369">
            <v>1</v>
          </cell>
        </row>
        <row r="2370">
          <cell r="E2370" t="str">
            <v>EDNRB</v>
          </cell>
          <cell r="F2370">
            <v>2</v>
          </cell>
        </row>
        <row r="2371">
          <cell r="E2371" t="str">
            <v>EED</v>
          </cell>
          <cell r="F2371">
            <v>1</v>
          </cell>
        </row>
        <row r="2372">
          <cell r="E2372" t="str">
            <v>EEF2K</v>
          </cell>
          <cell r="F2372">
            <v>2</v>
          </cell>
        </row>
        <row r="2373">
          <cell r="E2373" t="str">
            <v>EFCAB10</v>
          </cell>
          <cell r="F2373">
            <v>1</v>
          </cell>
        </row>
        <row r="2374">
          <cell r="E2374" t="str">
            <v>EFCAB3</v>
          </cell>
          <cell r="F2374">
            <v>1</v>
          </cell>
        </row>
        <row r="2375">
          <cell r="E2375" t="str">
            <v>EFCAB4B</v>
          </cell>
          <cell r="F2375">
            <v>1</v>
          </cell>
        </row>
        <row r="2376">
          <cell r="E2376" t="str">
            <v>EFCAB6</v>
          </cell>
          <cell r="F2376">
            <v>3</v>
          </cell>
        </row>
        <row r="2377">
          <cell r="E2377" t="str">
            <v>EFCAB8</v>
          </cell>
          <cell r="F2377">
            <v>1</v>
          </cell>
        </row>
        <row r="2378">
          <cell r="E2378" t="str">
            <v>EFEMP1</v>
          </cell>
          <cell r="F2378">
            <v>2</v>
          </cell>
        </row>
        <row r="2379">
          <cell r="E2379" t="str">
            <v>EFHA1</v>
          </cell>
          <cell r="F2379">
            <v>2</v>
          </cell>
        </row>
        <row r="2380">
          <cell r="E2380" t="str">
            <v>EFHA2</v>
          </cell>
          <cell r="F2380">
            <v>2</v>
          </cell>
        </row>
        <row r="2381">
          <cell r="E2381" t="str">
            <v>EFHC1</v>
          </cell>
          <cell r="F2381">
            <v>1</v>
          </cell>
        </row>
        <row r="2382">
          <cell r="E2382" t="str">
            <v>EFNA2</v>
          </cell>
          <cell r="F2382">
            <v>1</v>
          </cell>
        </row>
        <row r="2383">
          <cell r="E2383" t="str">
            <v>EFNB2</v>
          </cell>
          <cell r="F2383">
            <v>1</v>
          </cell>
        </row>
        <row r="2384">
          <cell r="E2384" t="str">
            <v>EFNB3</v>
          </cell>
          <cell r="F2384">
            <v>2</v>
          </cell>
        </row>
        <row r="2385">
          <cell r="E2385" t="str">
            <v>EFR3A</v>
          </cell>
          <cell r="F2385">
            <v>1</v>
          </cell>
        </row>
        <row r="2386">
          <cell r="E2386" t="str">
            <v>EFR3B</v>
          </cell>
          <cell r="F2386">
            <v>3</v>
          </cell>
        </row>
        <row r="2387">
          <cell r="E2387" t="str">
            <v>EFS</v>
          </cell>
          <cell r="F2387">
            <v>1</v>
          </cell>
        </row>
        <row r="2388">
          <cell r="E2388" t="str">
            <v>EFTUD1</v>
          </cell>
          <cell r="F2388">
            <v>1</v>
          </cell>
        </row>
        <row r="2389">
          <cell r="E2389" t="str">
            <v>EFTUD2</v>
          </cell>
          <cell r="F2389">
            <v>1</v>
          </cell>
        </row>
        <row r="2390">
          <cell r="E2390" t="str">
            <v>EGF</v>
          </cell>
          <cell r="F2390">
            <v>1</v>
          </cell>
        </row>
        <row r="2391">
          <cell r="E2391" t="str">
            <v>EGFL6</v>
          </cell>
          <cell r="F2391">
            <v>2</v>
          </cell>
        </row>
        <row r="2392">
          <cell r="E2392" t="str">
            <v>EGFL7</v>
          </cell>
          <cell r="F2392">
            <v>2</v>
          </cell>
        </row>
        <row r="2393">
          <cell r="E2393" t="str">
            <v>EGFLAM</v>
          </cell>
          <cell r="F2393">
            <v>3</v>
          </cell>
        </row>
        <row r="2394">
          <cell r="E2394" t="str">
            <v>EGFR</v>
          </cell>
          <cell r="F2394">
            <v>4</v>
          </cell>
        </row>
        <row r="2395">
          <cell r="E2395" t="str">
            <v>EGLN1</v>
          </cell>
          <cell r="F2395">
            <v>1</v>
          </cell>
        </row>
        <row r="2396">
          <cell r="E2396" t="str">
            <v>EGLN2</v>
          </cell>
          <cell r="F2396">
            <v>1</v>
          </cell>
        </row>
        <row r="2397">
          <cell r="E2397" t="str">
            <v>EGR2</v>
          </cell>
          <cell r="F2397">
            <v>1</v>
          </cell>
        </row>
        <row r="2398">
          <cell r="E2398" t="str">
            <v>EGR3</v>
          </cell>
          <cell r="F2398">
            <v>1</v>
          </cell>
        </row>
        <row r="2399">
          <cell r="E2399" t="str">
            <v>EGR4</v>
          </cell>
          <cell r="F2399">
            <v>1</v>
          </cell>
        </row>
        <row r="2400">
          <cell r="E2400" t="str">
            <v>EHBP1</v>
          </cell>
          <cell r="F2400">
            <v>1</v>
          </cell>
        </row>
        <row r="2401">
          <cell r="E2401" t="str">
            <v>EHBP1L1</v>
          </cell>
          <cell r="F2401">
            <v>1</v>
          </cell>
        </row>
        <row r="2402">
          <cell r="E2402" t="str">
            <v>EHD2</v>
          </cell>
          <cell r="F2402">
            <v>2</v>
          </cell>
        </row>
        <row r="2403">
          <cell r="E2403" t="str">
            <v>EHD3</v>
          </cell>
          <cell r="F2403">
            <v>1</v>
          </cell>
        </row>
        <row r="2404">
          <cell r="E2404" t="str">
            <v>EHMT1</v>
          </cell>
          <cell r="F2404">
            <v>3</v>
          </cell>
        </row>
        <row r="2405">
          <cell r="E2405" t="str">
            <v>EI24</v>
          </cell>
          <cell r="F2405">
            <v>1</v>
          </cell>
        </row>
        <row r="2406">
          <cell r="E2406" t="str">
            <v>EID1</v>
          </cell>
          <cell r="F2406">
            <v>1</v>
          </cell>
        </row>
        <row r="2407">
          <cell r="E2407" t="str">
            <v>EIF2AK1</v>
          </cell>
          <cell r="F2407">
            <v>1</v>
          </cell>
        </row>
        <row r="2408">
          <cell r="E2408" t="str">
            <v>EIF2AK2</v>
          </cell>
          <cell r="F2408">
            <v>1</v>
          </cell>
        </row>
        <row r="2409">
          <cell r="E2409" t="str">
            <v>EIF2AK4</v>
          </cell>
          <cell r="F2409">
            <v>1</v>
          </cell>
        </row>
        <row r="2410">
          <cell r="E2410" t="str">
            <v>EIF2B4</v>
          </cell>
          <cell r="F2410">
            <v>1</v>
          </cell>
        </row>
        <row r="2411">
          <cell r="E2411" t="str">
            <v>EIF2C3</v>
          </cell>
          <cell r="F2411">
            <v>1</v>
          </cell>
        </row>
        <row r="2412">
          <cell r="E2412" t="str">
            <v>EIF2C4</v>
          </cell>
          <cell r="F2412">
            <v>1</v>
          </cell>
        </row>
        <row r="2413">
          <cell r="E2413" t="str">
            <v>EIF3B</v>
          </cell>
          <cell r="F2413">
            <v>2</v>
          </cell>
        </row>
        <row r="2414">
          <cell r="E2414" t="str">
            <v>EIF3F</v>
          </cell>
          <cell r="F2414">
            <v>1</v>
          </cell>
        </row>
        <row r="2415">
          <cell r="E2415" t="str">
            <v>EIF4E</v>
          </cell>
          <cell r="F2415">
            <v>2</v>
          </cell>
        </row>
        <row r="2416">
          <cell r="E2416" t="str">
            <v>EIF4E1B</v>
          </cell>
          <cell r="F2416">
            <v>1</v>
          </cell>
        </row>
        <row r="2417">
          <cell r="E2417" t="str">
            <v>EIF4ENIF1</v>
          </cell>
          <cell r="F2417">
            <v>1</v>
          </cell>
        </row>
        <row r="2418">
          <cell r="E2418" t="str">
            <v>EIF4G1</v>
          </cell>
          <cell r="F2418">
            <v>2</v>
          </cell>
        </row>
        <row r="2419">
          <cell r="E2419" t="str">
            <v>EIF4G2</v>
          </cell>
          <cell r="F2419">
            <v>1</v>
          </cell>
        </row>
        <row r="2420">
          <cell r="E2420" t="str">
            <v>EIF4G3</v>
          </cell>
          <cell r="F2420">
            <v>2</v>
          </cell>
        </row>
        <row r="2421">
          <cell r="E2421" t="str">
            <v>EIF5AL1</v>
          </cell>
          <cell r="F2421">
            <v>1</v>
          </cell>
        </row>
        <row r="2422">
          <cell r="E2422" t="str">
            <v>ELANE</v>
          </cell>
          <cell r="F2422">
            <v>1</v>
          </cell>
        </row>
        <row r="2423">
          <cell r="E2423" t="str">
            <v>ELF3</v>
          </cell>
          <cell r="F2423">
            <v>2</v>
          </cell>
        </row>
        <row r="2424">
          <cell r="E2424" t="str">
            <v>ELFN1</v>
          </cell>
          <cell r="F2424">
            <v>4</v>
          </cell>
        </row>
        <row r="2425">
          <cell r="E2425" t="str">
            <v>ELFN2</v>
          </cell>
          <cell r="F2425">
            <v>2</v>
          </cell>
        </row>
        <row r="2426">
          <cell r="E2426" t="str">
            <v>ELL2</v>
          </cell>
          <cell r="F2426">
            <v>2</v>
          </cell>
        </row>
        <row r="2427">
          <cell r="E2427" t="str">
            <v>ELMO2</v>
          </cell>
          <cell r="F2427">
            <v>1</v>
          </cell>
        </row>
        <row r="2428">
          <cell r="E2428" t="str">
            <v>ELMO3</v>
          </cell>
          <cell r="F2428">
            <v>2</v>
          </cell>
        </row>
        <row r="2429">
          <cell r="E2429" t="str">
            <v>ELOVL1</v>
          </cell>
          <cell r="F2429">
            <v>1</v>
          </cell>
        </row>
        <row r="2430">
          <cell r="E2430" t="str">
            <v>ELP2</v>
          </cell>
          <cell r="F2430">
            <v>2</v>
          </cell>
        </row>
        <row r="2431">
          <cell r="E2431" t="str">
            <v>ELSPBP1</v>
          </cell>
          <cell r="F2431">
            <v>1</v>
          </cell>
        </row>
        <row r="2432">
          <cell r="E2432" t="str">
            <v>EME2</v>
          </cell>
          <cell r="F2432">
            <v>2</v>
          </cell>
        </row>
        <row r="2433">
          <cell r="E2433" t="str">
            <v>EMILIN2</v>
          </cell>
          <cell r="F2433">
            <v>1</v>
          </cell>
        </row>
        <row r="2434">
          <cell r="E2434" t="str">
            <v>EMILIN3</v>
          </cell>
          <cell r="F2434">
            <v>2</v>
          </cell>
        </row>
        <row r="2435">
          <cell r="E2435" t="str">
            <v>EML2</v>
          </cell>
          <cell r="F2435">
            <v>1</v>
          </cell>
        </row>
        <row r="2436">
          <cell r="E2436" t="str">
            <v>EML6</v>
          </cell>
          <cell r="F2436">
            <v>2</v>
          </cell>
        </row>
        <row r="2437">
          <cell r="E2437" t="str">
            <v>EMR2</v>
          </cell>
          <cell r="F2437">
            <v>1</v>
          </cell>
        </row>
        <row r="2438">
          <cell r="E2438" t="str">
            <v>EMR3</v>
          </cell>
          <cell r="F2438">
            <v>1</v>
          </cell>
        </row>
        <row r="2439">
          <cell r="E2439" t="str">
            <v>EMR4</v>
          </cell>
          <cell r="F2439">
            <v>2</v>
          </cell>
        </row>
        <row r="2440">
          <cell r="E2440" t="str">
            <v>EMX2</v>
          </cell>
          <cell r="F2440">
            <v>1</v>
          </cell>
        </row>
        <row r="2441">
          <cell r="E2441" t="str">
            <v>EN2</v>
          </cell>
          <cell r="F2441">
            <v>1</v>
          </cell>
        </row>
        <row r="2442">
          <cell r="E2442" t="str">
            <v>ENG</v>
          </cell>
          <cell r="F2442">
            <v>1</v>
          </cell>
        </row>
        <row r="2443">
          <cell r="E2443" t="str">
            <v>ENGASE</v>
          </cell>
          <cell r="F2443">
            <v>3</v>
          </cell>
        </row>
        <row r="2444">
          <cell r="E2444" t="str">
            <v>ENHO</v>
          </cell>
          <cell r="F2444">
            <v>1</v>
          </cell>
        </row>
        <row r="2445">
          <cell r="E2445" t="str">
            <v>ENO1P</v>
          </cell>
          <cell r="F2445">
            <v>1</v>
          </cell>
        </row>
        <row r="2446">
          <cell r="E2446" t="str">
            <v>ENO1P.</v>
          </cell>
          <cell r="F2446">
            <v>1</v>
          </cell>
        </row>
        <row r="2447">
          <cell r="E2447" t="str">
            <v>ENO3</v>
          </cell>
          <cell r="F2447">
            <v>1</v>
          </cell>
        </row>
        <row r="2448">
          <cell r="E2448" t="str">
            <v>ENOX1</v>
          </cell>
          <cell r="F2448">
            <v>2</v>
          </cell>
        </row>
        <row r="2449">
          <cell r="E2449" t="str">
            <v>ENPEP</v>
          </cell>
          <cell r="F2449">
            <v>2</v>
          </cell>
        </row>
        <row r="2450">
          <cell r="E2450" t="str">
            <v>ENPP1</v>
          </cell>
          <cell r="F2450">
            <v>1</v>
          </cell>
        </row>
        <row r="2451">
          <cell r="E2451" t="str">
            <v>ENPP2</v>
          </cell>
          <cell r="F2451">
            <v>3</v>
          </cell>
        </row>
        <row r="2452">
          <cell r="E2452" t="str">
            <v>ENPP3</v>
          </cell>
          <cell r="F2452">
            <v>1</v>
          </cell>
        </row>
        <row r="2453">
          <cell r="E2453" t="str">
            <v>ENSG00000221922</v>
          </cell>
          <cell r="F2453">
            <v>1</v>
          </cell>
        </row>
        <row r="2454">
          <cell r="E2454" t="str">
            <v>ENTPD3</v>
          </cell>
          <cell r="F2454">
            <v>1</v>
          </cell>
        </row>
        <row r="2455">
          <cell r="E2455" t="str">
            <v>ENTPD6</v>
          </cell>
          <cell r="F2455">
            <v>2</v>
          </cell>
        </row>
        <row r="2456">
          <cell r="E2456" t="str">
            <v>ENTPD7</v>
          </cell>
          <cell r="F2456">
            <v>1</v>
          </cell>
        </row>
        <row r="2457">
          <cell r="E2457" t="str">
            <v>ENTPD8</v>
          </cell>
          <cell r="F2457">
            <v>1</v>
          </cell>
        </row>
        <row r="2458">
          <cell r="E2458" t="str">
            <v>EOMES</v>
          </cell>
          <cell r="F2458">
            <v>1</v>
          </cell>
        </row>
        <row r="2459">
          <cell r="E2459" t="str">
            <v>EP300</v>
          </cell>
          <cell r="F2459">
            <v>1</v>
          </cell>
        </row>
        <row r="2460">
          <cell r="E2460" t="str">
            <v>EP400</v>
          </cell>
          <cell r="F2460">
            <v>2</v>
          </cell>
        </row>
        <row r="2461">
          <cell r="E2461" t="str">
            <v>EPB41L1</v>
          </cell>
          <cell r="F2461">
            <v>1</v>
          </cell>
        </row>
        <row r="2462">
          <cell r="E2462" t="str">
            <v>EPB41L2</v>
          </cell>
          <cell r="F2462">
            <v>2</v>
          </cell>
        </row>
        <row r="2463">
          <cell r="E2463" t="str">
            <v>EPB41L3</v>
          </cell>
          <cell r="F2463">
            <v>3</v>
          </cell>
        </row>
        <row r="2464">
          <cell r="E2464" t="str">
            <v>EPB41L4B</v>
          </cell>
          <cell r="F2464">
            <v>2</v>
          </cell>
        </row>
        <row r="2465">
          <cell r="E2465" t="str">
            <v>EPB41L5</v>
          </cell>
          <cell r="F2465">
            <v>2</v>
          </cell>
        </row>
        <row r="2466">
          <cell r="E2466" t="str">
            <v>EPB42</v>
          </cell>
          <cell r="F2466">
            <v>1</v>
          </cell>
        </row>
        <row r="2467">
          <cell r="E2467" t="str">
            <v>EPC1</v>
          </cell>
          <cell r="F2467">
            <v>3</v>
          </cell>
        </row>
        <row r="2468">
          <cell r="E2468" t="str">
            <v>EPC2</v>
          </cell>
          <cell r="F2468">
            <v>2</v>
          </cell>
        </row>
        <row r="2469">
          <cell r="E2469" t="str">
            <v>EPDR1</v>
          </cell>
          <cell r="F2469">
            <v>1</v>
          </cell>
        </row>
        <row r="2470">
          <cell r="E2470" t="str">
            <v>EPHA1</v>
          </cell>
          <cell r="F2470">
            <v>1</v>
          </cell>
        </row>
        <row r="2471">
          <cell r="E2471" t="str">
            <v>EPHA10</v>
          </cell>
          <cell r="F2471">
            <v>3</v>
          </cell>
        </row>
        <row r="2472">
          <cell r="E2472" t="str">
            <v>EPHA2</v>
          </cell>
          <cell r="F2472">
            <v>1</v>
          </cell>
        </row>
        <row r="2473">
          <cell r="E2473" t="str">
            <v>EPHA3</v>
          </cell>
          <cell r="F2473">
            <v>6</v>
          </cell>
        </row>
        <row r="2474">
          <cell r="E2474" t="str">
            <v>EPHA4</v>
          </cell>
          <cell r="F2474">
            <v>1</v>
          </cell>
        </row>
        <row r="2475">
          <cell r="E2475" t="str">
            <v>EPHA5</v>
          </cell>
          <cell r="F2475">
            <v>5</v>
          </cell>
        </row>
        <row r="2476">
          <cell r="E2476" t="str">
            <v>EPHA6</v>
          </cell>
          <cell r="F2476">
            <v>3</v>
          </cell>
        </row>
        <row r="2477">
          <cell r="E2477" t="str">
            <v>EPHA7</v>
          </cell>
          <cell r="F2477">
            <v>4</v>
          </cell>
        </row>
        <row r="2478">
          <cell r="E2478" t="str">
            <v>EPHA8</v>
          </cell>
          <cell r="F2478">
            <v>5</v>
          </cell>
        </row>
        <row r="2479">
          <cell r="E2479" t="str">
            <v>EPHB1</v>
          </cell>
          <cell r="F2479">
            <v>3</v>
          </cell>
        </row>
        <row r="2480">
          <cell r="E2480" t="str">
            <v>EPHB2</v>
          </cell>
          <cell r="F2480">
            <v>2</v>
          </cell>
        </row>
        <row r="2481">
          <cell r="E2481" t="str">
            <v>EPHB6</v>
          </cell>
          <cell r="F2481">
            <v>3</v>
          </cell>
        </row>
        <row r="2482">
          <cell r="E2482" t="str">
            <v>EPHX1</v>
          </cell>
          <cell r="F2482">
            <v>1</v>
          </cell>
        </row>
        <row r="2483">
          <cell r="E2483" t="str">
            <v>EPHX3</v>
          </cell>
          <cell r="F2483">
            <v>1</v>
          </cell>
        </row>
        <row r="2484">
          <cell r="E2484" t="str">
            <v>EPM2AIP1</v>
          </cell>
          <cell r="F2484">
            <v>1</v>
          </cell>
        </row>
        <row r="2485">
          <cell r="E2485" t="str">
            <v>EPN1</v>
          </cell>
          <cell r="F2485">
            <v>1</v>
          </cell>
        </row>
        <row r="2486">
          <cell r="E2486" t="str">
            <v>EPOR</v>
          </cell>
          <cell r="F2486">
            <v>1</v>
          </cell>
        </row>
        <row r="2487">
          <cell r="E2487" t="str">
            <v>EPPK1</v>
          </cell>
          <cell r="F2487">
            <v>3</v>
          </cell>
        </row>
        <row r="2488">
          <cell r="E2488" t="str">
            <v>EPRS</v>
          </cell>
          <cell r="F2488">
            <v>5</v>
          </cell>
        </row>
        <row r="2489">
          <cell r="E2489" t="str">
            <v>EPS15</v>
          </cell>
          <cell r="F2489">
            <v>1</v>
          </cell>
        </row>
        <row r="2490">
          <cell r="E2490" t="str">
            <v>EPS15L1</v>
          </cell>
          <cell r="F2490">
            <v>3</v>
          </cell>
        </row>
        <row r="2491">
          <cell r="E2491" t="str">
            <v>EPS8</v>
          </cell>
          <cell r="F2491">
            <v>2</v>
          </cell>
        </row>
        <row r="2492">
          <cell r="E2492" t="str">
            <v>EPS8L1</v>
          </cell>
          <cell r="F2492">
            <v>1</v>
          </cell>
        </row>
        <row r="2493">
          <cell r="E2493" t="str">
            <v>EPX</v>
          </cell>
          <cell r="F2493">
            <v>2</v>
          </cell>
        </row>
        <row r="2494">
          <cell r="E2494" t="str">
            <v>EPYC</v>
          </cell>
          <cell r="F2494">
            <v>4</v>
          </cell>
        </row>
        <row r="2495">
          <cell r="E2495" t="str">
            <v>ERAL1</v>
          </cell>
          <cell r="F2495">
            <v>1</v>
          </cell>
        </row>
        <row r="2496">
          <cell r="E2496" t="str">
            <v>ERAP1</v>
          </cell>
          <cell r="F2496">
            <v>2</v>
          </cell>
        </row>
        <row r="2497">
          <cell r="E2497" t="str">
            <v>ERBB2</v>
          </cell>
          <cell r="F2497">
            <v>5</v>
          </cell>
        </row>
        <row r="2498">
          <cell r="E2498" t="str">
            <v>ERBB2IP</v>
          </cell>
          <cell r="F2498">
            <v>1</v>
          </cell>
        </row>
        <row r="2499">
          <cell r="E2499" t="str">
            <v>ERBB3</v>
          </cell>
          <cell r="F2499">
            <v>1</v>
          </cell>
        </row>
        <row r="2500">
          <cell r="E2500" t="str">
            <v>ERBB4</v>
          </cell>
          <cell r="F2500">
            <v>3</v>
          </cell>
        </row>
        <row r="2501">
          <cell r="E2501" t="str">
            <v>ERC1</v>
          </cell>
          <cell r="F2501">
            <v>1</v>
          </cell>
        </row>
        <row r="2502">
          <cell r="E2502" t="str">
            <v>ERCC1</v>
          </cell>
          <cell r="F2502">
            <v>1</v>
          </cell>
        </row>
        <row r="2503">
          <cell r="E2503" t="str">
            <v>ERCC2</v>
          </cell>
          <cell r="F2503">
            <v>2</v>
          </cell>
        </row>
        <row r="2504">
          <cell r="E2504" t="str">
            <v>ERCC3</v>
          </cell>
          <cell r="F2504">
            <v>1</v>
          </cell>
        </row>
        <row r="2505">
          <cell r="E2505" t="str">
            <v>ERCC4</v>
          </cell>
          <cell r="F2505">
            <v>1</v>
          </cell>
        </row>
        <row r="2506">
          <cell r="E2506" t="str">
            <v>ERCC6</v>
          </cell>
          <cell r="F2506">
            <v>1</v>
          </cell>
        </row>
        <row r="2507">
          <cell r="E2507" t="str">
            <v>ERCC8</v>
          </cell>
          <cell r="F2507">
            <v>3</v>
          </cell>
        </row>
        <row r="2508">
          <cell r="E2508" t="str">
            <v>ERF</v>
          </cell>
          <cell r="F2508">
            <v>1</v>
          </cell>
        </row>
        <row r="2509">
          <cell r="E2509" t="str">
            <v>ERG</v>
          </cell>
          <cell r="F2509">
            <v>2</v>
          </cell>
        </row>
        <row r="2510">
          <cell r="E2510" t="str">
            <v>ERGIC1</v>
          </cell>
          <cell r="F2510">
            <v>1</v>
          </cell>
        </row>
        <row r="2511">
          <cell r="E2511" t="str">
            <v>ERGIC3</v>
          </cell>
          <cell r="F2511">
            <v>1</v>
          </cell>
        </row>
        <row r="2512">
          <cell r="E2512" t="str">
            <v>ERI2</v>
          </cell>
          <cell r="F2512">
            <v>1</v>
          </cell>
        </row>
        <row r="2513">
          <cell r="E2513" t="str">
            <v>ERI3</v>
          </cell>
          <cell r="F2513">
            <v>1</v>
          </cell>
        </row>
        <row r="2514">
          <cell r="E2514" t="str">
            <v>ERICH1</v>
          </cell>
          <cell r="F2514">
            <v>3</v>
          </cell>
        </row>
        <row r="2515">
          <cell r="E2515" t="str">
            <v>ERLEC1</v>
          </cell>
          <cell r="F2515">
            <v>1</v>
          </cell>
        </row>
        <row r="2516">
          <cell r="E2516" t="str">
            <v>ERMAP</v>
          </cell>
          <cell r="F2516">
            <v>1</v>
          </cell>
        </row>
        <row r="2517">
          <cell r="E2517" t="str">
            <v>ERMN</v>
          </cell>
          <cell r="F2517">
            <v>1</v>
          </cell>
        </row>
        <row r="2518">
          <cell r="E2518" t="str">
            <v>ERMP1</v>
          </cell>
          <cell r="F2518">
            <v>3</v>
          </cell>
        </row>
        <row r="2519">
          <cell r="E2519" t="str">
            <v>ERN1</v>
          </cell>
          <cell r="F2519">
            <v>1</v>
          </cell>
        </row>
        <row r="2520">
          <cell r="E2520" t="str">
            <v>ESAM</v>
          </cell>
          <cell r="F2520">
            <v>1</v>
          </cell>
        </row>
        <row r="2521">
          <cell r="E2521" t="str">
            <v>ESCO2</v>
          </cell>
          <cell r="F2521">
            <v>1</v>
          </cell>
        </row>
        <row r="2522">
          <cell r="E2522" t="str">
            <v>ESF1</v>
          </cell>
          <cell r="F2522">
            <v>2</v>
          </cell>
        </row>
        <row r="2523">
          <cell r="E2523" t="str">
            <v>ESPL1</v>
          </cell>
          <cell r="F2523">
            <v>1</v>
          </cell>
        </row>
        <row r="2524">
          <cell r="E2524" t="str">
            <v>ESPN</v>
          </cell>
          <cell r="F2524">
            <v>2</v>
          </cell>
        </row>
        <row r="2525">
          <cell r="E2525" t="str">
            <v>ESPNL</v>
          </cell>
          <cell r="F2525">
            <v>2</v>
          </cell>
        </row>
        <row r="2526">
          <cell r="E2526" t="str">
            <v>ESPNP</v>
          </cell>
          <cell r="F2526">
            <v>1</v>
          </cell>
        </row>
        <row r="2527">
          <cell r="E2527" t="str">
            <v>ESR1</v>
          </cell>
          <cell r="F2527">
            <v>3</v>
          </cell>
        </row>
        <row r="2528">
          <cell r="E2528" t="str">
            <v>ESR2</v>
          </cell>
          <cell r="F2528">
            <v>1</v>
          </cell>
        </row>
        <row r="2529">
          <cell r="E2529" t="str">
            <v>ESRP1</v>
          </cell>
          <cell r="F2529">
            <v>3</v>
          </cell>
        </row>
        <row r="2530">
          <cell r="E2530" t="str">
            <v>ESRP2</v>
          </cell>
          <cell r="F2530">
            <v>1</v>
          </cell>
        </row>
        <row r="2531">
          <cell r="E2531" t="str">
            <v>ESRRA</v>
          </cell>
          <cell r="F2531">
            <v>1</v>
          </cell>
        </row>
        <row r="2532">
          <cell r="E2532" t="str">
            <v>ESRRB</v>
          </cell>
          <cell r="F2532">
            <v>3</v>
          </cell>
        </row>
        <row r="2533">
          <cell r="E2533" t="str">
            <v>ESRRG</v>
          </cell>
          <cell r="F2533">
            <v>2</v>
          </cell>
        </row>
        <row r="2534">
          <cell r="E2534" t="str">
            <v>ETFB</v>
          </cell>
          <cell r="F2534">
            <v>1</v>
          </cell>
        </row>
        <row r="2535">
          <cell r="E2535" t="str">
            <v>ETNK2</v>
          </cell>
          <cell r="F2535">
            <v>1</v>
          </cell>
        </row>
        <row r="2536">
          <cell r="E2536" t="str">
            <v>ETS1</v>
          </cell>
          <cell r="F2536">
            <v>1</v>
          </cell>
        </row>
        <row r="2537">
          <cell r="E2537" t="str">
            <v>ETV1</v>
          </cell>
          <cell r="F2537">
            <v>1</v>
          </cell>
        </row>
        <row r="2538">
          <cell r="E2538" t="str">
            <v>ETV6</v>
          </cell>
          <cell r="F2538">
            <v>2</v>
          </cell>
        </row>
        <row r="2539">
          <cell r="E2539" t="str">
            <v>ETV7</v>
          </cell>
          <cell r="F2539">
            <v>1</v>
          </cell>
        </row>
        <row r="2540">
          <cell r="E2540" t="str">
            <v>EVC</v>
          </cell>
          <cell r="F2540">
            <v>6</v>
          </cell>
        </row>
        <row r="2541">
          <cell r="E2541" t="str">
            <v>EVC2</v>
          </cell>
          <cell r="F2541">
            <v>6</v>
          </cell>
        </row>
        <row r="2542">
          <cell r="E2542" t="str">
            <v>EVI2B</v>
          </cell>
          <cell r="F2542">
            <v>1</v>
          </cell>
        </row>
        <row r="2543">
          <cell r="E2543" t="str">
            <v>EVI5L</v>
          </cell>
          <cell r="F2543">
            <v>1</v>
          </cell>
        </row>
        <row r="2544">
          <cell r="E2544" t="str">
            <v>EVPL</v>
          </cell>
          <cell r="F2544">
            <v>1</v>
          </cell>
        </row>
        <row r="2545">
          <cell r="E2545" t="str">
            <v>EVX1</v>
          </cell>
          <cell r="F2545">
            <v>2</v>
          </cell>
        </row>
        <row r="2546">
          <cell r="E2546" t="str">
            <v>EVX2</v>
          </cell>
          <cell r="F2546">
            <v>1</v>
          </cell>
        </row>
        <row r="2547">
          <cell r="E2547" t="str">
            <v>EWSR1</v>
          </cell>
          <cell r="F2547">
            <v>2</v>
          </cell>
        </row>
        <row r="2548">
          <cell r="E2548" t="str">
            <v>EXO1</v>
          </cell>
          <cell r="F2548">
            <v>2</v>
          </cell>
        </row>
        <row r="2549">
          <cell r="E2549" t="str">
            <v>EXOC5</v>
          </cell>
          <cell r="F2549">
            <v>1</v>
          </cell>
        </row>
        <row r="2550">
          <cell r="E2550" t="str">
            <v>EXOC6B</v>
          </cell>
          <cell r="F2550">
            <v>1</v>
          </cell>
        </row>
        <row r="2551">
          <cell r="E2551" t="str">
            <v>EXOC7</v>
          </cell>
          <cell r="F2551">
            <v>2</v>
          </cell>
        </row>
        <row r="2552">
          <cell r="E2552" t="str">
            <v>EXOSC10</v>
          </cell>
          <cell r="F2552">
            <v>1</v>
          </cell>
        </row>
        <row r="2553">
          <cell r="E2553" t="str">
            <v>EXOSC9</v>
          </cell>
          <cell r="F2553">
            <v>1</v>
          </cell>
        </row>
        <row r="2554">
          <cell r="E2554" t="str">
            <v>EXPH5</v>
          </cell>
          <cell r="F2554">
            <v>1</v>
          </cell>
        </row>
        <row r="2555">
          <cell r="E2555" t="str">
            <v>EXT1</v>
          </cell>
          <cell r="F2555">
            <v>1</v>
          </cell>
        </row>
        <row r="2556">
          <cell r="E2556" t="str">
            <v>EXTL1</v>
          </cell>
          <cell r="F2556">
            <v>1</v>
          </cell>
        </row>
        <row r="2557">
          <cell r="E2557" t="str">
            <v>EXTL2</v>
          </cell>
          <cell r="F2557">
            <v>1</v>
          </cell>
        </row>
        <row r="2558">
          <cell r="E2558" t="str">
            <v>EXTL3</v>
          </cell>
          <cell r="F2558">
            <v>1</v>
          </cell>
        </row>
        <row r="2559">
          <cell r="E2559" t="str">
            <v>EYA1</v>
          </cell>
          <cell r="F2559">
            <v>1</v>
          </cell>
        </row>
        <row r="2560">
          <cell r="E2560" t="str">
            <v>EYA4</v>
          </cell>
          <cell r="F2560">
            <v>1</v>
          </cell>
        </row>
        <row r="2561">
          <cell r="E2561" t="str">
            <v>EYS</v>
          </cell>
          <cell r="F2561">
            <v>3</v>
          </cell>
        </row>
        <row r="2562">
          <cell r="E2562" t="str">
            <v>EZH1</v>
          </cell>
          <cell r="F2562">
            <v>3</v>
          </cell>
        </row>
        <row r="2563">
          <cell r="E2563" t="str">
            <v>EZR</v>
          </cell>
          <cell r="F2563">
            <v>1</v>
          </cell>
        </row>
        <row r="2564">
          <cell r="E2564" t="str">
            <v>F11</v>
          </cell>
          <cell r="F2564">
            <v>1</v>
          </cell>
        </row>
        <row r="2565">
          <cell r="E2565" t="str">
            <v>F13A1</v>
          </cell>
          <cell r="F2565">
            <v>1</v>
          </cell>
        </row>
        <row r="2566">
          <cell r="E2566" t="str">
            <v>F13B</v>
          </cell>
          <cell r="F2566">
            <v>2</v>
          </cell>
        </row>
        <row r="2567">
          <cell r="E2567" t="str">
            <v>F2</v>
          </cell>
          <cell r="F2567">
            <v>3</v>
          </cell>
        </row>
        <row r="2568">
          <cell r="E2568" t="str">
            <v>F2RL3</v>
          </cell>
          <cell r="F2568">
            <v>1</v>
          </cell>
        </row>
        <row r="2569">
          <cell r="E2569" t="str">
            <v>F5</v>
          </cell>
          <cell r="F2569">
            <v>1</v>
          </cell>
        </row>
        <row r="2570">
          <cell r="E2570" t="str">
            <v>F8</v>
          </cell>
          <cell r="F2570">
            <v>3</v>
          </cell>
        </row>
        <row r="2571">
          <cell r="E2571" t="str">
            <v>FABP2</v>
          </cell>
          <cell r="F2571">
            <v>1</v>
          </cell>
        </row>
        <row r="2572">
          <cell r="E2572" t="str">
            <v>FABP7</v>
          </cell>
          <cell r="F2572">
            <v>2</v>
          </cell>
        </row>
        <row r="2573">
          <cell r="E2573" t="str">
            <v>FADD</v>
          </cell>
          <cell r="F2573">
            <v>1</v>
          </cell>
        </row>
        <row r="2574">
          <cell r="E2574" t="str">
            <v>FAH</v>
          </cell>
          <cell r="F2574">
            <v>1</v>
          </cell>
        </row>
        <row r="2575">
          <cell r="E2575" t="str">
            <v>FAIM3</v>
          </cell>
          <cell r="F2575">
            <v>1</v>
          </cell>
        </row>
        <row r="2576">
          <cell r="E2576" t="str">
            <v>FAM102A</v>
          </cell>
          <cell r="F2576">
            <v>1</v>
          </cell>
        </row>
        <row r="2577">
          <cell r="E2577" t="str">
            <v>FAM110B</v>
          </cell>
          <cell r="F2577">
            <v>6</v>
          </cell>
        </row>
        <row r="2578">
          <cell r="E2578" t="str">
            <v>FAM111A</v>
          </cell>
          <cell r="F2578">
            <v>1</v>
          </cell>
        </row>
        <row r="2579">
          <cell r="E2579" t="str">
            <v>FAM111B</v>
          </cell>
          <cell r="F2579">
            <v>3</v>
          </cell>
        </row>
        <row r="2580">
          <cell r="E2580" t="str">
            <v>FAM113A</v>
          </cell>
          <cell r="F2580">
            <v>1</v>
          </cell>
        </row>
        <row r="2581">
          <cell r="E2581" t="str">
            <v>FAM113B</v>
          </cell>
          <cell r="F2581">
            <v>1</v>
          </cell>
        </row>
        <row r="2582">
          <cell r="E2582" t="str">
            <v>FAM116B</v>
          </cell>
          <cell r="F2582">
            <v>1</v>
          </cell>
        </row>
        <row r="2583">
          <cell r="E2583" t="str">
            <v>FAM117A</v>
          </cell>
          <cell r="F2583">
            <v>2</v>
          </cell>
        </row>
        <row r="2584">
          <cell r="E2584" t="str">
            <v>FAM118B</v>
          </cell>
          <cell r="F2584">
            <v>1</v>
          </cell>
        </row>
        <row r="2585">
          <cell r="E2585" t="str">
            <v>FAM119B</v>
          </cell>
          <cell r="F2585">
            <v>1</v>
          </cell>
        </row>
        <row r="2586">
          <cell r="E2586" t="str">
            <v>FAM120A</v>
          </cell>
          <cell r="F2586">
            <v>1</v>
          </cell>
        </row>
        <row r="2587">
          <cell r="E2587" t="str">
            <v>FAM122C</v>
          </cell>
          <cell r="F2587">
            <v>1</v>
          </cell>
        </row>
        <row r="2588">
          <cell r="E2588" t="str">
            <v>FAM123A</v>
          </cell>
          <cell r="F2588">
            <v>2</v>
          </cell>
        </row>
        <row r="2589">
          <cell r="E2589" t="str">
            <v>FAM123B</v>
          </cell>
          <cell r="F2589">
            <v>3</v>
          </cell>
        </row>
        <row r="2590">
          <cell r="E2590" t="str">
            <v>FAM123C</v>
          </cell>
          <cell r="F2590">
            <v>5</v>
          </cell>
        </row>
        <row r="2591">
          <cell r="E2591" t="str">
            <v>FAM124B</v>
          </cell>
          <cell r="F2591">
            <v>1</v>
          </cell>
        </row>
        <row r="2592">
          <cell r="E2592" t="str">
            <v>FAM126A</v>
          </cell>
          <cell r="F2592">
            <v>2</v>
          </cell>
        </row>
        <row r="2593">
          <cell r="E2593" t="str">
            <v>FAM127A</v>
          </cell>
          <cell r="F2593">
            <v>1</v>
          </cell>
        </row>
        <row r="2594">
          <cell r="E2594" t="str">
            <v>FAM129A</v>
          </cell>
          <cell r="F2594">
            <v>3</v>
          </cell>
        </row>
        <row r="2595">
          <cell r="E2595" t="str">
            <v>FAM129B</v>
          </cell>
          <cell r="F2595">
            <v>1</v>
          </cell>
        </row>
        <row r="2596">
          <cell r="E2596" t="str">
            <v>FAM129C</v>
          </cell>
          <cell r="F2596">
            <v>2</v>
          </cell>
        </row>
        <row r="2597">
          <cell r="E2597" t="str">
            <v>FAM131B</v>
          </cell>
          <cell r="F2597">
            <v>2</v>
          </cell>
        </row>
        <row r="2598">
          <cell r="E2598" t="str">
            <v>FAM135B</v>
          </cell>
          <cell r="F2598">
            <v>3</v>
          </cell>
        </row>
        <row r="2599">
          <cell r="E2599" t="str">
            <v>FAM13B</v>
          </cell>
          <cell r="F2599">
            <v>3</v>
          </cell>
        </row>
        <row r="2600">
          <cell r="E2600" t="str">
            <v>FAM13C</v>
          </cell>
          <cell r="F2600">
            <v>2</v>
          </cell>
        </row>
        <row r="2601">
          <cell r="E2601" t="str">
            <v>FAM149A</v>
          </cell>
          <cell r="F2601">
            <v>2</v>
          </cell>
        </row>
        <row r="2602">
          <cell r="E2602" t="str">
            <v>FAM153B</v>
          </cell>
          <cell r="F2602">
            <v>1</v>
          </cell>
        </row>
        <row r="2603">
          <cell r="E2603" t="str">
            <v>FAM154A</v>
          </cell>
          <cell r="F2603">
            <v>1</v>
          </cell>
        </row>
        <row r="2604">
          <cell r="E2604" t="str">
            <v>FAM155A</v>
          </cell>
          <cell r="F2604">
            <v>2</v>
          </cell>
        </row>
        <row r="2605">
          <cell r="E2605" t="str">
            <v>FAM159B</v>
          </cell>
          <cell r="F2605">
            <v>1</v>
          </cell>
        </row>
        <row r="2606">
          <cell r="E2606" t="str">
            <v>FAM160B2</v>
          </cell>
          <cell r="F2606">
            <v>1</v>
          </cell>
        </row>
        <row r="2607">
          <cell r="E2607" t="str">
            <v>FAM161A</v>
          </cell>
          <cell r="F2607">
            <v>3</v>
          </cell>
        </row>
        <row r="2608">
          <cell r="E2608" t="str">
            <v>FAM161B</v>
          </cell>
          <cell r="F2608">
            <v>1</v>
          </cell>
        </row>
        <row r="2609">
          <cell r="E2609" t="str">
            <v>FAM162A</v>
          </cell>
          <cell r="F2609">
            <v>1</v>
          </cell>
        </row>
        <row r="2610">
          <cell r="E2610" t="str">
            <v>FAM163B</v>
          </cell>
          <cell r="F2610">
            <v>1</v>
          </cell>
        </row>
        <row r="2611">
          <cell r="E2611" t="str">
            <v>FAM165B</v>
          </cell>
          <cell r="F2611">
            <v>1</v>
          </cell>
        </row>
        <row r="2612">
          <cell r="E2612" t="str">
            <v>FAM166B</v>
          </cell>
          <cell r="F2612">
            <v>1</v>
          </cell>
        </row>
        <row r="2613">
          <cell r="E2613" t="str">
            <v>FAM168B</v>
          </cell>
          <cell r="F2613">
            <v>1</v>
          </cell>
        </row>
        <row r="2614">
          <cell r="E2614" t="str">
            <v>FAM169A</v>
          </cell>
          <cell r="F2614">
            <v>2</v>
          </cell>
        </row>
        <row r="2615">
          <cell r="E2615" t="str">
            <v>FAM169B</v>
          </cell>
          <cell r="F2615">
            <v>1</v>
          </cell>
        </row>
        <row r="2616">
          <cell r="E2616" t="str">
            <v>FAM170B</v>
          </cell>
          <cell r="F2616">
            <v>1</v>
          </cell>
        </row>
        <row r="2617">
          <cell r="E2617" t="str">
            <v>FAM171A1</v>
          </cell>
          <cell r="F2617">
            <v>2</v>
          </cell>
        </row>
        <row r="2618">
          <cell r="E2618" t="str">
            <v>FAM171A2</v>
          </cell>
          <cell r="F2618">
            <v>3</v>
          </cell>
        </row>
        <row r="2619">
          <cell r="E2619" t="str">
            <v>FAM171B</v>
          </cell>
          <cell r="F2619">
            <v>1</v>
          </cell>
        </row>
        <row r="2620">
          <cell r="E2620" t="str">
            <v>FAM178A</v>
          </cell>
          <cell r="F2620">
            <v>1</v>
          </cell>
        </row>
        <row r="2621">
          <cell r="E2621" t="str">
            <v>FAM178B</v>
          </cell>
          <cell r="F2621">
            <v>1</v>
          </cell>
        </row>
        <row r="2622">
          <cell r="E2622" t="str">
            <v>FAM179A</v>
          </cell>
          <cell r="F2622">
            <v>1</v>
          </cell>
        </row>
        <row r="2623">
          <cell r="E2623" t="str">
            <v>FAM179B</v>
          </cell>
          <cell r="F2623">
            <v>2</v>
          </cell>
        </row>
        <row r="2624">
          <cell r="E2624" t="str">
            <v>FAM181B</v>
          </cell>
          <cell r="F2624">
            <v>2</v>
          </cell>
        </row>
        <row r="2625">
          <cell r="E2625" t="str">
            <v>FAM183A</v>
          </cell>
          <cell r="F2625">
            <v>1</v>
          </cell>
        </row>
        <row r="2626">
          <cell r="E2626" t="str">
            <v>FAM183B</v>
          </cell>
          <cell r="F2626">
            <v>1</v>
          </cell>
        </row>
        <row r="2627">
          <cell r="E2627" t="str">
            <v>FAM184A</v>
          </cell>
          <cell r="F2627">
            <v>2</v>
          </cell>
        </row>
        <row r="2628">
          <cell r="E2628" t="str">
            <v>FAM184B</v>
          </cell>
          <cell r="F2628">
            <v>2</v>
          </cell>
        </row>
        <row r="2629">
          <cell r="E2629" t="str">
            <v>FAM186B</v>
          </cell>
          <cell r="F2629">
            <v>1</v>
          </cell>
        </row>
        <row r="2630">
          <cell r="E2630" t="str">
            <v>FAM187A</v>
          </cell>
          <cell r="F2630">
            <v>4</v>
          </cell>
        </row>
        <row r="2631">
          <cell r="E2631" t="str">
            <v>FAM187B</v>
          </cell>
          <cell r="F2631">
            <v>1</v>
          </cell>
        </row>
        <row r="2632">
          <cell r="E2632" t="str">
            <v>FAM189A1</v>
          </cell>
          <cell r="F2632">
            <v>2</v>
          </cell>
        </row>
        <row r="2633">
          <cell r="E2633" t="str">
            <v>FAM189B</v>
          </cell>
          <cell r="F2633">
            <v>1</v>
          </cell>
        </row>
        <row r="2634">
          <cell r="E2634" t="str">
            <v>FAM18A</v>
          </cell>
          <cell r="F2634">
            <v>1</v>
          </cell>
        </row>
        <row r="2635">
          <cell r="E2635" t="str">
            <v>FAM190A</v>
          </cell>
          <cell r="F2635">
            <v>2</v>
          </cell>
        </row>
        <row r="2636">
          <cell r="E2636" t="str">
            <v>FAM190B</v>
          </cell>
          <cell r="F2636">
            <v>2</v>
          </cell>
        </row>
        <row r="2637">
          <cell r="E2637" t="str">
            <v>FAM193A</v>
          </cell>
          <cell r="F2637">
            <v>1</v>
          </cell>
        </row>
        <row r="2638">
          <cell r="E2638" t="str">
            <v>FAM194A</v>
          </cell>
          <cell r="F2638">
            <v>1</v>
          </cell>
        </row>
        <row r="2639">
          <cell r="E2639" t="str">
            <v>FAM194B</v>
          </cell>
          <cell r="F2639">
            <v>1</v>
          </cell>
        </row>
        <row r="2640">
          <cell r="E2640" t="str">
            <v>FAM196A</v>
          </cell>
          <cell r="F2640">
            <v>1</v>
          </cell>
        </row>
        <row r="2641">
          <cell r="E2641" t="str">
            <v>FAM196B</v>
          </cell>
          <cell r="F2641">
            <v>4</v>
          </cell>
        </row>
        <row r="2642">
          <cell r="E2642" t="str">
            <v>FAM198A</v>
          </cell>
          <cell r="F2642">
            <v>1</v>
          </cell>
        </row>
        <row r="2643">
          <cell r="E2643" t="str">
            <v>FAM198B</v>
          </cell>
          <cell r="F2643">
            <v>1</v>
          </cell>
        </row>
        <row r="2644">
          <cell r="E2644" t="str">
            <v>FAM19A1</v>
          </cell>
          <cell r="F2644">
            <v>1</v>
          </cell>
        </row>
        <row r="2645">
          <cell r="E2645" t="str">
            <v>FAM205A</v>
          </cell>
          <cell r="F2645">
            <v>1</v>
          </cell>
        </row>
        <row r="2646">
          <cell r="E2646" t="str">
            <v>FAM20A</v>
          </cell>
          <cell r="F2646">
            <v>1</v>
          </cell>
        </row>
        <row r="2647">
          <cell r="E2647" t="str">
            <v>FAM26D</v>
          </cell>
          <cell r="F2647">
            <v>1</v>
          </cell>
        </row>
        <row r="2648">
          <cell r="E2648" t="str">
            <v>FAM26E</v>
          </cell>
          <cell r="F2648">
            <v>2</v>
          </cell>
        </row>
        <row r="2649">
          <cell r="E2649" t="str">
            <v>FAM3A</v>
          </cell>
          <cell r="F2649">
            <v>2</v>
          </cell>
        </row>
        <row r="2650">
          <cell r="E2650" t="str">
            <v>FAM3C</v>
          </cell>
          <cell r="F2650">
            <v>3</v>
          </cell>
        </row>
        <row r="2651">
          <cell r="E2651" t="str">
            <v>FAM40A</v>
          </cell>
          <cell r="F2651">
            <v>1</v>
          </cell>
        </row>
        <row r="2652">
          <cell r="E2652" t="str">
            <v>FAM40B</v>
          </cell>
          <cell r="F2652">
            <v>2</v>
          </cell>
        </row>
        <row r="2653">
          <cell r="E2653" t="str">
            <v>FAM43B</v>
          </cell>
          <cell r="F2653">
            <v>3</v>
          </cell>
        </row>
        <row r="2654">
          <cell r="E2654" t="str">
            <v>FAM46A</v>
          </cell>
          <cell r="F2654">
            <v>1</v>
          </cell>
        </row>
        <row r="2655">
          <cell r="E2655" t="str">
            <v>FAM47B</v>
          </cell>
          <cell r="F2655">
            <v>1</v>
          </cell>
        </row>
        <row r="2656">
          <cell r="E2656" t="str">
            <v>FAM47C</v>
          </cell>
          <cell r="F2656">
            <v>1</v>
          </cell>
        </row>
        <row r="2657">
          <cell r="E2657" t="str">
            <v>FAM48B2</v>
          </cell>
          <cell r="F2657">
            <v>1</v>
          </cell>
        </row>
        <row r="2658">
          <cell r="E2658" t="str">
            <v>FAM50A</v>
          </cell>
          <cell r="F2658">
            <v>1</v>
          </cell>
        </row>
        <row r="2659">
          <cell r="E2659" t="str">
            <v>FAM50B</v>
          </cell>
          <cell r="F2659">
            <v>1</v>
          </cell>
        </row>
        <row r="2660">
          <cell r="E2660" t="str">
            <v>FAM59A</v>
          </cell>
          <cell r="F2660">
            <v>1</v>
          </cell>
        </row>
        <row r="2661">
          <cell r="E2661" t="str">
            <v>FAM59B</v>
          </cell>
          <cell r="F2661">
            <v>4</v>
          </cell>
        </row>
        <row r="2662">
          <cell r="E2662" t="str">
            <v>FAM5B</v>
          </cell>
          <cell r="F2662">
            <v>2</v>
          </cell>
        </row>
        <row r="2663">
          <cell r="E2663" t="str">
            <v>FAM63A</v>
          </cell>
          <cell r="F2663">
            <v>1</v>
          </cell>
        </row>
        <row r="2664">
          <cell r="E2664" t="str">
            <v>FAM65A</v>
          </cell>
          <cell r="F2664">
            <v>2</v>
          </cell>
        </row>
        <row r="2665">
          <cell r="E2665" t="str">
            <v>FAM65B</v>
          </cell>
          <cell r="F2665">
            <v>1</v>
          </cell>
        </row>
        <row r="2666">
          <cell r="E2666" t="str">
            <v>FAM65C</v>
          </cell>
          <cell r="F2666">
            <v>3</v>
          </cell>
        </row>
        <row r="2667">
          <cell r="E2667" t="str">
            <v>FAM69A</v>
          </cell>
          <cell r="F2667">
            <v>1</v>
          </cell>
        </row>
        <row r="2668">
          <cell r="E2668" t="str">
            <v>FAM70B</v>
          </cell>
          <cell r="F2668">
            <v>2</v>
          </cell>
        </row>
        <row r="2669">
          <cell r="E2669" t="str">
            <v>FAM71A</v>
          </cell>
          <cell r="F2669">
            <v>1</v>
          </cell>
        </row>
        <row r="2670">
          <cell r="E2670" t="str">
            <v>FAM71B</v>
          </cell>
          <cell r="F2670">
            <v>2</v>
          </cell>
        </row>
        <row r="2671">
          <cell r="E2671" t="str">
            <v>FAM73B</v>
          </cell>
          <cell r="F2671">
            <v>2</v>
          </cell>
        </row>
        <row r="2672">
          <cell r="E2672" t="str">
            <v>FAM78B</v>
          </cell>
          <cell r="F2672">
            <v>3</v>
          </cell>
        </row>
        <row r="2673">
          <cell r="E2673" t="str">
            <v>FAM82B</v>
          </cell>
          <cell r="F2673">
            <v>1</v>
          </cell>
        </row>
        <row r="2674">
          <cell r="E2674" t="str">
            <v>FAM83B</v>
          </cell>
          <cell r="F2674">
            <v>1</v>
          </cell>
        </row>
        <row r="2675">
          <cell r="E2675" t="str">
            <v>FAM83C</v>
          </cell>
          <cell r="F2675">
            <v>3</v>
          </cell>
        </row>
        <row r="2676">
          <cell r="E2676" t="str">
            <v>FAM83D</v>
          </cell>
          <cell r="F2676">
            <v>1</v>
          </cell>
        </row>
        <row r="2677">
          <cell r="E2677" t="str">
            <v>FAM83E</v>
          </cell>
          <cell r="F2677">
            <v>1</v>
          </cell>
        </row>
        <row r="2678">
          <cell r="E2678" t="str">
            <v>FAM83G</v>
          </cell>
          <cell r="F2678">
            <v>3</v>
          </cell>
        </row>
        <row r="2679">
          <cell r="E2679" t="str">
            <v>FAM84A</v>
          </cell>
          <cell r="F2679">
            <v>2</v>
          </cell>
        </row>
        <row r="2680">
          <cell r="E2680" t="str">
            <v>FAM84B</v>
          </cell>
          <cell r="F2680">
            <v>1</v>
          </cell>
        </row>
        <row r="2681">
          <cell r="E2681" t="str">
            <v>FAM89A</v>
          </cell>
          <cell r="F2681">
            <v>1</v>
          </cell>
        </row>
        <row r="2682">
          <cell r="E2682" t="str">
            <v>FAM92A2</v>
          </cell>
          <cell r="F2682">
            <v>2</v>
          </cell>
        </row>
        <row r="2683">
          <cell r="E2683" t="str">
            <v>FAM92B</v>
          </cell>
          <cell r="F2683">
            <v>3</v>
          </cell>
        </row>
        <row r="2684">
          <cell r="E2684" t="str">
            <v>FAM98A</v>
          </cell>
          <cell r="F2684">
            <v>1</v>
          </cell>
        </row>
        <row r="2685">
          <cell r="E2685" t="str">
            <v>FAM9B</v>
          </cell>
          <cell r="F2685">
            <v>1</v>
          </cell>
        </row>
        <row r="2686">
          <cell r="E2686" t="str">
            <v>FANCA</v>
          </cell>
          <cell r="F2686">
            <v>1</v>
          </cell>
        </row>
        <row r="2687">
          <cell r="E2687" t="str">
            <v>FANCB</v>
          </cell>
          <cell r="F2687">
            <v>1</v>
          </cell>
        </row>
        <row r="2688">
          <cell r="E2688" t="str">
            <v>FANCC</v>
          </cell>
          <cell r="F2688">
            <v>1</v>
          </cell>
        </row>
        <row r="2689">
          <cell r="E2689" t="str">
            <v>FANCD2</v>
          </cell>
          <cell r="F2689">
            <v>1</v>
          </cell>
        </row>
        <row r="2690">
          <cell r="E2690" t="str">
            <v>FANCF</v>
          </cell>
          <cell r="F2690">
            <v>1</v>
          </cell>
        </row>
        <row r="2691">
          <cell r="E2691" t="str">
            <v>FANCG</v>
          </cell>
          <cell r="F2691">
            <v>2</v>
          </cell>
        </row>
        <row r="2692">
          <cell r="E2692" t="str">
            <v>FANCI</v>
          </cell>
          <cell r="F2692">
            <v>2</v>
          </cell>
        </row>
        <row r="2693">
          <cell r="E2693" t="str">
            <v>FANCL</v>
          </cell>
          <cell r="F2693">
            <v>1</v>
          </cell>
        </row>
        <row r="2694">
          <cell r="E2694" t="str">
            <v>FANCM</v>
          </cell>
          <cell r="F2694">
            <v>2</v>
          </cell>
        </row>
        <row r="2695">
          <cell r="E2695" t="str">
            <v>FANK1</v>
          </cell>
          <cell r="F2695">
            <v>1</v>
          </cell>
        </row>
        <row r="2696">
          <cell r="E2696" t="str">
            <v>FAP</v>
          </cell>
          <cell r="F2696">
            <v>1</v>
          </cell>
        </row>
        <row r="2697">
          <cell r="E2697" t="str">
            <v>FAR2</v>
          </cell>
          <cell r="F2697">
            <v>1</v>
          </cell>
        </row>
        <row r="2698">
          <cell r="E2698" t="str">
            <v>FARP2</v>
          </cell>
          <cell r="F2698">
            <v>1</v>
          </cell>
        </row>
        <row r="2699">
          <cell r="E2699" t="str">
            <v>FASTKD1</v>
          </cell>
          <cell r="F2699">
            <v>2</v>
          </cell>
        </row>
        <row r="2700">
          <cell r="E2700" t="str">
            <v>FASTKD2</v>
          </cell>
          <cell r="F2700">
            <v>1</v>
          </cell>
        </row>
        <row r="2701">
          <cell r="E2701" t="str">
            <v>FASTKD3</v>
          </cell>
          <cell r="F2701">
            <v>1</v>
          </cell>
        </row>
        <row r="2702">
          <cell r="E2702" t="str">
            <v>FAT1</v>
          </cell>
          <cell r="F2702">
            <v>3</v>
          </cell>
        </row>
        <row r="2703">
          <cell r="E2703" t="str">
            <v>FAT2</v>
          </cell>
          <cell r="F2703">
            <v>4</v>
          </cell>
        </row>
        <row r="2704">
          <cell r="E2704" t="str">
            <v>FAT3</v>
          </cell>
          <cell r="F2704">
            <v>9</v>
          </cell>
        </row>
        <row r="2705">
          <cell r="E2705" t="str">
            <v>FAT4</v>
          </cell>
          <cell r="F2705">
            <v>13</v>
          </cell>
        </row>
        <row r="2706">
          <cell r="E2706" t="str">
            <v>FATE1</v>
          </cell>
          <cell r="F2706">
            <v>2</v>
          </cell>
        </row>
        <row r="2707">
          <cell r="E2707" t="str">
            <v>FBF1</v>
          </cell>
          <cell r="F2707">
            <v>1</v>
          </cell>
        </row>
        <row r="2708">
          <cell r="E2708" t="str">
            <v>FBL</v>
          </cell>
          <cell r="F2708">
            <v>1</v>
          </cell>
        </row>
        <row r="2709">
          <cell r="E2709" t="str">
            <v>FBLIM1</v>
          </cell>
          <cell r="F2709">
            <v>1</v>
          </cell>
        </row>
        <row r="2710">
          <cell r="E2710" t="str">
            <v>FBLN1</v>
          </cell>
          <cell r="F2710">
            <v>1</v>
          </cell>
        </row>
        <row r="2711">
          <cell r="E2711" t="str">
            <v>FBLN2</v>
          </cell>
          <cell r="F2711">
            <v>1</v>
          </cell>
        </row>
        <row r="2712">
          <cell r="E2712" t="str">
            <v>FBLN5</v>
          </cell>
          <cell r="F2712">
            <v>1</v>
          </cell>
        </row>
        <row r="2713">
          <cell r="E2713" t="str">
            <v>FBLN7</v>
          </cell>
          <cell r="F2713">
            <v>2</v>
          </cell>
        </row>
        <row r="2714">
          <cell r="E2714" t="str">
            <v>FBN1</v>
          </cell>
          <cell r="F2714">
            <v>7</v>
          </cell>
        </row>
        <row r="2715">
          <cell r="E2715" t="str">
            <v>FBN2</v>
          </cell>
          <cell r="F2715">
            <v>7</v>
          </cell>
        </row>
        <row r="2716">
          <cell r="E2716" t="str">
            <v>FBN3</v>
          </cell>
          <cell r="F2716">
            <v>7</v>
          </cell>
        </row>
        <row r="2717">
          <cell r="E2717" t="str">
            <v>FBP1</v>
          </cell>
          <cell r="F2717">
            <v>1</v>
          </cell>
        </row>
        <row r="2718">
          <cell r="E2718" t="str">
            <v>FBRS</v>
          </cell>
          <cell r="F2718">
            <v>2</v>
          </cell>
        </row>
        <row r="2719">
          <cell r="E2719" t="str">
            <v>FBRSL1</v>
          </cell>
          <cell r="F2719">
            <v>1</v>
          </cell>
        </row>
        <row r="2720">
          <cell r="E2720" t="str">
            <v>FBXL13</v>
          </cell>
          <cell r="F2720">
            <v>1</v>
          </cell>
        </row>
        <row r="2721">
          <cell r="E2721" t="str">
            <v>FBXL16</v>
          </cell>
          <cell r="F2721">
            <v>1</v>
          </cell>
        </row>
        <row r="2722">
          <cell r="E2722" t="str">
            <v>FBXL17</v>
          </cell>
          <cell r="F2722">
            <v>1</v>
          </cell>
        </row>
        <row r="2723">
          <cell r="E2723" t="str">
            <v>FBXL18</v>
          </cell>
          <cell r="F2723">
            <v>2</v>
          </cell>
        </row>
        <row r="2724">
          <cell r="E2724" t="str">
            <v>FBXL19</v>
          </cell>
          <cell r="F2724">
            <v>3</v>
          </cell>
        </row>
        <row r="2725">
          <cell r="E2725" t="str">
            <v>FBXL2</v>
          </cell>
          <cell r="F2725">
            <v>2</v>
          </cell>
        </row>
        <row r="2726">
          <cell r="E2726" t="str">
            <v>FBXL20</v>
          </cell>
          <cell r="F2726">
            <v>1</v>
          </cell>
        </row>
        <row r="2727">
          <cell r="E2727" t="str">
            <v>FBXL3</v>
          </cell>
          <cell r="F2727">
            <v>1</v>
          </cell>
        </row>
        <row r="2728">
          <cell r="E2728" t="str">
            <v>FBXL5</v>
          </cell>
          <cell r="F2728">
            <v>1</v>
          </cell>
        </row>
        <row r="2729">
          <cell r="E2729" t="str">
            <v>FBXL7</v>
          </cell>
          <cell r="F2729">
            <v>2</v>
          </cell>
        </row>
        <row r="2730">
          <cell r="E2730" t="str">
            <v>FBXO10</v>
          </cell>
          <cell r="F2730">
            <v>3</v>
          </cell>
        </row>
        <row r="2731">
          <cell r="E2731" t="str">
            <v>FBXO11</v>
          </cell>
          <cell r="F2731">
            <v>1</v>
          </cell>
        </row>
        <row r="2732">
          <cell r="E2732" t="str">
            <v>FBXO15</v>
          </cell>
          <cell r="F2732">
            <v>1</v>
          </cell>
        </row>
        <row r="2733">
          <cell r="E2733" t="str">
            <v>FBXO16</v>
          </cell>
          <cell r="F2733">
            <v>1</v>
          </cell>
        </row>
        <row r="2734">
          <cell r="E2734" t="str">
            <v>FBXO17</v>
          </cell>
          <cell r="F2734">
            <v>2</v>
          </cell>
        </row>
        <row r="2735">
          <cell r="E2735" t="str">
            <v>FBXO18</v>
          </cell>
          <cell r="F2735">
            <v>1</v>
          </cell>
        </row>
        <row r="2736">
          <cell r="E2736" t="str">
            <v>FBXO24</v>
          </cell>
          <cell r="F2736">
            <v>1</v>
          </cell>
        </row>
        <row r="2737">
          <cell r="E2737" t="str">
            <v>FBXO25</v>
          </cell>
          <cell r="F2737">
            <v>1</v>
          </cell>
        </row>
        <row r="2738">
          <cell r="E2738" t="str">
            <v>FBXO27</v>
          </cell>
          <cell r="F2738">
            <v>2</v>
          </cell>
        </row>
        <row r="2739">
          <cell r="E2739" t="str">
            <v>FBXO3</v>
          </cell>
          <cell r="F2739">
            <v>1</v>
          </cell>
        </row>
        <row r="2740">
          <cell r="E2740" t="str">
            <v>FBXO31</v>
          </cell>
          <cell r="F2740">
            <v>1</v>
          </cell>
        </row>
        <row r="2741">
          <cell r="E2741" t="str">
            <v>FBXO33</v>
          </cell>
          <cell r="F2741">
            <v>1</v>
          </cell>
        </row>
        <row r="2742">
          <cell r="E2742" t="str">
            <v>FBXO34</v>
          </cell>
          <cell r="F2742">
            <v>1</v>
          </cell>
        </row>
        <row r="2743">
          <cell r="E2743" t="str">
            <v>FBXO38</v>
          </cell>
          <cell r="F2743">
            <v>1</v>
          </cell>
        </row>
        <row r="2744">
          <cell r="E2744" t="str">
            <v>FBXO39</v>
          </cell>
          <cell r="F2744">
            <v>3</v>
          </cell>
        </row>
        <row r="2745">
          <cell r="E2745" t="str">
            <v>FBXO4</v>
          </cell>
          <cell r="F2745">
            <v>1</v>
          </cell>
        </row>
        <row r="2746">
          <cell r="E2746" t="str">
            <v>FBXO45</v>
          </cell>
          <cell r="F2746">
            <v>1</v>
          </cell>
        </row>
        <row r="2747">
          <cell r="E2747" t="str">
            <v>FBXO46</v>
          </cell>
          <cell r="F2747">
            <v>1</v>
          </cell>
        </row>
        <row r="2748">
          <cell r="E2748" t="str">
            <v>FBXO5</v>
          </cell>
          <cell r="F2748">
            <v>1</v>
          </cell>
        </row>
        <row r="2749">
          <cell r="E2749" t="str">
            <v>FBXO6</v>
          </cell>
          <cell r="F2749">
            <v>1</v>
          </cell>
        </row>
        <row r="2750">
          <cell r="E2750" t="str">
            <v>FBXW10</v>
          </cell>
          <cell r="F2750">
            <v>1</v>
          </cell>
        </row>
        <row r="2751">
          <cell r="E2751" t="str">
            <v>FBXW5</v>
          </cell>
          <cell r="F2751">
            <v>1</v>
          </cell>
        </row>
        <row r="2752">
          <cell r="E2752" t="str">
            <v>FBXW7</v>
          </cell>
          <cell r="F2752">
            <v>8</v>
          </cell>
        </row>
        <row r="2753">
          <cell r="E2753" t="str">
            <v>FBXW9</v>
          </cell>
          <cell r="F2753">
            <v>1</v>
          </cell>
        </row>
        <row r="2754">
          <cell r="E2754" t="str">
            <v>FCGBP</v>
          </cell>
          <cell r="F2754">
            <v>2</v>
          </cell>
        </row>
        <row r="2755">
          <cell r="E2755" t="str">
            <v>FCGR3B</v>
          </cell>
          <cell r="F2755">
            <v>1</v>
          </cell>
        </row>
        <row r="2756">
          <cell r="E2756" t="str">
            <v>FCHO2</v>
          </cell>
          <cell r="F2756">
            <v>1</v>
          </cell>
        </row>
        <row r="2757">
          <cell r="E2757" t="str">
            <v>FCHSD1</v>
          </cell>
          <cell r="F2757">
            <v>1</v>
          </cell>
        </row>
        <row r="2758">
          <cell r="E2758" t="str">
            <v>FCN1</v>
          </cell>
          <cell r="F2758">
            <v>2</v>
          </cell>
        </row>
        <row r="2759">
          <cell r="E2759" t="str">
            <v>FCN2</v>
          </cell>
          <cell r="F2759">
            <v>1</v>
          </cell>
        </row>
        <row r="2760">
          <cell r="E2760" t="str">
            <v>FCN3</v>
          </cell>
          <cell r="F2760">
            <v>1</v>
          </cell>
        </row>
        <row r="2761">
          <cell r="E2761" t="str">
            <v>FCRL1</v>
          </cell>
          <cell r="F2761">
            <v>1</v>
          </cell>
        </row>
        <row r="2762">
          <cell r="E2762" t="str">
            <v>FCRL2</v>
          </cell>
          <cell r="F2762">
            <v>1</v>
          </cell>
        </row>
        <row r="2763">
          <cell r="E2763" t="str">
            <v>FCRL3</v>
          </cell>
          <cell r="F2763">
            <v>3</v>
          </cell>
        </row>
        <row r="2764">
          <cell r="E2764" t="str">
            <v>FCRL4</v>
          </cell>
          <cell r="F2764">
            <v>1</v>
          </cell>
        </row>
        <row r="2765">
          <cell r="E2765" t="str">
            <v>FCRL5</v>
          </cell>
          <cell r="F2765">
            <v>2</v>
          </cell>
        </row>
        <row r="2766">
          <cell r="E2766" t="str">
            <v>FCRLA</v>
          </cell>
          <cell r="F2766">
            <v>3</v>
          </cell>
        </row>
        <row r="2767">
          <cell r="E2767" t="str">
            <v>FDPS</v>
          </cell>
          <cell r="F2767">
            <v>1</v>
          </cell>
        </row>
        <row r="2768">
          <cell r="E2768" t="str">
            <v>FDXACB1</v>
          </cell>
          <cell r="F2768">
            <v>1</v>
          </cell>
        </row>
        <row r="2769">
          <cell r="E2769" t="str">
            <v>FEM1C</v>
          </cell>
          <cell r="F2769">
            <v>2</v>
          </cell>
        </row>
        <row r="2770">
          <cell r="E2770" t="str">
            <v>FEN1</v>
          </cell>
          <cell r="F2770">
            <v>1</v>
          </cell>
        </row>
        <row r="2771">
          <cell r="E2771" t="str">
            <v>FER1L6</v>
          </cell>
          <cell r="F2771">
            <v>1</v>
          </cell>
        </row>
        <row r="2772">
          <cell r="E2772" t="str">
            <v>FERD3L</v>
          </cell>
          <cell r="F2772">
            <v>1</v>
          </cell>
        </row>
        <row r="2773">
          <cell r="E2773" t="str">
            <v>FERMT1</v>
          </cell>
          <cell r="F2773">
            <v>1</v>
          </cell>
        </row>
        <row r="2774">
          <cell r="E2774" t="str">
            <v>FERMT2</v>
          </cell>
          <cell r="F2774">
            <v>1</v>
          </cell>
        </row>
        <row r="2775">
          <cell r="E2775" t="str">
            <v>FES</v>
          </cell>
          <cell r="F2775">
            <v>2</v>
          </cell>
        </row>
        <row r="2776">
          <cell r="E2776" t="str">
            <v>FETUB</v>
          </cell>
          <cell r="F2776">
            <v>1</v>
          </cell>
        </row>
        <row r="2777">
          <cell r="E2777" t="str">
            <v>FEZ1</v>
          </cell>
          <cell r="F2777">
            <v>3</v>
          </cell>
        </row>
        <row r="2778">
          <cell r="E2778" t="str">
            <v>FEZ2</v>
          </cell>
          <cell r="F2778">
            <v>1</v>
          </cell>
        </row>
        <row r="2779">
          <cell r="E2779" t="str">
            <v>FFAR1</v>
          </cell>
          <cell r="F2779">
            <v>1</v>
          </cell>
        </row>
        <row r="2780">
          <cell r="E2780" t="str">
            <v>FGA</v>
          </cell>
          <cell r="F2780">
            <v>3</v>
          </cell>
        </row>
        <row r="2781">
          <cell r="E2781" t="str">
            <v>FGD1</v>
          </cell>
          <cell r="F2781">
            <v>1</v>
          </cell>
        </row>
        <row r="2782">
          <cell r="E2782" t="str">
            <v>FGD2</v>
          </cell>
          <cell r="F2782">
            <v>4</v>
          </cell>
        </row>
        <row r="2783">
          <cell r="E2783" t="str">
            <v>FGD3</v>
          </cell>
          <cell r="F2783">
            <v>2</v>
          </cell>
        </row>
        <row r="2784">
          <cell r="E2784" t="str">
            <v>FGD4</v>
          </cell>
          <cell r="F2784">
            <v>2</v>
          </cell>
        </row>
        <row r="2785">
          <cell r="E2785" t="str">
            <v>FGD5</v>
          </cell>
          <cell r="F2785">
            <v>2</v>
          </cell>
        </row>
        <row r="2786">
          <cell r="E2786" t="str">
            <v>FGD6</v>
          </cell>
          <cell r="F2786">
            <v>3</v>
          </cell>
        </row>
        <row r="2787">
          <cell r="E2787" t="str">
            <v>FGF10</v>
          </cell>
          <cell r="F2787">
            <v>1</v>
          </cell>
        </row>
        <row r="2788">
          <cell r="E2788" t="str">
            <v>FGF12</v>
          </cell>
          <cell r="F2788">
            <v>2</v>
          </cell>
        </row>
        <row r="2789">
          <cell r="E2789" t="str">
            <v>FGF13</v>
          </cell>
          <cell r="F2789">
            <v>1</v>
          </cell>
        </row>
        <row r="2790">
          <cell r="E2790" t="str">
            <v>FGF14</v>
          </cell>
          <cell r="F2790">
            <v>1</v>
          </cell>
        </row>
        <row r="2791">
          <cell r="E2791" t="str">
            <v>FGF22</v>
          </cell>
          <cell r="F2791">
            <v>2</v>
          </cell>
        </row>
        <row r="2792">
          <cell r="E2792" t="str">
            <v>FGF23</v>
          </cell>
          <cell r="F2792">
            <v>2</v>
          </cell>
        </row>
        <row r="2793">
          <cell r="E2793" t="str">
            <v>FGF5</v>
          </cell>
          <cell r="F2793">
            <v>1</v>
          </cell>
        </row>
        <row r="2794">
          <cell r="E2794" t="str">
            <v>FGF8</v>
          </cell>
          <cell r="F2794">
            <v>1</v>
          </cell>
        </row>
        <row r="2795">
          <cell r="E2795" t="str">
            <v>FGF9</v>
          </cell>
          <cell r="F2795">
            <v>1</v>
          </cell>
        </row>
        <row r="2796">
          <cell r="E2796" t="str">
            <v>FGFBP1</v>
          </cell>
          <cell r="F2796">
            <v>2</v>
          </cell>
        </row>
        <row r="2797">
          <cell r="E2797" t="str">
            <v>FGFR1</v>
          </cell>
          <cell r="F2797">
            <v>3</v>
          </cell>
        </row>
        <row r="2798">
          <cell r="E2798" t="str">
            <v>FGFR2</v>
          </cell>
          <cell r="F2798">
            <v>1</v>
          </cell>
        </row>
        <row r="2799">
          <cell r="E2799" t="str">
            <v>FGFR3</v>
          </cell>
          <cell r="F2799">
            <v>2</v>
          </cell>
        </row>
        <row r="2800">
          <cell r="E2800" t="str">
            <v>FGFR4</v>
          </cell>
          <cell r="F2800">
            <v>3</v>
          </cell>
        </row>
        <row r="2801">
          <cell r="E2801" t="str">
            <v>FGGY</v>
          </cell>
          <cell r="F2801">
            <v>2</v>
          </cell>
        </row>
        <row r="2802">
          <cell r="E2802" t="str">
            <v>FGL2</v>
          </cell>
          <cell r="F2802">
            <v>2</v>
          </cell>
        </row>
        <row r="2803">
          <cell r="E2803" t="str">
            <v>FGR</v>
          </cell>
          <cell r="F2803">
            <v>2</v>
          </cell>
        </row>
        <row r="2804">
          <cell r="E2804" t="str">
            <v>FH</v>
          </cell>
          <cell r="F2804">
            <v>1</v>
          </cell>
        </row>
        <row r="2805">
          <cell r="E2805" t="str">
            <v>FHAD1</v>
          </cell>
          <cell r="F2805">
            <v>1</v>
          </cell>
        </row>
        <row r="2806">
          <cell r="E2806" t="str">
            <v>FHDC1</v>
          </cell>
          <cell r="F2806">
            <v>4</v>
          </cell>
        </row>
        <row r="2807">
          <cell r="E2807" t="str">
            <v>FHIT</v>
          </cell>
          <cell r="F2807">
            <v>1</v>
          </cell>
        </row>
        <row r="2808">
          <cell r="E2808" t="str">
            <v>FHL5</v>
          </cell>
          <cell r="F2808">
            <v>1</v>
          </cell>
        </row>
        <row r="2809">
          <cell r="E2809" t="str">
            <v>FHOD1</v>
          </cell>
          <cell r="F2809">
            <v>1</v>
          </cell>
        </row>
        <row r="2810">
          <cell r="E2810" t="str">
            <v>FHOD3</v>
          </cell>
          <cell r="F2810">
            <v>4</v>
          </cell>
        </row>
        <row r="2811">
          <cell r="E2811" t="str">
            <v>FIBCD1</v>
          </cell>
          <cell r="F2811">
            <v>1</v>
          </cell>
        </row>
        <row r="2812">
          <cell r="E2812" t="str">
            <v>FICD</v>
          </cell>
          <cell r="F2812">
            <v>1</v>
          </cell>
        </row>
        <row r="2813">
          <cell r="E2813" t="str">
            <v>FIG4</v>
          </cell>
          <cell r="F2813">
            <v>1</v>
          </cell>
        </row>
        <row r="2814">
          <cell r="E2814" t="str">
            <v>FIGF</v>
          </cell>
          <cell r="F2814">
            <v>1</v>
          </cell>
        </row>
        <row r="2815">
          <cell r="E2815" t="str">
            <v>FIGN</v>
          </cell>
          <cell r="F2815">
            <v>2</v>
          </cell>
        </row>
        <row r="2816">
          <cell r="E2816" t="str">
            <v>FIGNL1</v>
          </cell>
          <cell r="F2816">
            <v>1</v>
          </cell>
        </row>
        <row r="2817">
          <cell r="E2817" t="str">
            <v>FIGNL2</v>
          </cell>
          <cell r="F2817">
            <v>1</v>
          </cell>
        </row>
        <row r="2818">
          <cell r="E2818" t="str">
            <v>FILIP1</v>
          </cell>
          <cell r="F2818">
            <v>2</v>
          </cell>
        </row>
        <row r="2819">
          <cell r="E2819" t="str">
            <v>FILIP1L</v>
          </cell>
          <cell r="F2819">
            <v>5</v>
          </cell>
        </row>
        <row r="2820">
          <cell r="E2820" t="str">
            <v>FIP1L1</v>
          </cell>
          <cell r="F2820">
            <v>1</v>
          </cell>
        </row>
        <row r="2821">
          <cell r="E2821" t="str">
            <v>FITM1</v>
          </cell>
          <cell r="F2821">
            <v>1</v>
          </cell>
        </row>
        <row r="2822">
          <cell r="E2822" t="str">
            <v>FIZ1</v>
          </cell>
          <cell r="F2822">
            <v>3</v>
          </cell>
        </row>
        <row r="2823">
          <cell r="E2823" t="str">
            <v>FKBP11</v>
          </cell>
          <cell r="F2823">
            <v>1</v>
          </cell>
        </row>
        <row r="2824">
          <cell r="E2824" t="str">
            <v>FKBP14</v>
          </cell>
          <cell r="F2824">
            <v>1</v>
          </cell>
        </row>
        <row r="2825">
          <cell r="E2825" t="str">
            <v>FKBP15</v>
          </cell>
          <cell r="F2825">
            <v>1</v>
          </cell>
        </row>
        <row r="2826">
          <cell r="E2826" t="str">
            <v>FKBP3</v>
          </cell>
          <cell r="F2826">
            <v>1</v>
          </cell>
        </row>
        <row r="2827">
          <cell r="E2827" t="str">
            <v>FKBP4</v>
          </cell>
          <cell r="F2827">
            <v>2</v>
          </cell>
        </row>
        <row r="2828">
          <cell r="E2828" t="str">
            <v>FKBP8</v>
          </cell>
          <cell r="F2828">
            <v>1</v>
          </cell>
        </row>
        <row r="2829">
          <cell r="E2829" t="str">
            <v>FKRP</v>
          </cell>
          <cell r="F2829">
            <v>2</v>
          </cell>
        </row>
        <row r="2830">
          <cell r="E2830" t="str">
            <v>FKSG83</v>
          </cell>
          <cell r="F2830">
            <v>2</v>
          </cell>
        </row>
        <row r="2831">
          <cell r="E2831" t="str">
            <v>FLCN</v>
          </cell>
          <cell r="F2831">
            <v>1</v>
          </cell>
        </row>
        <row r="2832">
          <cell r="E2832" t="str">
            <v>FLG</v>
          </cell>
          <cell r="F2832">
            <v>1</v>
          </cell>
        </row>
        <row r="2833">
          <cell r="E2833" t="str">
            <v>FLG2</v>
          </cell>
          <cell r="F2833">
            <v>5</v>
          </cell>
        </row>
        <row r="2834">
          <cell r="E2834" t="str">
            <v>FLI1</v>
          </cell>
          <cell r="F2834">
            <v>2</v>
          </cell>
        </row>
        <row r="2835">
          <cell r="E2835" t="str">
            <v>FLII</v>
          </cell>
          <cell r="F2835">
            <v>1</v>
          </cell>
        </row>
        <row r="2836">
          <cell r="E2836" t="str">
            <v>FLJ10357</v>
          </cell>
          <cell r="F2836">
            <v>2</v>
          </cell>
        </row>
        <row r="2837">
          <cell r="E2837" t="str">
            <v>FLJ16165</v>
          </cell>
          <cell r="F2837">
            <v>1</v>
          </cell>
        </row>
        <row r="2838">
          <cell r="E2838" t="str">
            <v>FLJ25006</v>
          </cell>
          <cell r="F2838">
            <v>1</v>
          </cell>
        </row>
        <row r="2839">
          <cell r="E2839" t="str">
            <v>FLJ41603</v>
          </cell>
          <cell r="F2839">
            <v>1</v>
          </cell>
        </row>
        <row r="2840">
          <cell r="E2840" t="str">
            <v>FLJ43860</v>
          </cell>
          <cell r="F2840">
            <v>1</v>
          </cell>
        </row>
        <row r="2841">
          <cell r="E2841" t="str">
            <v>FLNA</v>
          </cell>
          <cell r="F2841">
            <v>2</v>
          </cell>
        </row>
        <row r="2842">
          <cell r="E2842" t="str">
            <v>FLNB</v>
          </cell>
          <cell r="F2842">
            <v>4</v>
          </cell>
        </row>
        <row r="2843">
          <cell r="E2843" t="str">
            <v>FLNC</v>
          </cell>
          <cell r="F2843">
            <v>5</v>
          </cell>
        </row>
        <row r="2844">
          <cell r="E2844" t="str">
            <v>FLOT1</v>
          </cell>
          <cell r="F2844">
            <v>2</v>
          </cell>
        </row>
        <row r="2845">
          <cell r="E2845" t="str">
            <v>FLOT2</v>
          </cell>
          <cell r="F2845">
            <v>1</v>
          </cell>
        </row>
        <row r="2846">
          <cell r="E2846" t="str">
            <v>FLRT2</v>
          </cell>
          <cell r="F2846">
            <v>3</v>
          </cell>
        </row>
        <row r="2847">
          <cell r="E2847" t="str">
            <v>FLRT3</v>
          </cell>
          <cell r="F2847">
            <v>2</v>
          </cell>
        </row>
        <row r="2848">
          <cell r="E2848" t="str">
            <v>FLT1</v>
          </cell>
          <cell r="F2848">
            <v>3</v>
          </cell>
        </row>
        <row r="2849">
          <cell r="E2849" t="str">
            <v>FLT3LG</v>
          </cell>
          <cell r="F2849">
            <v>1</v>
          </cell>
        </row>
        <row r="2850">
          <cell r="E2850" t="str">
            <v>FLT4</v>
          </cell>
          <cell r="F2850">
            <v>7</v>
          </cell>
        </row>
        <row r="2851">
          <cell r="E2851" t="str">
            <v>FLVCR2</v>
          </cell>
          <cell r="F2851">
            <v>1</v>
          </cell>
        </row>
        <row r="2852">
          <cell r="E2852" t="str">
            <v>FLYWCH1</v>
          </cell>
          <cell r="F2852">
            <v>2</v>
          </cell>
        </row>
        <row r="2853">
          <cell r="E2853" t="str">
            <v>FMN1</v>
          </cell>
          <cell r="F2853">
            <v>1</v>
          </cell>
        </row>
        <row r="2854">
          <cell r="E2854" t="str">
            <v>FMN2</v>
          </cell>
          <cell r="F2854">
            <v>4</v>
          </cell>
        </row>
        <row r="2855">
          <cell r="E2855" t="str">
            <v>FMO2</v>
          </cell>
          <cell r="F2855">
            <v>4</v>
          </cell>
        </row>
        <row r="2856">
          <cell r="E2856" t="str">
            <v>FMO3</v>
          </cell>
          <cell r="F2856">
            <v>2</v>
          </cell>
        </row>
        <row r="2857">
          <cell r="E2857" t="str">
            <v>FMO4</v>
          </cell>
          <cell r="F2857">
            <v>1</v>
          </cell>
        </row>
        <row r="2858">
          <cell r="E2858" t="str">
            <v>FMOD</v>
          </cell>
          <cell r="F2858">
            <v>1</v>
          </cell>
        </row>
        <row r="2859">
          <cell r="E2859" t="str">
            <v>FMR1</v>
          </cell>
          <cell r="F2859">
            <v>2</v>
          </cell>
        </row>
        <row r="2860">
          <cell r="E2860" t="str">
            <v>FN1</v>
          </cell>
          <cell r="F2860">
            <v>4</v>
          </cell>
        </row>
        <row r="2861">
          <cell r="E2861" t="str">
            <v>FN3KRP</v>
          </cell>
          <cell r="F2861">
            <v>1</v>
          </cell>
        </row>
        <row r="2862">
          <cell r="E2862" t="str">
            <v>FNBP1</v>
          </cell>
          <cell r="F2862">
            <v>1</v>
          </cell>
        </row>
        <row r="2863">
          <cell r="E2863" t="str">
            <v>FNBP4</v>
          </cell>
          <cell r="F2863">
            <v>1</v>
          </cell>
        </row>
        <row r="2864">
          <cell r="E2864" t="str">
            <v>FNDC1</v>
          </cell>
          <cell r="F2864">
            <v>4</v>
          </cell>
        </row>
        <row r="2865">
          <cell r="E2865" t="str">
            <v>FNDC3A</v>
          </cell>
          <cell r="F2865">
            <v>1</v>
          </cell>
        </row>
        <row r="2866">
          <cell r="E2866" t="str">
            <v>FNDC3B</v>
          </cell>
          <cell r="F2866">
            <v>1</v>
          </cell>
        </row>
        <row r="2867">
          <cell r="E2867" t="str">
            <v>FNDC5</v>
          </cell>
          <cell r="F2867">
            <v>1</v>
          </cell>
        </row>
        <row r="2868">
          <cell r="E2868" t="str">
            <v>FNDC7</v>
          </cell>
          <cell r="F2868">
            <v>1</v>
          </cell>
        </row>
        <row r="2869">
          <cell r="E2869" t="str">
            <v>FNDC8</v>
          </cell>
          <cell r="F2869">
            <v>1</v>
          </cell>
        </row>
        <row r="2870">
          <cell r="E2870" t="str">
            <v>FNIP1</v>
          </cell>
          <cell r="F2870">
            <v>1</v>
          </cell>
        </row>
        <row r="2871">
          <cell r="E2871" t="str">
            <v>FNIP2</v>
          </cell>
          <cell r="F2871">
            <v>1</v>
          </cell>
        </row>
        <row r="2872">
          <cell r="E2872" t="str">
            <v>FNTA</v>
          </cell>
          <cell r="F2872">
            <v>1</v>
          </cell>
        </row>
        <row r="2873">
          <cell r="E2873" t="str">
            <v>FOLH1</v>
          </cell>
          <cell r="F2873">
            <v>1</v>
          </cell>
        </row>
        <row r="2874">
          <cell r="E2874" t="str">
            <v>FOLR2</v>
          </cell>
          <cell r="F2874">
            <v>1</v>
          </cell>
        </row>
        <row r="2875">
          <cell r="E2875" t="str">
            <v>FOSB</v>
          </cell>
          <cell r="F2875">
            <v>2</v>
          </cell>
        </row>
        <row r="2876">
          <cell r="E2876" t="str">
            <v>FOSL2</v>
          </cell>
          <cell r="F2876">
            <v>1</v>
          </cell>
        </row>
        <row r="2877">
          <cell r="E2877" t="str">
            <v>FOXA1</v>
          </cell>
          <cell r="F2877">
            <v>1</v>
          </cell>
        </row>
        <row r="2878">
          <cell r="E2878" t="str">
            <v>FOXA2</v>
          </cell>
          <cell r="F2878">
            <v>1</v>
          </cell>
        </row>
        <row r="2879">
          <cell r="E2879" t="str">
            <v>FOXA3</v>
          </cell>
          <cell r="F2879">
            <v>1</v>
          </cell>
        </row>
        <row r="2880">
          <cell r="E2880" t="str">
            <v>FOXB1</v>
          </cell>
          <cell r="F2880">
            <v>1</v>
          </cell>
        </row>
        <row r="2881">
          <cell r="E2881" t="str">
            <v>FOXC2</v>
          </cell>
          <cell r="F2881">
            <v>1</v>
          </cell>
        </row>
        <row r="2882">
          <cell r="E2882" t="str">
            <v>FOXE1</v>
          </cell>
          <cell r="F2882">
            <v>2</v>
          </cell>
        </row>
        <row r="2883">
          <cell r="E2883" t="str">
            <v>FOXE3</v>
          </cell>
          <cell r="F2883">
            <v>1</v>
          </cell>
        </row>
        <row r="2884">
          <cell r="E2884" t="str">
            <v>FOXF2</v>
          </cell>
          <cell r="F2884">
            <v>1</v>
          </cell>
        </row>
        <row r="2885">
          <cell r="E2885" t="str">
            <v>FOXH1</v>
          </cell>
          <cell r="F2885">
            <v>1</v>
          </cell>
        </row>
        <row r="2886">
          <cell r="E2886" t="str">
            <v>FOXI2</v>
          </cell>
          <cell r="F2886">
            <v>2</v>
          </cell>
        </row>
        <row r="2887">
          <cell r="E2887" t="str">
            <v>FOXI3</v>
          </cell>
          <cell r="F2887">
            <v>1</v>
          </cell>
        </row>
        <row r="2888">
          <cell r="E2888" t="str">
            <v>FOXJ2</v>
          </cell>
          <cell r="F2888">
            <v>1</v>
          </cell>
        </row>
        <row r="2889">
          <cell r="E2889" t="str">
            <v>FOXJ3</v>
          </cell>
          <cell r="F2889">
            <v>1</v>
          </cell>
        </row>
        <row r="2890">
          <cell r="E2890" t="str">
            <v>FOXK1</v>
          </cell>
          <cell r="F2890">
            <v>4</v>
          </cell>
        </row>
        <row r="2891">
          <cell r="E2891" t="str">
            <v>FOXM1</v>
          </cell>
          <cell r="F2891">
            <v>2</v>
          </cell>
        </row>
        <row r="2892">
          <cell r="E2892" t="str">
            <v>FOXN3</v>
          </cell>
          <cell r="F2892">
            <v>4</v>
          </cell>
        </row>
        <row r="2893">
          <cell r="E2893" t="str">
            <v>FOXN4</v>
          </cell>
          <cell r="F2893">
            <v>1</v>
          </cell>
        </row>
        <row r="2894">
          <cell r="E2894" t="str">
            <v>FOXO3</v>
          </cell>
          <cell r="F2894">
            <v>1</v>
          </cell>
        </row>
        <row r="2895">
          <cell r="E2895" t="str">
            <v>FOXO6</v>
          </cell>
          <cell r="F2895">
            <v>1</v>
          </cell>
        </row>
        <row r="2896">
          <cell r="E2896" t="str">
            <v>FOXP2</v>
          </cell>
          <cell r="F2896">
            <v>2</v>
          </cell>
        </row>
        <row r="2897">
          <cell r="E2897" t="str">
            <v>FOXP4</v>
          </cell>
          <cell r="F2897">
            <v>1</v>
          </cell>
        </row>
        <row r="2898">
          <cell r="E2898" t="str">
            <v>FOXRED1</v>
          </cell>
          <cell r="F2898">
            <v>2</v>
          </cell>
        </row>
        <row r="2899">
          <cell r="E2899" t="str">
            <v>FPR1</v>
          </cell>
          <cell r="F2899">
            <v>1</v>
          </cell>
        </row>
        <row r="2900">
          <cell r="E2900" t="str">
            <v>FPR2</v>
          </cell>
          <cell r="F2900">
            <v>1</v>
          </cell>
        </row>
        <row r="2901">
          <cell r="E2901" t="str">
            <v>FPR3</v>
          </cell>
          <cell r="F2901">
            <v>1</v>
          </cell>
        </row>
        <row r="2902">
          <cell r="E2902" t="str">
            <v>FRAS1</v>
          </cell>
          <cell r="F2902">
            <v>7</v>
          </cell>
        </row>
        <row r="2903">
          <cell r="E2903" t="str">
            <v>FREM1</v>
          </cell>
          <cell r="F2903">
            <v>4</v>
          </cell>
        </row>
        <row r="2904">
          <cell r="E2904" t="str">
            <v>FREM2</v>
          </cell>
          <cell r="F2904">
            <v>6</v>
          </cell>
        </row>
        <row r="2905">
          <cell r="E2905" t="str">
            <v>FREM3</v>
          </cell>
          <cell r="F2905">
            <v>1</v>
          </cell>
        </row>
        <row r="2906">
          <cell r="E2906" t="str">
            <v>FRK</v>
          </cell>
          <cell r="F2906">
            <v>2</v>
          </cell>
        </row>
        <row r="2907">
          <cell r="E2907" t="str">
            <v>FRMD4A</v>
          </cell>
          <cell r="F2907">
            <v>1</v>
          </cell>
        </row>
        <row r="2908">
          <cell r="E2908" t="str">
            <v>FRMD4B</v>
          </cell>
          <cell r="F2908">
            <v>1</v>
          </cell>
        </row>
        <row r="2909">
          <cell r="E2909" t="str">
            <v>FRMD6</v>
          </cell>
          <cell r="F2909">
            <v>3</v>
          </cell>
        </row>
        <row r="2910">
          <cell r="E2910" t="str">
            <v>FRMPD1</v>
          </cell>
          <cell r="F2910">
            <v>3</v>
          </cell>
        </row>
        <row r="2911">
          <cell r="E2911" t="str">
            <v>FRMPD3</v>
          </cell>
          <cell r="F2911">
            <v>3</v>
          </cell>
        </row>
        <row r="2912">
          <cell r="E2912" t="str">
            <v>FRS2</v>
          </cell>
          <cell r="F2912">
            <v>3</v>
          </cell>
        </row>
        <row r="2913">
          <cell r="E2913" t="str">
            <v>FRY</v>
          </cell>
          <cell r="F2913">
            <v>3</v>
          </cell>
        </row>
        <row r="2914">
          <cell r="E2914" t="str">
            <v>FRYL</v>
          </cell>
          <cell r="F2914">
            <v>3</v>
          </cell>
        </row>
        <row r="2915">
          <cell r="E2915" t="str">
            <v>FSCB</v>
          </cell>
          <cell r="F2915">
            <v>4</v>
          </cell>
        </row>
        <row r="2916">
          <cell r="E2916" t="str">
            <v>FSCN1</v>
          </cell>
          <cell r="F2916">
            <v>2</v>
          </cell>
        </row>
        <row r="2917">
          <cell r="E2917" t="str">
            <v>FSCN3</v>
          </cell>
          <cell r="F2917">
            <v>3</v>
          </cell>
        </row>
        <row r="2918">
          <cell r="E2918" t="str">
            <v>FSD1</v>
          </cell>
          <cell r="F2918">
            <v>1</v>
          </cell>
        </row>
        <row r="2919">
          <cell r="E2919" t="str">
            <v>FSD2</v>
          </cell>
          <cell r="F2919">
            <v>4</v>
          </cell>
        </row>
        <row r="2920">
          <cell r="E2920" t="str">
            <v>FSIP1</v>
          </cell>
          <cell r="F2920">
            <v>1</v>
          </cell>
        </row>
        <row r="2921">
          <cell r="E2921" t="str">
            <v>FSIP2</v>
          </cell>
          <cell r="F2921">
            <v>5</v>
          </cell>
        </row>
        <row r="2922">
          <cell r="E2922" t="str">
            <v>FSTL3</v>
          </cell>
          <cell r="F2922">
            <v>1</v>
          </cell>
        </row>
        <row r="2923">
          <cell r="E2923" t="str">
            <v>FSTL5</v>
          </cell>
          <cell r="F2923">
            <v>3</v>
          </cell>
        </row>
        <row r="2924">
          <cell r="E2924" t="str">
            <v>FTCD</v>
          </cell>
          <cell r="F2924">
            <v>3</v>
          </cell>
        </row>
        <row r="2925">
          <cell r="E2925" t="str">
            <v>FTMT</v>
          </cell>
          <cell r="F2925">
            <v>3</v>
          </cell>
        </row>
        <row r="2926">
          <cell r="E2926" t="str">
            <v>FTSJ2</v>
          </cell>
          <cell r="F2926">
            <v>2</v>
          </cell>
        </row>
        <row r="2927">
          <cell r="E2927" t="str">
            <v>FTSJ3</v>
          </cell>
          <cell r="F2927">
            <v>1</v>
          </cell>
        </row>
        <row r="2928">
          <cell r="E2928" t="str">
            <v>FTSJD1</v>
          </cell>
          <cell r="F2928">
            <v>1</v>
          </cell>
        </row>
        <row r="2929">
          <cell r="E2929" t="str">
            <v>FTSJD2</v>
          </cell>
          <cell r="F2929">
            <v>1</v>
          </cell>
        </row>
        <row r="2930">
          <cell r="E2930" t="str">
            <v>FUBP1</v>
          </cell>
          <cell r="F2930">
            <v>3</v>
          </cell>
        </row>
        <row r="2931">
          <cell r="E2931" t="str">
            <v>FUCA2</v>
          </cell>
          <cell r="F2931">
            <v>1</v>
          </cell>
        </row>
        <row r="2932">
          <cell r="E2932" t="str">
            <v>FUK</v>
          </cell>
          <cell r="F2932">
            <v>1</v>
          </cell>
        </row>
        <row r="2933">
          <cell r="E2933" t="str">
            <v>FUNDC2P2</v>
          </cell>
          <cell r="F2933">
            <v>1</v>
          </cell>
        </row>
        <row r="2934">
          <cell r="E2934" t="str">
            <v>FURIN</v>
          </cell>
          <cell r="F2934">
            <v>2</v>
          </cell>
        </row>
        <row r="2935">
          <cell r="E2935" t="str">
            <v>FUS</v>
          </cell>
          <cell r="F2935">
            <v>1</v>
          </cell>
        </row>
        <row r="2936">
          <cell r="E2936" t="str">
            <v>FUT1</v>
          </cell>
          <cell r="F2936">
            <v>2</v>
          </cell>
        </row>
        <row r="2937">
          <cell r="E2937" t="str">
            <v>FUT6</v>
          </cell>
          <cell r="F2937">
            <v>1</v>
          </cell>
        </row>
        <row r="2938">
          <cell r="E2938" t="str">
            <v>FUT9</v>
          </cell>
          <cell r="F2938">
            <v>1</v>
          </cell>
        </row>
        <row r="2939">
          <cell r="E2939" t="str">
            <v>FUZ</v>
          </cell>
          <cell r="F2939">
            <v>1</v>
          </cell>
        </row>
        <row r="2940">
          <cell r="E2940" t="str">
            <v>FXR1</v>
          </cell>
          <cell r="F2940">
            <v>2</v>
          </cell>
        </row>
        <row r="2941">
          <cell r="E2941" t="str">
            <v>FXR2</v>
          </cell>
          <cell r="F2941">
            <v>1</v>
          </cell>
        </row>
        <row r="2942">
          <cell r="E2942" t="str">
            <v>FYB</v>
          </cell>
          <cell r="F2942">
            <v>1</v>
          </cell>
        </row>
        <row r="2943">
          <cell r="E2943" t="str">
            <v>FYN</v>
          </cell>
          <cell r="F2943">
            <v>2</v>
          </cell>
        </row>
        <row r="2944">
          <cell r="E2944" t="str">
            <v>FZD1</v>
          </cell>
          <cell r="F2944">
            <v>1</v>
          </cell>
        </row>
        <row r="2945">
          <cell r="E2945" t="str">
            <v>FZD10</v>
          </cell>
          <cell r="F2945">
            <v>1</v>
          </cell>
        </row>
        <row r="2946">
          <cell r="E2946" t="str">
            <v>FZD4</v>
          </cell>
          <cell r="F2946">
            <v>1</v>
          </cell>
        </row>
        <row r="2947">
          <cell r="E2947" t="str">
            <v>FZD6</v>
          </cell>
          <cell r="F2947">
            <v>1</v>
          </cell>
        </row>
        <row r="2948">
          <cell r="E2948" t="str">
            <v>FZD9</v>
          </cell>
          <cell r="F2948">
            <v>3</v>
          </cell>
        </row>
        <row r="2949">
          <cell r="E2949" t="str">
            <v>FZR1</v>
          </cell>
          <cell r="F2949">
            <v>1</v>
          </cell>
        </row>
        <row r="2950">
          <cell r="E2950" t="str">
            <v>G3BP2</v>
          </cell>
          <cell r="F2950">
            <v>1</v>
          </cell>
        </row>
        <row r="2951">
          <cell r="E2951" t="str">
            <v>G6PC3</v>
          </cell>
          <cell r="F2951">
            <v>1</v>
          </cell>
        </row>
        <row r="2952">
          <cell r="E2952" t="str">
            <v>GAB1</v>
          </cell>
          <cell r="F2952">
            <v>2</v>
          </cell>
        </row>
        <row r="2953">
          <cell r="E2953" t="str">
            <v>GAB2</v>
          </cell>
          <cell r="F2953">
            <v>1</v>
          </cell>
        </row>
        <row r="2954">
          <cell r="E2954" t="str">
            <v>GAB3</v>
          </cell>
          <cell r="F2954">
            <v>2</v>
          </cell>
        </row>
        <row r="2955">
          <cell r="E2955" t="str">
            <v>GAB4</v>
          </cell>
          <cell r="F2955">
            <v>3</v>
          </cell>
        </row>
        <row r="2956">
          <cell r="E2956" t="str">
            <v>GABBR1</v>
          </cell>
          <cell r="F2956">
            <v>2</v>
          </cell>
        </row>
        <row r="2957">
          <cell r="E2957" t="str">
            <v>GABBR2</v>
          </cell>
          <cell r="F2957">
            <v>3</v>
          </cell>
        </row>
        <row r="2958">
          <cell r="E2958" t="str">
            <v>GABPA</v>
          </cell>
          <cell r="F2958">
            <v>1</v>
          </cell>
        </row>
        <row r="2959">
          <cell r="E2959" t="str">
            <v>GABRA2</v>
          </cell>
          <cell r="F2959">
            <v>3</v>
          </cell>
        </row>
        <row r="2960">
          <cell r="E2960" t="str">
            <v>GABRA3</v>
          </cell>
          <cell r="F2960">
            <v>2</v>
          </cell>
        </row>
        <row r="2961">
          <cell r="E2961" t="str">
            <v>GABRA4</v>
          </cell>
          <cell r="F2961">
            <v>1</v>
          </cell>
        </row>
        <row r="2962">
          <cell r="E2962" t="str">
            <v>GABRA5</v>
          </cell>
          <cell r="F2962">
            <v>2</v>
          </cell>
        </row>
        <row r="2963">
          <cell r="E2963" t="str">
            <v>GABRA6</v>
          </cell>
          <cell r="F2963">
            <v>1</v>
          </cell>
        </row>
        <row r="2964">
          <cell r="E2964" t="str">
            <v>GABRB1</v>
          </cell>
          <cell r="F2964">
            <v>3</v>
          </cell>
        </row>
        <row r="2965">
          <cell r="E2965" t="str">
            <v>GABRB3</v>
          </cell>
          <cell r="F2965">
            <v>8</v>
          </cell>
        </row>
        <row r="2966">
          <cell r="E2966" t="str">
            <v>GABRG1</v>
          </cell>
          <cell r="F2966">
            <v>1</v>
          </cell>
        </row>
        <row r="2967">
          <cell r="E2967" t="str">
            <v>GABRG2</v>
          </cell>
          <cell r="F2967">
            <v>1</v>
          </cell>
        </row>
        <row r="2968">
          <cell r="E2968" t="str">
            <v>GABRG3</v>
          </cell>
          <cell r="F2968">
            <v>1</v>
          </cell>
        </row>
        <row r="2969">
          <cell r="E2969" t="str">
            <v>GABRQ</v>
          </cell>
          <cell r="F2969">
            <v>2</v>
          </cell>
        </row>
        <row r="2970">
          <cell r="E2970" t="str">
            <v>GABRR2</v>
          </cell>
          <cell r="F2970">
            <v>1</v>
          </cell>
        </row>
        <row r="2971">
          <cell r="E2971" t="str">
            <v>GAD1</v>
          </cell>
          <cell r="F2971">
            <v>1</v>
          </cell>
        </row>
        <row r="2972">
          <cell r="E2972" t="str">
            <v>GAD2</v>
          </cell>
          <cell r="F2972">
            <v>1</v>
          </cell>
        </row>
        <row r="2973">
          <cell r="E2973" t="str">
            <v>GAK</v>
          </cell>
          <cell r="F2973">
            <v>2</v>
          </cell>
        </row>
        <row r="2974">
          <cell r="E2974" t="str">
            <v>GAL3ST1</v>
          </cell>
          <cell r="F2974">
            <v>1</v>
          </cell>
        </row>
        <row r="2975">
          <cell r="E2975" t="str">
            <v>GAL3ST2</v>
          </cell>
          <cell r="F2975">
            <v>2</v>
          </cell>
        </row>
        <row r="2976">
          <cell r="E2976" t="str">
            <v>GAL3ST3</v>
          </cell>
          <cell r="F2976">
            <v>2</v>
          </cell>
        </row>
        <row r="2977">
          <cell r="E2977" t="str">
            <v>GALM</v>
          </cell>
          <cell r="F2977">
            <v>1</v>
          </cell>
        </row>
        <row r="2978">
          <cell r="E2978" t="str">
            <v>GALNT11</v>
          </cell>
          <cell r="F2978">
            <v>2</v>
          </cell>
        </row>
        <row r="2979">
          <cell r="E2979" t="str">
            <v>GALNT13</v>
          </cell>
          <cell r="F2979">
            <v>1</v>
          </cell>
        </row>
        <row r="2980">
          <cell r="E2980" t="str">
            <v>GALNT8</v>
          </cell>
          <cell r="F2980">
            <v>2</v>
          </cell>
        </row>
        <row r="2981">
          <cell r="E2981" t="str">
            <v>GALNT9</v>
          </cell>
          <cell r="F2981">
            <v>2</v>
          </cell>
        </row>
        <row r="2982">
          <cell r="E2982" t="str">
            <v>GALNTL1</v>
          </cell>
          <cell r="F2982">
            <v>1</v>
          </cell>
        </row>
        <row r="2983">
          <cell r="E2983" t="str">
            <v>GALNTL2</v>
          </cell>
          <cell r="F2983">
            <v>3</v>
          </cell>
        </row>
        <row r="2984">
          <cell r="E2984" t="str">
            <v>GALNTL4</v>
          </cell>
          <cell r="F2984">
            <v>2</v>
          </cell>
        </row>
        <row r="2985">
          <cell r="E2985" t="str">
            <v>GALNTL5</v>
          </cell>
          <cell r="F2985">
            <v>1</v>
          </cell>
        </row>
        <row r="2986">
          <cell r="E2986" t="str">
            <v>GALNTL6</v>
          </cell>
          <cell r="F2986">
            <v>3</v>
          </cell>
        </row>
        <row r="2987">
          <cell r="E2987" t="str">
            <v>GALR1</v>
          </cell>
          <cell r="F2987">
            <v>1</v>
          </cell>
        </row>
        <row r="2988">
          <cell r="E2988" t="str">
            <v>GANC</v>
          </cell>
          <cell r="F2988">
            <v>1</v>
          </cell>
        </row>
        <row r="2989">
          <cell r="E2989" t="str">
            <v>GAP43</v>
          </cell>
          <cell r="F2989">
            <v>2</v>
          </cell>
        </row>
        <row r="2990">
          <cell r="E2990" t="str">
            <v>GAPT</v>
          </cell>
          <cell r="F2990">
            <v>1</v>
          </cell>
        </row>
        <row r="2991">
          <cell r="E2991" t="str">
            <v>GAPVD1</v>
          </cell>
          <cell r="F2991">
            <v>1</v>
          </cell>
        </row>
        <row r="2992">
          <cell r="E2992" t="str">
            <v>GARS</v>
          </cell>
          <cell r="F2992">
            <v>1</v>
          </cell>
        </row>
        <row r="2993">
          <cell r="E2993" t="str">
            <v>GART</v>
          </cell>
          <cell r="F2993">
            <v>1</v>
          </cell>
        </row>
        <row r="2994">
          <cell r="E2994" t="str">
            <v>GAS1</v>
          </cell>
          <cell r="F2994">
            <v>2</v>
          </cell>
        </row>
        <row r="2995">
          <cell r="E2995" t="str">
            <v>GAS2L1</v>
          </cell>
          <cell r="F2995">
            <v>2</v>
          </cell>
        </row>
        <row r="2996">
          <cell r="E2996" t="str">
            <v>GAS2L2</v>
          </cell>
          <cell r="F2996">
            <v>2</v>
          </cell>
        </row>
        <row r="2997">
          <cell r="E2997" t="str">
            <v>GAS6</v>
          </cell>
          <cell r="F2997">
            <v>2</v>
          </cell>
        </row>
        <row r="2998">
          <cell r="E2998" t="str">
            <v>GAS7</v>
          </cell>
          <cell r="F2998">
            <v>1</v>
          </cell>
        </row>
        <row r="2999">
          <cell r="E2999" t="str">
            <v>GATA1</v>
          </cell>
          <cell r="F2999">
            <v>1</v>
          </cell>
        </row>
        <row r="3000">
          <cell r="E3000" t="str">
            <v>GATA3</v>
          </cell>
          <cell r="F3000">
            <v>2</v>
          </cell>
        </row>
        <row r="3001">
          <cell r="E3001" t="str">
            <v>GATA4</v>
          </cell>
          <cell r="F3001">
            <v>1</v>
          </cell>
        </row>
        <row r="3002">
          <cell r="E3002" t="str">
            <v>GATA5</v>
          </cell>
          <cell r="F3002">
            <v>2</v>
          </cell>
        </row>
        <row r="3003">
          <cell r="E3003" t="str">
            <v>GATA6</v>
          </cell>
          <cell r="F3003">
            <v>1</v>
          </cell>
        </row>
        <row r="3004">
          <cell r="E3004" t="str">
            <v>GATAD2A</v>
          </cell>
          <cell r="F3004">
            <v>1</v>
          </cell>
        </row>
        <row r="3005">
          <cell r="E3005" t="str">
            <v>GATC</v>
          </cell>
          <cell r="F3005">
            <v>1</v>
          </cell>
        </row>
        <row r="3006">
          <cell r="E3006" t="str">
            <v>GBE1</v>
          </cell>
          <cell r="F3006">
            <v>1</v>
          </cell>
        </row>
        <row r="3007">
          <cell r="E3007" t="str">
            <v>GBF1</v>
          </cell>
          <cell r="F3007">
            <v>1</v>
          </cell>
        </row>
        <row r="3008">
          <cell r="E3008" t="str">
            <v>GBGT1</v>
          </cell>
          <cell r="F3008">
            <v>1</v>
          </cell>
        </row>
        <row r="3009">
          <cell r="E3009" t="str">
            <v>GBP2</v>
          </cell>
          <cell r="F3009">
            <v>1</v>
          </cell>
        </row>
        <row r="3010">
          <cell r="E3010" t="str">
            <v>GBP3</v>
          </cell>
          <cell r="F3010">
            <v>1</v>
          </cell>
        </row>
        <row r="3011">
          <cell r="E3011" t="str">
            <v>GBP4</v>
          </cell>
          <cell r="F3011">
            <v>1</v>
          </cell>
        </row>
        <row r="3012">
          <cell r="E3012" t="str">
            <v>GBP6</v>
          </cell>
          <cell r="F3012">
            <v>2</v>
          </cell>
        </row>
        <row r="3013">
          <cell r="E3013" t="str">
            <v>GBP7</v>
          </cell>
          <cell r="F3013">
            <v>3</v>
          </cell>
        </row>
        <row r="3014">
          <cell r="E3014" t="str">
            <v>GBX2</v>
          </cell>
          <cell r="F3014">
            <v>1</v>
          </cell>
        </row>
        <row r="3015">
          <cell r="E3015" t="str">
            <v>GCC1</v>
          </cell>
          <cell r="F3015">
            <v>1</v>
          </cell>
        </row>
        <row r="3016">
          <cell r="E3016" t="str">
            <v>GCC2</v>
          </cell>
          <cell r="F3016">
            <v>2</v>
          </cell>
        </row>
        <row r="3017">
          <cell r="E3017" t="str">
            <v>GCDH</v>
          </cell>
          <cell r="F3017">
            <v>1</v>
          </cell>
        </row>
        <row r="3018">
          <cell r="E3018" t="str">
            <v>GCFC1</v>
          </cell>
          <cell r="F3018">
            <v>2</v>
          </cell>
        </row>
        <row r="3019">
          <cell r="E3019" t="str">
            <v>GCG</v>
          </cell>
          <cell r="F3019">
            <v>1</v>
          </cell>
        </row>
        <row r="3020">
          <cell r="E3020" t="str">
            <v>GCM2</v>
          </cell>
          <cell r="F3020">
            <v>1</v>
          </cell>
        </row>
        <row r="3021">
          <cell r="E3021" t="str">
            <v>GCN1L1</v>
          </cell>
          <cell r="F3021">
            <v>1</v>
          </cell>
        </row>
        <row r="3022">
          <cell r="E3022" t="str">
            <v>GCNT2</v>
          </cell>
          <cell r="F3022">
            <v>2</v>
          </cell>
        </row>
        <row r="3023">
          <cell r="E3023" t="str">
            <v>GCOM1</v>
          </cell>
          <cell r="F3023">
            <v>3</v>
          </cell>
        </row>
        <row r="3024">
          <cell r="E3024" t="str">
            <v>GDAP1</v>
          </cell>
          <cell r="F3024">
            <v>1</v>
          </cell>
        </row>
        <row r="3025">
          <cell r="E3025" t="str">
            <v>GDAP1L1</v>
          </cell>
          <cell r="F3025">
            <v>2</v>
          </cell>
        </row>
        <row r="3026">
          <cell r="E3026" t="str">
            <v>GDAP2</v>
          </cell>
          <cell r="F3026">
            <v>1</v>
          </cell>
        </row>
        <row r="3027">
          <cell r="E3027" t="str">
            <v>GDE1</v>
          </cell>
          <cell r="F3027">
            <v>1</v>
          </cell>
        </row>
        <row r="3028">
          <cell r="E3028" t="str">
            <v>GDF10</v>
          </cell>
          <cell r="F3028">
            <v>1</v>
          </cell>
        </row>
        <row r="3029">
          <cell r="E3029" t="str">
            <v>GDF3</v>
          </cell>
          <cell r="F3029">
            <v>2</v>
          </cell>
        </row>
        <row r="3030">
          <cell r="E3030" t="str">
            <v>GDF5</v>
          </cell>
          <cell r="F3030">
            <v>2</v>
          </cell>
        </row>
        <row r="3031">
          <cell r="E3031" t="str">
            <v>GDF7</v>
          </cell>
          <cell r="F3031">
            <v>1</v>
          </cell>
        </row>
        <row r="3032">
          <cell r="E3032" t="str">
            <v>GDF9</v>
          </cell>
          <cell r="F3032">
            <v>1</v>
          </cell>
        </row>
        <row r="3033">
          <cell r="E3033" t="str">
            <v>GDI1</v>
          </cell>
          <cell r="F3033">
            <v>1</v>
          </cell>
        </row>
        <row r="3034">
          <cell r="E3034" t="str">
            <v>GDI2</v>
          </cell>
          <cell r="F3034">
            <v>1</v>
          </cell>
        </row>
        <row r="3035">
          <cell r="E3035" t="str">
            <v>GDPD1</v>
          </cell>
          <cell r="F3035">
            <v>1</v>
          </cell>
        </row>
        <row r="3036">
          <cell r="E3036" t="str">
            <v>GDPD2</v>
          </cell>
          <cell r="F3036">
            <v>3</v>
          </cell>
        </row>
        <row r="3037">
          <cell r="E3037" t="str">
            <v>GDPD4</v>
          </cell>
          <cell r="F3037">
            <v>1</v>
          </cell>
        </row>
        <row r="3038">
          <cell r="E3038" t="str">
            <v>GDPD5</v>
          </cell>
          <cell r="F3038">
            <v>2</v>
          </cell>
        </row>
        <row r="3039">
          <cell r="E3039" t="str">
            <v>GEM</v>
          </cell>
          <cell r="F3039">
            <v>1</v>
          </cell>
        </row>
        <row r="3040">
          <cell r="E3040" t="str">
            <v>GEMIN5</v>
          </cell>
          <cell r="F3040">
            <v>1</v>
          </cell>
        </row>
        <row r="3041">
          <cell r="E3041" t="str">
            <v>GEMIN6</v>
          </cell>
          <cell r="F3041">
            <v>1</v>
          </cell>
        </row>
        <row r="3042">
          <cell r="E3042" t="str">
            <v>GEMIN8</v>
          </cell>
          <cell r="F3042">
            <v>1</v>
          </cell>
        </row>
        <row r="3043">
          <cell r="E3043" t="str">
            <v>GEN1</v>
          </cell>
          <cell r="F3043">
            <v>2</v>
          </cell>
        </row>
        <row r="3044">
          <cell r="E3044" t="str">
            <v>GFI1</v>
          </cell>
          <cell r="F3044">
            <v>2</v>
          </cell>
        </row>
        <row r="3045">
          <cell r="E3045" t="str">
            <v>GFI1B</v>
          </cell>
          <cell r="F3045">
            <v>1</v>
          </cell>
        </row>
        <row r="3046">
          <cell r="E3046" t="str">
            <v>GFM1</v>
          </cell>
          <cell r="F3046">
            <v>2</v>
          </cell>
        </row>
        <row r="3047">
          <cell r="E3047" t="str">
            <v>GFOD1</v>
          </cell>
          <cell r="F3047">
            <v>1</v>
          </cell>
        </row>
        <row r="3048">
          <cell r="E3048" t="str">
            <v>GFPT1</v>
          </cell>
          <cell r="F3048">
            <v>1</v>
          </cell>
        </row>
        <row r="3049">
          <cell r="E3049" t="str">
            <v>GFPT2</v>
          </cell>
          <cell r="F3049">
            <v>2</v>
          </cell>
        </row>
        <row r="3050">
          <cell r="E3050" t="str">
            <v>GFRA1</v>
          </cell>
          <cell r="F3050">
            <v>6</v>
          </cell>
        </row>
        <row r="3051">
          <cell r="E3051" t="str">
            <v>GFRA2</v>
          </cell>
          <cell r="F3051">
            <v>1</v>
          </cell>
        </row>
        <row r="3052">
          <cell r="E3052" t="str">
            <v>GFRA4</v>
          </cell>
          <cell r="F3052">
            <v>2</v>
          </cell>
        </row>
        <row r="3053">
          <cell r="E3053" t="str">
            <v>GFRAL</v>
          </cell>
          <cell r="F3053">
            <v>3</v>
          </cell>
        </row>
        <row r="3054">
          <cell r="E3054" t="str">
            <v>GGA1</v>
          </cell>
          <cell r="F3054">
            <v>2</v>
          </cell>
        </row>
        <row r="3055">
          <cell r="E3055" t="str">
            <v>GGA2</v>
          </cell>
          <cell r="F3055">
            <v>1</v>
          </cell>
        </row>
        <row r="3056">
          <cell r="E3056" t="str">
            <v>GGA3</v>
          </cell>
          <cell r="F3056">
            <v>1</v>
          </cell>
        </row>
        <row r="3057">
          <cell r="E3057" t="str">
            <v>GGCT</v>
          </cell>
          <cell r="F3057">
            <v>1</v>
          </cell>
        </row>
        <row r="3058">
          <cell r="E3058" t="str">
            <v>GGCX</v>
          </cell>
          <cell r="F3058">
            <v>1</v>
          </cell>
        </row>
        <row r="3059">
          <cell r="E3059" t="str">
            <v>GGH</v>
          </cell>
          <cell r="F3059">
            <v>1</v>
          </cell>
        </row>
        <row r="3060">
          <cell r="E3060" t="str">
            <v>GGPS1</v>
          </cell>
          <cell r="F3060">
            <v>1</v>
          </cell>
        </row>
        <row r="3061">
          <cell r="E3061" t="str">
            <v>GGT5</v>
          </cell>
          <cell r="F3061">
            <v>1</v>
          </cell>
        </row>
        <row r="3062">
          <cell r="E3062" t="str">
            <v>GGT7</v>
          </cell>
          <cell r="F3062">
            <v>3</v>
          </cell>
        </row>
        <row r="3063">
          <cell r="E3063" t="str">
            <v>GGTA1</v>
          </cell>
          <cell r="F3063">
            <v>1</v>
          </cell>
        </row>
        <row r="3064">
          <cell r="E3064" t="str">
            <v>GHR</v>
          </cell>
          <cell r="F3064">
            <v>2</v>
          </cell>
        </row>
        <row r="3065">
          <cell r="E3065" t="str">
            <v>GHRH</v>
          </cell>
          <cell r="F3065">
            <v>1</v>
          </cell>
        </row>
        <row r="3066">
          <cell r="E3066" t="str">
            <v>GHSR</v>
          </cell>
          <cell r="F3066">
            <v>1</v>
          </cell>
        </row>
        <row r="3067">
          <cell r="E3067" t="str">
            <v>GIF</v>
          </cell>
          <cell r="F3067">
            <v>1</v>
          </cell>
        </row>
        <row r="3068">
          <cell r="E3068" t="str">
            <v>GIGYF1</v>
          </cell>
          <cell r="F3068">
            <v>1</v>
          </cell>
        </row>
        <row r="3069">
          <cell r="E3069" t="str">
            <v>GIGYF2</v>
          </cell>
          <cell r="F3069">
            <v>1</v>
          </cell>
        </row>
        <row r="3070">
          <cell r="E3070" t="str">
            <v>GIMAP1</v>
          </cell>
          <cell r="F3070">
            <v>1</v>
          </cell>
        </row>
        <row r="3071">
          <cell r="E3071" t="str">
            <v>GIMAP8</v>
          </cell>
          <cell r="F3071">
            <v>2</v>
          </cell>
        </row>
        <row r="3072">
          <cell r="E3072" t="str">
            <v>GIPC1</v>
          </cell>
          <cell r="F3072">
            <v>1</v>
          </cell>
        </row>
        <row r="3073">
          <cell r="E3073" t="str">
            <v>GIPC3</v>
          </cell>
          <cell r="F3073">
            <v>2</v>
          </cell>
        </row>
        <row r="3074">
          <cell r="E3074" t="str">
            <v>GIPR</v>
          </cell>
          <cell r="F3074">
            <v>2</v>
          </cell>
        </row>
        <row r="3075">
          <cell r="E3075" t="str">
            <v>GIT1</v>
          </cell>
          <cell r="F3075">
            <v>2</v>
          </cell>
        </row>
        <row r="3076">
          <cell r="E3076" t="str">
            <v>GIT2</v>
          </cell>
          <cell r="F3076">
            <v>1</v>
          </cell>
        </row>
        <row r="3077">
          <cell r="E3077" t="str">
            <v>GJA10</v>
          </cell>
          <cell r="F3077">
            <v>1</v>
          </cell>
        </row>
        <row r="3078">
          <cell r="E3078" t="str">
            <v>GJA3</v>
          </cell>
          <cell r="F3078">
            <v>2</v>
          </cell>
        </row>
        <row r="3079">
          <cell r="E3079" t="str">
            <v>GJA5</v>
          </cell>
          <cell r="F3079">
            <v>2</v>
          </cell>
        </row>
        <row r="3080">
          <cell r="E3080" t="str">
            <v>GJA8</v>
          </cell>
          <cell r="F3080">
            <v>3</v>
          </cell>
        </row>
        <row r="3081">
          <cell r="E3081" t="str">
            <v>GJA9</v>
          </cell>
          <cell r="F3081">
            <v>1</v>
          </cell>
        </row>
        <row r="3082">
          <cell r="E3082" t="str">
            <v>GJB4</v>
          </cell>
          <cell r="F3082">
            <v>1</v>
          </cell>
        </row>
        <row r="3083">
          <cell r="E3083" t="str">
            <v>GJB6</v>
          </cell>
          <cell r="F3083">
            <v>1</v>
          </cell>
        </row>
        <row r="3084">
          <cell r="E3084" t="str">
            <v>GJC2</v>
          </cell>
          <cell r="F3084">
            <v>1</v>
          </cell>
        </row>
        <row r="3085">
          <cell r="E3085" t="str">
            <v>GJD4</v>
          </cell>
          <cell r="F3085">
            <v>3</v>
          </cell>
        </row>
        <row r="3086">
          <cell r="E3086" t="str">
            <v>GK</v>
          </cell>
          <cell r="F3086">
            <v>1</v>
          </cell>
        </row>
        <row r="3087">
          <cell r="E3087" t="str">
            <v>GK2</v>
          </cell>
          <cell r="F3087">
            <v>1</v>
          </cell>
        </row>
        <row r="3088">
          <cell r="E3088" t="str">
            <v>GK5</v>
          </cell>
          <cell r="F3088">
            <v>2</v>
          </cell>
        </row>
        <row r="3089">
          <cell r="E3089" t="str">
            <v>GKN2</v>
          </cell>
          <cell r="F3089">
            <v>1</v>
          </cell>
        </row>
        <row r="3090">
          <cell r="E3090" t="str">
            <v>GLB1L3</v>
          </cell>
          <cell r="F3090">
            <v>3</v>
          </cell>
        </row>
        <row r="3091">
          <cell r="E3091" t="str">
            <v>GLCE</v>
          </cell>
          <cell r="F3091">
            <v>2</v>
          </cell>
        </row>
        <row r="3092">
          <cell r="E3092" t="str">
            <v>GLDN</v>
          </cell>
          <cell r="F3092">
            <v>1</v>
          </cell>
        </row>
        <row r="3093">
          <cell r="E3093" t="str">
            <v>GLG1</v>
          </cell>
          <cell r="F3093">
            <v>3</v>
          </cell>
        </row>
        <row r="3094">
          <cell r="E3094" t="str">
            <v>GLI1</v>
          </cell>
          <cell r="F3094">
            <v>2</v>
          </cell>
        </row>
        <row r="3095">
          <cell r="E3095" t="str">
            <v>GLI2</v>
          </cell>
          <cell r="F3095">
            <v>4</v>
          </cell>
        </row>
        <row r="3096">
          <cell r="E3096" t="str">
            <v>GLI3</v>
          </cell>
          <cell r="F3096">
            <v>6</v>
          </cell>
        </row>
        <row r="3097">
          <cell r="E3097" t="str">
            <v>GLIPR1</v>
          </cell>
          <cell r="F3097">
            <v>2</v>
          </cell>
        </row>
        <row r="3098">
          <cell r="E3098" t="str">
            <v>GLIPR1L2</v>
          </cell>
          <cell r="F3098">
            <v>1</v>
          </cell>
        </row>
        <row r="3099">
          <cell r="E3099" t="str">
            <v>GLIS3</v>
          </cell>
          <cell r="F3099">
            <v>2</v>
          </cell>
        </row>
        <row r="3100">
          <cell r="E3100" t="str">
            <v>GLP1R</v>
          </cell>
          <cell r="F3100">
            <v>3</v>
          </cell>
        </row>
        <row r="3101">
          <cell r="E3101" t="str">
            <v>GLP2R</v>
          </cell>
          <cell r="F3101">
            <v>1</v>
          </cell>
        </row>
        <row r="3102">
          <cell r="E3102" t="str">
            <v>GLRA1</v>
          </cell>
          <cell r="F3102">
            <v>1</v>
          </cell>
        </row>
        <row r="3103">
          <cell r="E3103" t="str">
            <v>GLRA3</v>
          </cell>
          <cell r="F3103">
            <v>1</v>
          </cell>
        </row>
        <row r="3104">
          <cell r="E3104" t="str">
            <v>GLT25D2</v>
          </cell>
          <cell r="F3104">
            <v>1</v>
          </cell>
        </row>
        <row r="3105">
          <cell r="E3105" t="str">
            <v>GLTP</v>
          </cell>
          <cell r="F3105">
            <v>1</v>
          </cell>
        </row>
        <row r="3106">
          <cell r="E3106" t="str">
            <v>GLTSCR1</v>
          </cell>
          <cell r="F3106">
            <v>4</v>
          </cell>
        </row>
        <row r="3107">
          <cell r="E3107" t="str">
            <v>GLUD2</v>
          </cell>
          <cell r="F3107">
            <v>1</v>
          </cell>
        </row>
        <row r="3108">
          <cell r="E3108" t="str">
            <v>GLYAT</v>
          </cell>
          <cell r="F3108">
            <v>1</v>
          </cell>
        </row>
        <row r="3109">
          <cell r="E3109" t="str">
            <v>GLYR1</v>
          </cell>
          <cell r="F3109">
            <v>1</v>
          </cell>
        </row>
        <row r="3110">
          <cell r="E3110" t="str">
            <v>GMDS</v>
          </cell>
          <cell r="F3110">
            <v>1</v>
          </cell>
        </row>
        <row r="3111">
          <cell r="E3111" t="str">
            <v>GMEB2</v>
          </cell>
          <cell r="F3111">
            <v>1</v>
          </cell>
        </row>
        <row r="3112">
          <cell r="E3112" t="str">
            <v>GML</v>
          </cell>
          <cell r="F3112">
            <v>2</v>
          </cell>
        </row>
        <row r="3113">
          <cell r="E3113" t="str">
            <v>GMNC</v>
          </cell>
          <cell r="F3113">
            <v>1</v>
          </cell>
        </row>
        <row r="3114">
          <cell r="E3114" t="str">
            <v>GMPS</v>
          </cell>
          <cell r="F3114">
            <v>1</v>
          </cell>
        </row>
        <row r="3115">
          <cell r="E3115" t="str">
            <v>GNA11</v>
          </cell>
          <cell r="F3115">
            <v>1</v>
          </cell>
        </row>
        <row r="3116">
          <cell r="E3116" t="str">
            <v>GNA13</v>
          </cell>
          <cell r="F3116">
            <v>1</v>
          </cell>
        </row>
        <row r="3117">
          <cell r="E3117" t="str">
            <v>GNA14</v>
          </cell>
          <cell r="F3117">
            <v>1</v>
          </cell>
        </row>
        <row r="3118">
          <cell r="E3118" t="str">
            <v>GNAI2</v>
          </cell>
          <cell r="F3118">
            <v>1</v>
          </cell>
        </row>
        <row r="3119">
          <cell r="E3119" t="str">
            <v>GNAL</v>
          </cell>
          <cell r="F3119">
            <v>1</v>
          </cell>
        </row>
        <row r="3120">
          <cell r="E3120" t="str">
            <v>GNAO1</v>
          </cell>
          <cell r="F3120">
            <v>2</v>
          </cell>
        </row>
        <row r="3121">
          <cell r="E3121" t="str">
            <v>GNAS</v>
          </cell>
          <cell r="F3121">
            <v>10</v>
          </cell>
        </row>
        <row r="3122">
          <cell r="E3122" t="str">
            <v>GNAT3</v>
          </cell>
          <cell r="F3122">
            <v>1</v>
          </cell>
        </row>
        <row r="3123">
          <cell r="E3123" t="str">
            <v>GNAZ</v>
          </cell>
          <cell r="F3123">
            <v>1</v>
          </cell>
        </row>
        <row r="3124">
          <cell r="E3124" t="str">
            <v>GNB1</v>
          </cell>
          <cell r="F3124">
            <v>2</v>
          </cell>
        </row>
        <row r="3125">
          <cell r="E3125" t="str">
            <v>GNB4</v>
          </cell>
          <cell r="F3125">
            <v>1</v>
          </cell>
        </row>
        <row r="3126">
          <cell r="E3126" t="str">
            <v>GNB5</v>
          </cell>
          <cell r="F3126">
            <v>3</v>
          </cell>
        </row>
        <row r="3127">
          <cell r="E3127" t="str">
            <v>GNE</v>
          </cell>
          <cell r="F3127">
            <v>1</v>
          </cell>
        </row>
        <row r="3128">
          <cell r="E3128" t="str">
            <v>GNGT1</v>
          </cell>
          <cell r="F3128">
            <v>2</v>
          </cell>
        </row>
        <row r="3129">
          <cell r="E3129" t="str">
            <v>GNL1</v>
          </cell>
          <cell r="F3129">
            <v>1</v>
          </cell>
        </row>
        <row r="3130">
          <cell r="E3130" t="str">
            <v>GNL3L</v>
          </cell>
          <cell r="F3130">
            <v>1</v>
          </cell>
        </row>
        <row r="3131">
          <cell r="E3131" t="str">
            <v>GNMT</v>
          </cell>
          <cell r="F3131">
            <v>1</v>
          </cell>
        </row>
        <row r="3132">
          <cell r="E3132" t="str">
            <v>GNPAT</v>
          </cell>
          <cell r="F3132">
            <v>2</v>
          </cell>
        </row>
        <row r="3133">
          <cell r="E3133" t="str">
            <v>GNPTAB</v>
          </cell>
          <cell r="F3133">
            <v>1</v>
          </cell>
        </row>
        <row r="3134">
          <cell r="E3134" t="str">
            <v>GNPTG</v>
          </cell>
          <cell r="F3134">
            <v>2</v>
          </cell>
        </row>
        <row r="3135">
          <cell r="E3135" t="str">
            <v>GNRH2</v>
          </cell>
          <cell r="F3135">
            <v>1</v>
          </cell>
        </row>
        <row r="3136">
          <cell r="E3136" t="str">
            <v>GNRHR</v>
          </cell>
          <cell r="F3136">
            <v>1</v>
          </cell>
        </row>
        <row r="3137">
          <cell r="E3137" t="str">
            <v>GOLGA2B</v>
          </cell>
          <cell r="F3137">
            <v>1</v>
          </cell>
        </row>
        <row r="3138">
          <cell r="E3138" t="str">
            <v>GOLGA4</v>
          </cell>
          <cell r="F3138">
            <v>2</v>
          </cell>
        </row>
        <row r="3139">
          <cell r="E3139" t="str">
            <v>GOLGB1</v>
          </cell>
          <cell r="F3139">
            <v>1</v>
          </cell>
        </row>
        <row r="3140">
          <cell r="E3140" t="str">
            <v>GOLSYN</v>
          </cell>
          <cell r="F3140">
            <v>1</v>
          </cell>
        </row>
        <row r="3141">
          <cell r="E3141" t="str">
            <v>GOLT1B</v>
          </cell>
          <cell r="F3141">
            <v>1</v>
          </cell>
        </row>
        <row r="3142">
          <cell r="E3142" t="str">
            <v>GON4L</v>
          </cell>
          <cell r="F3142">
            <v>1</v>
          </cell>
        </row>
        <row r="3143">
          <cell r="E3143" t="str">
            <v>GOSR1</v>
          </cell>
          <cell r="F3143">
            <v>1</v>
          </cell>
        </row>
        <row r="3144">
          <cell r="E3144" t="str">
            <v>GOT1L1</v>
          </cell>
          <cell r="F3144">
            <v>1</v>
          </cell>
        </row>
        <row r="3145">
          <cell r="E3145" t="str">
            <v>GP1BA</v>
          </cell>
          <cell r="F3145">
            <v>2</v>
          </cell>
        </row>
        <row r="3146">
          <cell r="E3146" t="str">
            <v>GP2</v>
          </cell>
          <cell r="F3146">
            <v>3</v>
          </cell>
        </row>
        <row r="3147">
          <cell r="E3147" t="str">
            <v>GP5</v>
          </cell>
          <cell r="F3147">
            <v>1</v>
          </cell>
        </row>
        <row r="3148">
          <cell r="E3148" t="str">
            <v>GP6</v>
          </cell>
          <cell r="F3148">
            <v>1</v>
          </cell>
        </row>
        <row r="3149">
          <cell r="E3149" t="str">
            <v>GP9</v>
          </cell>
          <cell r="F3149">
            <v>1</v>
          </cell>
        </row>
        <row r="3150">
          <cell r="E3150" t="str">
            <v>GPAA1</v>
          </cell>
          <cell r="F3150">
            <v>1</v>
          </cell>
        </row>
        <row r="3151">
          <cell r="E3151" t="str">
            <v>GPAM</v>
          </cell>
          <cell r="F3151">
            <v>1</v>
          </cell>
        </row>
        <row r="3152">
          <cell r="E3152" t="str">
            <v>GPAT2</v>
          </cell>
          <cell r="F3152">
            <v>1</v>
          </cell>
        </row>
        <row r="3153">
          <cell r="E3153" t="str">
            <v>GPATCH2</v>
          </cell>
          <cell r="F3153">
            <v>1</v>
          </cell>
        </row>
        <row r="3154">
          <cell r="E3154" t="str">
            <v>GPATCH3</v>
          </cell>
          <cell r="F3154">
            <v>1</v>
          </cell>
        </row>
        <row r="3155">
          <cell r="E3155" t="str">
            <v>GPATCH4</v>
          </cell>
          <cell r="F3155">
            <v>1</v>
          </cell>
        </row>
        <row r="3156">
          <cell r="E3156" t="str">
            <v>GPATCH8</v>
          </cell>
          <cell r="F3156">
            <v>2</v>
          </cell>
        </row>
        <row r="3157">
          <cell r="E3157" t="str">
            <v>GPBP1L1</v>
          </cell>
          <cell r="F3157">
            <v>2</v>
          </cell>
        </row>
        <row r="3158">
          <cell r="E3158" t="str">
            <v>GPC1</v>
          </cell>
          <cell r="F3158">
            <v>2</v>
          </cell>
        </row>
        <row r="3159">
          <cell r="E3159" t="str">
            <v>GPC2</v>
          </cell>
          <cell r="F3159">
            <v>1</v>
          </cell>
        </row>
        <row r="3160">
          <cell r="E3160" t="str">
            <v>GPC3</v>
          </cell>
          <cell r="F3160">
            <v>2</v>
          </cell>
        </row>
        <row r="3161">
          <cell r="E3161" t="str">
            <v>GPC5</v>
          </cell>
          <cell r="F3161">
            <v>1</v>
          </cell>
        </row>
        <row r="3162">
          <cell r="E3162" t="str">
            <v>GPC6</v>
          </cell>
          <cell r="F3162">
            <v>1</v>
          </cell>
        </row>
        <row r="3163">
          <cell r="E3163" t="str">
            <v>GPCPD1</v>
          </cell>
          <cell r="F3163">
            <v>3</v>
          </cell>
        </row>
        <row r="3164">
          <cell r="E3164" t="str">
            <v>GPER</v>
          </cell>
          <cell r="F3164">
            <v>1</v>
          </cell>
        </row>
        <row r="3165">
          <cell r="E3165" t="str">
            <v>GPHN</v>
          </cell>
          <cell r="F3165">
            <v>1</v>
          </cell>
        </row>
        <row r="3166">
          <cell r="E3166" t="str">
            <v>GPN3</v>
          </cell>
          <cell r="F3166">
            <v>1</v>
          </cell>
        </row>
        <row r="3167">
          <cell r="E3167" t="str">
            <v>GPNMB</v>
          </cell>
          <cell r="F3167">
            <v>1</v>
          </cell>
        </row>
        <row r="3168">
          <cell r="E3168" t="str">
            <v>GPR101</v>
          </cell>
          <cell r="F3168">
            <v>1</v>
          </cell>
        </row>
        <row r="3169">
          <cell r="E3169" t="str">
            <v>GPR108</v>
          </cell>
          <cell r="F3169">
            <v>2</v>
          </cell>
        </row>
        <row r="3170">
          <cell r="E3170" t="str">
            <v>GPR109A</v>
          </cell>
          <cell r="F3170">
            <v>2</v>
          </cell>
        </row>
        <row r="3171">
          <cell r="E3171" t="str">
            <v>GPR111</v>
          </cell>
          <cell r="F3171">
            <v>1</v>
          </cell>
        </row>
        <row r="3172">
          <cell r="E3172" t="str">
            <v>GPR112</v>
          </cell>
          <cell r="F3172">
            <v>4</v>
          </cell>
        </row>
        <row r="3173">
          <cell r="E3173" t="str">
            <v>GPR113</v>
          </cell>
          <cell r="F3173">
            <v>3</v>
          </cell>
        </row>
        <row r="3174">
          <cell r="E3174" t="str">
            <v>GPR116</v>
          </cell>
          <cell r="F3174">
            <v>2</v>
          </cell>
        </row>
        <row r="3175">
          <cell r="E3175" t="str">
            <v>GPR12</v>
          </cell>
          <cell r="F3175">
            <v>2</v>
          </cell>
        </row>
        <row r="3176">
          <cell r="E3176" t="str">
            <v>GPR123</v>
          </cell>
          <cell r="F3176">
            <v>2</v>
          </cell>
        </row>
        <row r="3177">
          <cell r="E3177" t="str">
            <v>GPR124</v>
          </cell>
          <cell r="F3177">
            <v>2</v>
          </cell>
        </row>
        <row r="3178">
          <cell r="E3178" t="str">
            <v>GPR125</v>
          </cell>
          <cell r="F3178">
            <v>2</v>
          </cell>
        </row>
        <row r="3179">
          <cell r="E3179" t="str">
            <v>GPR128</v>
          </cell>
          <cell r="F3179">
            <v>1</v>
          </cell>
        </row>
        <row r="3180">
          <cell r="E3180" t="str">
            <v>GPR133</v>
          </cell>
          <cell r="F3180">
            <v>2</v>
          </cell>
        </row>
        <row r="3181">
          <cell r="E3181" t="str">
            <v>GPR135</v>
          </cell>
          <cell r="F3181">
            <v>1</v>
          </cell>
        </row>
        <row r="3182">
          <cell r="E3182" t="str">
            <v>GPR139</v>
          </cell>
          <cell r="F3182">
            <v>1</v>
          </cell>
        </row>
        <row r="3183">
          <cell r="E3183" t="str">
            <v>GPR141</v>
          </cell>
          <cell r="F3183">
            <v>2</v>
          </cell>
        </row>
        <row r="3184">
          <cell r="E3184" t="str">
            <v>GPR149</v>
          </cell>
          <cell r="F3184">
            <v>1</v>
          </cell>
        </row>
        <row r="3185">
          <cell r="E3185" t="str">
            <v>GPR150</v>
          </cell>
          <cell r="F3185">
            <v>1</v>
          </cell>
        </row>
        <row r="3186">
          <cell r="E3186" t="str">
            <v>GPR151</v>
          </cell>
          <cell r="F3186">
            <v>3</v>
          </cell>
        </row>
        <row r="3187">
          <cell r="E3187" t="str">
            <v>GPR158</v>
          </cell>
          <cell r="F3187">
            <v>3</v>
          </cell>
        </row>
        <row r="3188">
          <cell r="E3188" t="str">
            <v>GPR17</v>
          </cell>
          <cell r="F3188">
            <v>1</v>
          </cell>
        </row>
        <row r="3189">
          <cell r="E3189" t="str">
            <v>GPR171</v>
          </cell>
          <cell r="F3189">
            <v>1</v>
          </cell>
        </row>
        <row r="3190">
          <cell r="E3190" t="str">
            <v>GPR172B</v>
          </cell>
          <cell r="F3190">
            <v>1</v>
          </cell>
        </row>
        <row r="3191">
          <cell r="E3191" t="str">
            <v>GPR174</v>
          </cell>
          <cell r="F3191">
            <v>2</v>
          </cell>
        </row>
        <row r="3192">
          <cell r="E3192" t="str">
            <v>GPR179</v>
          </cell>
          <cell r="F3192">
            <v>3</v>
          </cell>
        </row>
        <row r="3193">
          <cell r="E3193" t="str">
            <v>GPR19</v>
          </cell>
          <cell r="F3193">
            <v>1</v>
          </cell>
        </row>
        <row r="3194">
          <cell r="E3194" t="str">
            <v>GPR21</v>
          </cell>
          <cell r="F3194">
            <v>1</v>
          </cell>
        </row>
        <row r="3195">
          <cell r="E3195" t="str">
            <v>GPR22</v>
          </cell>
          <cell r="F3195">
            <v>1</v>
          </cell>
        </row>
        <row r="3196">
          <cell r="E3196" t="str">
            <v>GPR25</v>
          </cell>
          <cell r="F3196">
            <v>2</v>
          </cell>
        </row>
        <row r="3197">
          <cell r="E3197" t="str">
            <v>GPR3</v>
          </cell>
          <cell r="F3197">
            <v>1</v>
          </cell>
        </row>
        <row r="3198">
          <cell r="E3198" t="str">
            <v>GPR34</v>
          </cell>
          <cell r="F3198">
            <v>1</v>
          </cell>
        </row>
        <row r="3199">
          <cell r="E3199" t="str">
            <v>GPR37</v>
          </cell>
          <cell r="F3199">
            <v>3</v>
          </cell>
        </row>
        <row r="3200">
          <cell r="E3200" t="str">
            <v>GPR39</v>
          </cell>
          <cell r="F3200">
            <v>1</v>
          </cell>
        </row>
        <row r="3201">
          <cell r="E3201" t="str">
            <v>GPR44</v>
          </cell>
          <cell r="F3201">
            <v>1</v>
          </cell>
        </row>
        <row r="3202">
          <cell r="E3202" t="str">
            <v>GPR45</v>
          </cell>
          <cell r="F3202">
            <v>3</v>
          </cell>
        </row>
        <row r="3203">
          <cell r="E3203" t="str">
            <v>GPR50</v>
          </cell>
          <cell r="F3203">
            <v>3</v>
          </cell>
        </row>
        <row r="3204">
          <cell r="E3204" t="str">
            <v>GPR52</v>
          </cell>
          <cell r="F3204">
            <v>1</v>
          </cell>
        </row>
        <row r="3205">
          <cell r="E3205" t="str">
            <v>GPR61</v>
          </cell>
          <cell r="F3205">
            <v>1</v>
          </cell>
        </row>
        <row r="3206">
          <cell r="E3206" t="str">
            <v>GPR63</v>
          </cell>
          <cell r="F3206">
            <v>1</v>
          </cell>
        </row>
        <row r="3207">
          <cell r="E3207" t="str">
            <v>GPR68</v>
          </cell>
          <cell r="F3207">
            <v>1</v>
          </cell>
        </row>
        <row r="3208">
          <cell r="E3208" t="str">
            <v>GPR75</v>
          </cell>
          <cell r="F3208">
            <v>1</v>
          </cell>
        </row>
        <row r="3209">
          <cell r="E3209" t="str">
            <v>GPR78</v>
          </cell>
          <cell r="F3209">
            <v>2</v>
          </cell>
        </row>
        <row r="3210">
          <cell r="E3210" t="str">
            <v>GPR83</v>
          </cell>
          <cell r="F3210">
            <v>2</v>
          </cell>
        </row>
        <row r="3211">
          <cell r="E3211" t="str">
            <v>GPR98</v>
          </cell>
          <cell r="F3211">
            <v>10</v>
          </cell>
        </row>
        <row r="3212">
          <cell r="E3212" t="str">
            <v>GPRASP1</v>
          </cell>
          <cell r="F3212">
            <v>1</v>
          </cell>
        </row>
        <row r="3213">
          <cell r="E3213" t="str">
            <v>GPRASP2</v>
          </cell>
          <cell r="F3213">
            <v>2</v>
          </cell>
        </row>
        <row r="3214">
          <cell r="E3214" t="str">
            <v>GPRC5B</v>
          </cell>
          <cell r="F3214">
            <v>1</v>
          </cell>
        </row>
        <row r="3215">
          <cell r="E3215" t="str">
            <v>GPRC6A</v>
          </cell>
          <cell r="F3215">
            <v>1</v>
          </cell>
        </row>
        <row r="3216">
          <cell r="E3216" t="str">
            <v>GPRIN1</v>
          </cell>
          <cell r="F3216">
            <v>1</v>
          </cell>
        </row>
        <row r="3217">
          <cell r="E3217" t="str">
            <v>GPSM1</v>
          </cell>
          <cell r="F3217">
            <v>1</v>
          </cell>
        </row>
        <row r="3218">
          <cell r="E3218" t="str">
            <v>GPT</v>
          </cell>
          <cell r="F3218">
            <v>1</v>
          </cell>
        </row>
        <row r="3219">
          <cell r="E3219" t="str">
            <v>GPX5</v>
          </cell>
          <cell r="F3219">
            <v>2</v>
          </cell>
        </row>
        <row r="3220">
          <cell r="E3220" t="str">
            <v>GRAMD1A</v>
          </cell>
          <cell r="F3220">
            <v>1</v>
          </cell>
        </row>
        <row r="3221">
          <cell r="E3221" t="str">
            <v>GRAMD1C</v>
          </cell>
          <cell r="F3221">
            <v>1</v>
          </cell>
        </row>
        <row r="3222">
          <cell r="E3222" t="str">
            <v>GRAMD3</v>
          </cell>
          <cell r="F3222">
            <v>1</v>
          </cell>
        </row>
        <row r="3223">
          <cell r="E3223" t="str">
            <v>GRAP2</v>
          </cell>
          <cell r="F3223">
            <v>1</v>
          </cell>
        </row>
        <row r="3224">
          <cell r="E3224" t="str">
            <v>GRB14</v>
          </cell>
          <cell r="F3224">
            <v>2</v>
          </cell>
        </row>
        <row r="3225">
          <cell r="E3225" t="str">
            <v>GRB7</v>
          </cell>
          <cell r="F3225">
            <v>1</v>
          </cell>
        </row>
        <row r="3226">
          <cell r="E3226" t="str">
            <v>GREB1</v>
          </cell>
          <cell r="F3226">
            <v>3</v>
          </cell>
        </row>
        <row r="3227">
          <cell r="E3227" t="str">
            <v>GREB1L</v>
          </cell>
          <cell r="F3227">
            <v>1</v>
          </cell>
        </row>
        <row r="3228">
          <cell r="E3228" t="str">
            <v>GRHL1</v>
          </cell>
          <cell r="F3228">
            <v>2</v>
          </cell>
        </row>
        <row r="3229">
          <cell r="E3229" t="str">
            <v>GRHL3</v>
          </cell>
          <cell r="F3229">
            <v>1</v>
          </cell>
        </row>
        <row r="3230">
          <cell r="E3230" t="str">
            <v>GRHPR</v>
          </cell>
          <cell r="F3230">
            <v>1</v>
          </cell>
        </row>
        <row r="3231">
          <cell r="E3231" t="str">
            <v>GRIA1</v>
          </cell>
          <cell r="F3231">
            <v>8</v>
          </cell>
        </row>
        <row r="3232">
          <cell r="E3232" t="str">
            <v>GRIA2</v>
          </cell>
          <cell r="F3232">
            <v>1</v>
          </cell>
        </row>
        <row r="3233">
          <cell r="E3233" t="str">
            <v>GRIA3</v>
          </cell>
          <cell r="F3233">
            <v>1</v>
          </cell>
        </row>
        <row r="3234">
          <cell r="E3234" t="str">
            <v>GRIA4</v>
          </cell>
          <cell r="F3234">
            <v>2</v>
          </cell>
        </row>
        <row r="3235">
          <cell r="E3235" t="str">
            <v>GRID1</v>
          </cell>
          <cell r="F3235">
            <v>1</v>
          </cell>
        </row>
        <row r="3236">
          <cell r="E3236" t="str">
            <v>GRID2IP</v>
          </cell>
          <cell r="F3236">
            <v>1</v>
          </cell>
        </row>
        <row r="3237">
          <cell r="E3237" t="str">
            <v>GRIK1</v>
          </cell>
          <cell r="F3237">
            <v>2</v>
          </cell>
        </row>
        <row r="3238">
          <cell r="E3238" t="str">
            <v>GRIK2</v>
          </cell>
          <cell r="F3238">
            <v>5</v>
          </cell>
        </row>
        <row r="3239">
          <cell r="E3239" t="str">
            <v>GRIK3</v>
          </cell>
          <cell r="F3239">
            <v>4</v>
          </cell>
        </row>
        <row r="3240">
          <cell r="E3240" t="str">
            <v>GRIK4</v>
          </cell>
          <cell r="F3240">
            <v>1</v>
          </cell>
        </row>
        <row r="3241">
          <cell r="E3241" t="str">
            <v>GRIN1</v>
          </cell>
          <cell r="F3241">
            <v>1</v>
          </cell>
        </row>
        <row r="3242">
          <cell r="E3242" t="str">
            <v>GRIN2A</v>
          </cell>
          <cell r="F3242">
            <v>6</v>
          </cell>
        </row>
        <row r="3243">
          <cell r="E3243" t="str">
            <v>GRIN2B</v>
          </cell>
          <cell r="F3243">
            <v>1</v>
          </cell>
        </row>
        <row r="3244">
          <cell r="E3244" t="str">
            <v>GRIN2C</v>
          </cell>
          <cell r="F3244">
            <v>3</v>
          </cell>
        </row>
        <row r="3245">
          <cell r="E3245" t="str">
            <v>GRIN2D</v>
          </cell>
          <cell r="F3245">
            <v>2</v>
          </cell>
        </row>
        <row r="3246">
          <cell r="E3246" t="str">
            <v>GRIP1</v>
          </cell>
          <cell r="F3246">
            <v>2</v>
          </cell>
        </row>
        <row r="3247">
          <cell r="E3247" t="str">
            <v>GRIP2</v>
          </cell>
          <cell r="F3247">
            <v>1</v>
          </cell>
        </row>
        <row r="3248">
          <cell r="E3248" t="str">
            <v>GRIPAP1</v>
          </cell>
          <cell r="F3248">
            <v>1</v>
          </cell>
        </row>
        <row r="3249">
          <cell r="E3249" t="str">
            <v>GRK1</v>
          </cell>
          <cell r="F3249">
            <v>4</v>
          </cell>
        </row>
        <row r="3250">
          <cell r="E3250" t="str">
            <v>GRK4</v>
          </cell>
          <cell r="F3250">
            <v>2</v>
          </cell>
        </row>
        <row r="3251">
          <cell r="E3251" t="str">
            <v>GRK5</v>
          </cell>
          <cell r="F3251">
            <v>1</v>
          </cell>
        </row>
        <row r="3252">
          <cell r="E3252" t="str">
            <v>GRK7</v>
          </cell>
          <cell r="F3252">
            <v>3</v>
          </cell>
        </row>
        <row r="3253">
          <cell r="E3253" t="str">
            <v>GRLF1</v>
          </cell>
          <cell r="F3253">
            <v>3</v>
          </cell>
        </row>
        <row r="3254">
          <cell r="E3254" t="str">
            <v>GRM1</v>
          </cell>
          <cell r="F3254">
            <v>2</v>
          </cell>
        </row>
        <row r="3255">
          <cell r="E3255" t="str">
            <v>GRM2</v>
          </cell>
          <cell r="F3255">
            <v>4</v>
          </cell>
        </row>
        <row r="3256">
          <cell r="E3256" t="str">
            <v>GRM3</v>
          </cell>
          <cell r="F3256">
            <v>1</v>
          </cell>
        </row>
        <row r="3257">
          <cell r="E3257" t="str">
            <v>GRM4</v>
          </cell>
          <cell r="F3257">
            <v>2</v>
          </cell>
        </row>
        <row r="3258">
          <cell r="E3258" t="str">
            <v>GRM5</v>
          </cell>
          <cell r="F3258">
            <v>8</v>
          </cell>
        </row>
        <row r="3259">
          <cell r="E3259" t="str">
            <v>GRM6</v>
          </cell>
          <cell r="F3259">
            <v>4</v>
          </cell>
        </row>
        <row r="3260">
          <cell r="E3260" t="str">
            <v>GRM7</v>
          </cell>
          <cell r="F3260">
            <v>6</v>
          </cell>
        </row>
        <row r="3261">
          <cell r="E3261" t="str">
            <v>GRSF1</v>
          </cell>
          <cell r="F3261">
            <v>1</v>
          </cell>
        </row>
        <row r="3262">
          <cell r="E3262" t="str">
            <v>GRWD1</v>
          </cell>
          <cell r="F3262">
            <v>1</v>
          </cell>
        </row>
        <row r="3263">
          <cell r="E3263" t="str">
            <v>GRXCR1</v>
          </cell>
          <cell r="F3263">
            <v>2</v>
          </cell>
        </row>
        <row r="3264">
          <cell r="E3264" t="str">
            <v>GSC</v>
          </cell>
          <cell r="F3264">
            <v>1</v>
          </cell>
        </row>
        <row r="3265">
          <cell r="E3265" t="str">
            <v>GSDMA</v>
          </cell>
          <cell r="F3265">
            <v>1</v>
          </cell>
        </row>
        <row r="3266">
          <cell r="E3266" t="str">
            <v>GSDMC</v>
          </cell>
          <cell r="F3266">
            <v>1</v>
          </cell>
        </row>
        <row r="3267">
          <cell r="E3267" t="str">
            <v>GSDMD</v>
          </cell>
          <cell r="F3267">
            <v>1</v>
          </cell>
        </row>
        <row r="3268">
          <cell r="E3268" t="str">
            <v>GSG1</v>
          </cell>
          <cell r="F3268">
            <v>1</v>
          </cell>
        </row>
        <row r="3269">
          <cell r="E3269" t="str">
            <v>GSG2</v>
          </cell>
          <cell r="F3269">
            <v>2</v>
          </cell>
        </row>
        <row r="3270">
          <cell r="E3270" t="str">
            <v>GSK3A</v>
          </cell>
          <cell r="F3270">
            <v>1</v>
          </cell>
        </row>
        <row r="3271">
          <cell r="E3271" t="str">
            <v>GSN</v>
          </cell>
          <cell r="F3271">
            <v>1</v>
          </cell>
        </row>
        <row r="3272">
          <cell r="E3272" t="str">
            <v>GSS</v>
          </cell>
          <cell r="F3272">
            <v>2</v>
          </cell>
        </row>
        <row r="3273">
          <cell r="E3273" t="str">
            <v>GSTA4</v>
          </cell>
          <cell r="F3273">
            <v>1</v>
          </cell>
        </row>
        <row r="3274">
          <cell r="E3274" t="str">
            <v>GSTCD</v>
          </cell>
          <cell r="F3274">
            <v>1</v>
          </cell>
        </row>
        <row r="3275">
          <cell r="E3275" t="str">
            <v>GSTM4</v>
          </cell>
          <cell r="F3275">
            <v>1</v>
          </cell>
        </row>
        <row r="3276">
          <cell r="E3276" t="str">
            <v>GSTP1</v>
          </cell>
          <cell r="F3276">
            <v>1</v>
          </cell>
        </row>
        <row r="3277">
          <cell r="E3277" t="str">
            <v>GTDC1</v>
          </cell>
          <cell r="F3277">
            <v>2</v>
          </cell>
        </row>
        <row r="3278">
          <cell r="E3278" t="str">
            <v>GTF2E1</v>
          </cell>
          <cell r="F3278">
            <v>2</v>
          </cell>
        </row>
        <row r="3279">
          <cell r="E3279" t="str">
            <v>GTF2I</v>
          </cell>
          <cell r="F3279">
            <v>1</v>
          </cell>
        </row>
        <row r="3280">
          <cell r="E3280" t="str">
            <v>GTF3A</v>
          </cell>
          <cell r="F3280">
            <v>1</v>
          </cell>
        </row>
        <row r="3281">
          <cell r="E3281" t="str">
            <v>GTF3C1</v>
          </cell>
          <cell r="F3281">
            <v>2</v>
          </cell>
        </row>
        <row r="3282">
          <cell r="E3282" t="str">
            <v>GTF3C2</v>
          </cell>
          <cell r="F3282">
            <v>1</v>
          </cell>
        </row>
        <row r="3283">
          <cell r="E3283" t="str">
            <v>GTF3C3</v>
          </cell>
          <cell r="F3283">
            <v>1</v>
          </cell>
        </row>
        <row r="3284">
          <cell r="E3284" t="str">
            <v>GTF3C4</v>
          </cell>
          <cell r="F3284">
            <v>1</v>
          </cell>
        </row>
        <row r="3285">
          <cell r="E3285" t="str">
            <v>GTF3C5</v>
          </cell>
          <cell r="F3285">
            <v>1</v>
          </cell>
        </row>
        <row r="3286">
          <cell r="E3286" t="str">
            <v>GTPBP2</v>
          </cell>
          <cell r="F3286">
            <v>1</v>
          </cell>
        </row>
        <row r="3287">
          <cell r="E3287" t="str">
            <v>GTPBP3</v>
          </cell>
          <cell r="F3287">
            <v>1</v>
          </cell>
        </row>
        <row r="3288">
          <cell r="E3288" t="str">
            <v>GTPBP5</v>
          </cell>
          <cell r="F3288">
            <v>1</v>
          </cell>
        </row>
        <row r="3289">
          <cell r="E3289" t="str">
            <v>GTPBP8</v>
          </cell>
          <cell r="F3289">
            <v>1</v>
          </cell>
        </row>
        <row r="3290">
          <cell r="E3290" t="str">
            <v>GTSE1</v>
          </cell>
          <cell r="F3290">
            <v>1</v>
          </cell>
        </row>
        <row r="3291">
          <cell r="E3291" t="str">
            <v>GTSF1L</v>
          </cell>
          <cell r="F3291">
            <v>1</v>
          </cell>
        </row>
        <row r="3292">
          <cell r="E3292" t="str">
            <v>GUCA1A</v>
          </cell>
          <cell r="F3292">
            <v>1</v>
          </cell>
        </row>
        <row r="3293">
          <cell r="E3293" t="str">
            <v>GUCA1B</v>
          </cell>
          <cell r="F3293">
            <v>2</v>
          </cell>
        </row>
        <row r="3294">
          <cell r="E3294" t="str">
            <v>GUCY1B2</v>
          </cell>
          <cell r="F3294">
            <v>1</v>
          </cell>
        </row>
        <row r="3295">
          <cell r="E3295" t="str">
            <v>GUCY1B3</v>
          </cell>
          <cell r="F3295">
            <v>1</v>
          </cell>
        </row>
        <row r="3296">
          <cell r="E3296" t="str">
            <v>GUCY2C</v>
          </cell>
          <cell r="F3296">
            <v>1</v>
          </cell>
        </row>
        <row r="3297">
          <cell r="E3297" t="str">
            <v>GUCY2D</v>
          </cell>
          <cell r="F3297">
            <v>3</v>
          </cell>
        </row>
        <row r="3298">
          <cell r="E3298" t="str">
            <v>GUCY2F</v>
          </cell>
          <cell r="F3298">
            <v>3</v>
          </cell>
        </row>
        <row r="3299">
          <cell r="E3299" t="str">
            <v>GUF1</v>
          </cell>
          <cell r="F3299">
            <v>1</v>
          </cell>
        </row>
        <row r="3300">
          <cell r="E3300" t="str">
            <v>GULP1</v>
          </cell>
          <cell r="F3300">
            <v>1</v>
          </cell>
        </row>
        <row r="3301">
          <cell r="E3301" t="str">
            <v>GUSB</v>
          </cell>
          <cell r="F3301">
            <v>1</v>
          </cell>
        </row>
        <row r="3302">
          <cell r="E3302" t="str">
            <v>GYLTL1B</v>
          </cell>
          <cell r="F3302">
            <v>2</v>
          </cell>
        </row>
        <row r="3303">
          <cell r="E3303" t="str">
            <v>GYPA</v>
          </cell>
          <cell r="F3303">
            <v>1</v>
          </cell>
        </row>
        <row r="3304">
          <cell r="E3304" t="str">
            <v>GYPB</v>
          </cell>
          <cell r="F3304">
            <v>1</v>
          </cell>
        </row>
        <row r="3305">
          <cell r="E3305" t="str">
            <v>GYPC</v>
          </cell>
          <cell r="F3305">
            <v>1</v>
          </cell>
        </row>
        <row r="3306">
          <cell r="E3306" t="str">
            <v>GYS1</v>
          </cell>
          <cell r="F3306">
            <v>1</v>
          </cell>
        </row>
        <row r="3307">
          <cell r="E3307" t="str">
            <v>GZF1</v>
          </cell>
          <cell r="F3307">
            <v>1</v>
          </cell>
        </row>
        <row r="3308">
          <cell r="E3308" t="str">
            <v>GZMM</v>
          </cell>
          <cell r="F3308">
            <v>1</v>
          </cell>
        </row>
        <row r="3309">
          <cell r="E3309" t="str">
            <v>H1FNT</v>
          </cell>
          <cell r="F3309">
            <v>3</v>
          </cell>
        </row>
        <row r="3310">
          <cell r="E3310" t="str">
            <v>H1FOO</v>
          </cell>
          <cell r="F3310">
            <v>1</v>
          </cell>
        </row>
        <row r="3311">
          <cell r="E3311" t="str">
            <v>HACE1</v>
          </cell>
          <cell r="F3311">
            <v>2</v>
          </cell>
        </row>
        <row r="3312">
          <cell r="E3312" t="str">
            <v>HACL1</v>
          </cell>
          <cell r="F3312">
            <v>3</v>
          </cell>
        </row>
        <row r="3313">
          <cell r="E3313" t="str">
            <v>HADHA</v>
          </cell>
          <cell r="F3313">
            <v>1</v>
          </cell>
        </row>
        <row r="3314">
          <cell r="E3314" t="str">
            <v>HADHB</v>
          </cell>
          <cell r="F3314">
            <v>1</v>
          </cell>
        </row>
        <row r="3315">
          <cell r="E3315" t="str">
            <v>HAGHL</v>
          </cell>
          <cell r="F3315">
            <v>1</v>
          </cell>
        </row>
        <row r="3316">
          <cell r="E3316" t="str">
            <v>HAO1</v>
          </cell>
          <cell r="F3316">
            <v>1</v>
          </cell>
        </row>
        <row r="3317">
          <cell r="E3317" t="str">
            <v>HAO2</v>
          </cell>
          <cell r="F3317">
            <v>1</v>
          </cell>
        </row>
        <row r="3318">
          <cell r="E3318" t="str">
            <v>HAPLN2</v>
          </cell>
          <cell r="F3318">
            <v>1</v>
          </cell>
        </row>
        <row r="3319">
          <cell r="E3319" t="str">
            <v>HARS2</v>
          </cell>
          <cell r="F3319">
            <v>1</v>
          </cell>
        </row>
        <row r="3320">
          <cell r="E3320" t="str">
            <v>HAS1</v>
          </cell>
          <cell r="F3320">
            <v>3</v>
          </cell>
        </row>
        <row r="3321">
          <cell r="E3321" t="str">
            <v>HAS2</v>
          </cell>
          <cell r="F3321">
            <v>2</v>
          </cell>
        </row>
        <row r="3322">
          <cell r="E3322" t="str">
            <v>HAS3</v>
          </cell>
          <cell r="F3322">
            <v>1</v>
          </cell>
        </row>
        <row r="3323">
          <cell r="E3323" t="str">
            <v>HAUS5</v>
          </cell>
          <cell r="F3323">
            <v>1</v>
          </cell>
        </row>
        <row r="3324">
          <cell r="E3324" t="str">
            <v>HAUS7</v>
          </cell>
          <cell r="F3324">
            <v>1</v>
          </cell>
        </row>
        <row r="3325">
          <cell r="E3325" t="str">
            <v>HAVCR2</v>
          </cell>
          <cell r="F3325">
            <v>1</v>
          </cell>
        </row>
        <row r="3326">
          <cell r="E3326" t="str">
            <v>HBA2</v>
          </cell>
          <cell r="F3326">
            <v>1</v>
          </cell>
        </row>
        <row r="3327">
          <cell r="E3327" t="str">
            <v>HBS1L</v>
          </cell>
          <cell r="F3327">
            <v>2</v>
          </cell>
        </row>
        <row r="3328">
          <cell r="E3328" t="str">
            <v>HBZP1</v>
          </cell>
          <cell r="F3328">
            <v>1</v>
          </cell>
        </row>
        <row r="3329">
          <cell r="E3329" t="str">
            <v>HCAR3</v>
          </cell>
          <cell r="F3329">
            <v>1</v>
          </cell>
        </row>
        <row r="3330">
          <cell r="E3330" t="str">
            <v>HCFC1</v>
          </cell>
          <cell r="F3330">
            <v>1</v>
          </cell>
        </row>
        <row r="3331">
          <cell r="E3331" t="str">
            <v>HCFC2</v>
          </cell>
          <cell r="F3331">
            <v>1</v>
          </cell>
        </row>
        <row r="3332">
          <cell r="E3332" t="str">
            <v>hCG_17324</v>
          </cell>
          <cell r="F3332">
            <v>2</v>
          </cell>
        </row>
        <row r="3333">
          <cell r="E3333" t="str">
            <v>HCN1</v>
          </cell>
          <cell r="F3333">
            <v>3</v>
          </cell>
        </row>
        <row r="3334">
          <cell r="E3334" t="str">
            <v>HCN4</v>
          </cell>
          <cell r="F3334">
            <v>2</v>
          </cell>
        </row>
        <row r="3335">
          <cell r="E3335" t="str">
            <v>HCRTR2</v>
          </cell>
          <cell r="F3335">
            <v>3</v>
          </cell>
        </row>
        <row r="3336">
          <cell r="E3336" t="str">
            <v>HDAC2</v>
          </cell>
          <cell r="F3336">
            <v>1</v>
          </cell>
        </row>
        <row r="3337">
          <cell r="E3337" t="str">
            <v>HDAC3</v>
          </cell>
          <cell r="F3337">
            <v>1</v>
          </cell>
        </row>
        <row r="3338">
          <cell r="E3338" t="str">
            <v>HDAC4</v>
          </cell>
          <cell r="F3338">
            <v>2</v>
          </cell>
        </row>
        <row r="3339">
          <cell r="E3339" t="str">
            <v>HDAC5</v>
          </cell>
          <cell r="F3339">
            <v>1</v>
          </cell>
        </row>
        <row r="3340">
          <cell r="E3340" t="str">
            <v>HDAC6</v>
          </cell>
          <cell r="F3340">
            <v>1</v>
          </cell>
        </row>
        <row r="3341">
          <cell r="E3341" t="str">
            <v>HDAC7</v>
          </cell>
          <cell r="F3341">
            <v>1</v>
          </cell>
        </row>
        <row r="3342">
          <cell r="E3342" t="str">
            <v>HDAC9</v>
          </cell>
          <cell r="F3342">
            <v>4</v>
          </cell>
        </row>
        <row r="3343">
          <cell r="E3343" t="str">
            <v>HDC</v>
          </cell>
          <cell r="F3343">
            <v>1</v>
          </cell>
        </row>
        <row r="3344">
          <cell r="E3344" t="str">
            <v>HDGF2</v>
          </cell>
          <cell r="F3344">
            <v>1</v>
          </cell>
        </row>
        <row r="3345">
          <cell r="E3345" t="str">
            <v>HDGFL1</v>
          </cell>
          <cell r="F3345">
            <v>1</v>
          </cell>
        </row>
        <row r="3346">
          <cell r="E3346" t="str">
            <v>HDHD1</v>
          </cell>
          <cell r="F3346">
            <v>1</v>
          </cell>
        </row>
        <row r="3347">
          <cell r="E3347" t="str">
            <v>HDHD3</v>
          </cell>
          <cell r="F3347">
            <v>1</v>
          </cell>
        </row>
        <row r="3348">
          <cell r="E3348" t="str">
            <v>HDLBP</v>
          </cell>
          <cell r="F3348">
            <v>2</v>
          </cell>
        </row>
        <row r="3349">
          <cell r="E3349" t="str">
            <v>HEATR1</v>
          </cell>
          <cell r="F3349">
            <v>2</v>
          </cell>
        </row>
        <row r="3350">
          <cell r="E3350" t="str">
            <v>HEATR2</v>
          </cell>
          <cell r="F3350">
            <v>1</v>
          </cell>
        </row>
        <row r="3351">
          <cell r="E3351" t="str">
            <v>HEATR4</v>
          </cell>
          <cell r="F3351">
            <v>2</v>
          </cell>
        </row>
        <row r="3352">
          <cell r="E3352" t="str">
            <v>HEATR5B</v>
          </cell>
          <cell r="F3352">
            <v>4</v>
          </cell>
        </row>
        <row r="3353">
          <cell r="E3353" t="str">
            <v>HEATR6</v>
          </cell>
          <cell r="F3353">
            <v>3</v>
          </cell>
        </row>
        <row r="3354">
          <cell r="E3354" t="str">
            <v>HEATR7B2</v>
          </cell>
          <cell r="F3354">
            <v>5</v>
          </cell>
        </row>
        <row r="3355">
          <cell r="E3355" t="str">
            <v>HEBP1</v>
          </cell>
          <cell r="F3355">
            <v>1</v>
          </cell>
        </row>
        <row r="3356">
          <cell r="E3356" t="str">
            <v>HECA</v>
          </cell>
          <cell r="F3356">
            <v>1</v>
          </cell>
        </row>
        <row r="3357">
          <cell r="E3357" t="str">
            <v>HECTD2</v>
          </cell>
          <cell r="F3357">
            <v>1</v>
          </cell>
        </row>
        <row r="3358">
          <cell r="E3358" t="str">
            <v>HECTD3</v>
          </cell>
          <cell r="F3358">
            <v>4</v>
          </cell>
        </row>
        <row r="3359">
          <cell r="E3359" t="str">
            <v>HECW1</v>
          </cell>
          <cell r="F3359">
            <v>10</v>
          </cell>
        </row>
        <row r="3360">
          <cell r="E3360" t="str">
            <v>HEG1</v>
          </cell>
          <cell r="F3360">
            <v>1</v>
          </cell>
        </row>
        <row r="3361">
          <cell r="E3361" t="str">
            <v>HELB</v>
          </cell>
          <cell r="F3361">
            <v>1</v>
          </cell>
        </row>
        <row r="3362">
          <cell r="E3362" t="str">
            <v>HEPACAM</v>
          </cell>
          <cell r="F3362">
            <v>1</v>
          </cell>
        </row>
        <row r="3363">
          <cell r="E3363" t="str">
            <v>HEPACAM2</v>
          </cell>
          <cell r="F3363">
            <v>5</v>
          </cell>
        </row>
        <row r="3364">
          <cell r="E3364" t="str">
            <v>HEPHL1</v>
          </cell>
          <cell r="F3364">
            <v>1</v>
          </cell>
        </row>
        <row r="3365">
          <cell r="E3365" t="str">
            <v>HERC1</v>
          </cell>
          <cell r="F3365">
            <v>4</v>
          </cell>
        </row>
        <row r="3366">
          <cell r="E3366" t="str">
            <v>HERC2</v>
          </cell>
          <cell r="F3366">
            <v>3</v>
          </cell>
        </row>
        <row r="3367">
          <cell r="E3367" t="str">
            <v>HERC3</v>
          </cell>
          <cell r="F3367">
            <v>2</v>
          </cell>
        </row>
        <row r="3368">
          <cell r="E3368" t="str">
            <v>HERC4</v>
          </cell>
          <cell r="F3368">
            <v>1</v>
          </cell>
        </row>
        <row r="3369">
          <cell r="E3369" t="str">
            <v>HERC5</v>
          </cell>
          <cell r="F3369">
            <v>3</v>
          </cell>
        </row>
        <row r="3370">
          <cell r="E3370" t="str">
            <v>HERPUD2</v>
          </cell>
          <cell r="F3370">
            <v>1</v>
          </cell>
        </row>
        <row r="3371">
          <cell r="E3371" t="str">
            <v>HES4</v>
          </cell>
          <cell r="F3371">
            <v>1</v>
          </cell>
        </row>
        <row r="3372">
          <cell r="E3372" t="str">
            <v>HESX1</v>
          </cell>
          <cell r="F3372">
            <v>1</v>
          </cell>
        </row>
        <row r="3373">
          <cell r="E3373" t="str">
            <v>HEXA</v>
          </cell>
          <cell r="F3373">
            <v>1</v>
          </cell>
        </row>
        <row r="3374">
          <cell r="E3374" t="str">
            <v>HEXIM1</v>
          </cell>
          <cell r="F3374">
            <v>1</v>
          </cell>
        </row>
        <row r="3375">
          <cell r="E3375" t="str">
            <v>HEXIM2</v>
          </cell>
          <cell r="F3375">
            <v>1</v>
          </cell>
        </row>
        <row r="3376">
          <cell r="E3376" t="str">
            <v>HEY1</v>
          </cell>
          <cell r="F3376">
            <v>2</v>
          </cell>
        </row>
        <row r="3377">
          <cell r="E3377" t="str">
            <v>HEY2</v>
          </cell>
          <cell r="F3377">
            <v>1</v>
          </cell>
        </row>
        <row r="3378">
          <cell r="E3378" t="str">
            <v>HEYL</v>
          </cell>
          <cell r="F3378">
            <v>1</v>
          </cell>
        </row>
        <row r="3379">
          <cell r="E3379" t="str">
            <v>HFE2</v>
          </cell>
          <cell r="F3379">
            <v>1</v>
          </cell>
        </row>
        <row r="3380">
          <cell r="E3380" t="str">
            <v>HFM1</v>
          </cell>
          <cell r="F3380">
            <v>6</v>
          </cell>
        </row>
        <row r="3381">
          <cell r="E3381" t="str">
            <v>HGF</v>
          </cell>
          <cell r="F3381">
            <v>3</v>
          </cell>
        </row>
        <row r="3382">
          <cell r="E3382" t="str">
            <v>HGFAC</v>
          </cell>
          <cell r="F3382">
            <v>3</v>
          </cell>
        </row>
        <row r="3383">
          <cell r="E3383" t="str">
            <v>HGSNAT</v>
          </cell>
          <cell r="F3383">
            <v>1</v>
          </cell>
        </row>
        <row r="3384">
          <cell r="E3384" t="str">
            <v>HHATL</v>
          </cell>
          <cell r="F3384">
            <v>1</v>
          </cell>
        </row>
        <row r="3385">
          <cell r="E3385" t="str">
            <v>HHIP</v>
          </cell>
          <cell r="F3385">
            <v>1</v>
          </cell>
        </row>
        <row r="3386">
          <cell r="E3386" t="str">
            <v>HHIPL2</v>
          </cell>
          <cell r="F3386">
            <v>1</v>
          </cell>
        </row>
        <row r="3387">
          <cell r="E3387" t="str">
            <v>HHLA1</v>
          </cell>
          <cell r="F3387">
            <v>1</v>
          </cell>
        </row>
        <row r="3388">
          <cell r="E3388" t="str">
            <v>HIAT1</v>
          </cell>
          <cell r="F3388">
            <v>2</v>
          </cell>
        </row>
        <row r="3389">
          <cell r="E3389" t="str">
            <v>HIC2</v>
          </cell>
          <cell r="F3389">
            <v>2</v>
          </cell>
        </row>
        <row r="3390">
          <cell r="E3390" t="str">
            <v>HIF1A</v>
          </cell>
          <cell r="F3390">
            <v>2</v>
          </cell>
        </row>
        <row r="3391">
          <cell r="E3391" t="str">
            <v>HIF3A</v>
          </cell>
          <cell r="F3391">
            <v>2</v>
          </cell>
        </row>
        <row r="3392">
          <cell r="E3392" t="str">
            <v>HINFP</v>
          </cell>
          <cell r="F3392">
            <v>1</v>
          </cell>
        </row>
        <row r="3393">
          <cell r="E3393" t="str">
            <v>HIP1</v>
          </cell>
          <cell r="F3393">
            <v>1</v>
          </cell>
        </row>
        <row r="3394">
          <cell r="E3394" t="str">
            <v>HIP1R</v>
          </cell>
          <cell r="F3394">
            <v>2</v>
          </cell>
        </row>
        <row r="3395">
          <cell r="E3395" t="str">
            <v>HIPK2</v>
          </cell>
          <cell r="F3395">
            <v>2</v>
          </cell>
        </row>
        <row r="3396">
          <cell r="E3396" t="str">
            <v>HIPK3</v>
          </cell>
          <cell r="F3396">
            <v>1</v>
          </cell>
        </row>
        <row r="3397">
          <cell r="E3397" t="str">
            <v>HIPK4</v>
          </cell>
          <cell r="F3397">
            <v>1</v>
          </cell>
        </row>
        <row r="3398">
          <cell r="E3398" t="str">
            <v>HIRA</v>
          </cell>
          <cell r="F3398">
            <v>2</v>
          </cell>
        </row>
        <row r="3399">
          <cell r="E3399" t="str">
            <v>HIRIP3</v>
          </cell>
          <cell r="F3399">
            <v>1</v>
          </cell>
        </row>
        <row r="3400">
          <cell r="E3400" t="str">
            <v>HIST1H1A</v>
          </cell>
          <cell r="F3400">
            <v>1</v>
          </cell>
        </row>
        <row r="3401">
          <cell r="E3401" t="str">
            <v>HIST1H1E</v>
          </cell>
          <cell r="F3401">
            <v>1</v>
          </cell>
        </row>
        <row r="3402">
          <cell r="E3402" t="str">
            <v>HIST1H2AA</v>
          </cell>
          <cell r="F3402">
            <v>1</v>
          </cell>
        </row>
        <row r="3403">
          <cell r="E3403" t="str">
            <v>HIST1H2AC</v>
          </cell>
          <cell r="F3403">
            <v>1</v>
          </cell>
        </row>
        <row r="3404">
          <cell r="E3404" t="str">
            <v>HIST1H2AD</v>
          </cell>
          <cell r="F3404">
            <v>1</v>
          </cell>
        </row>
        <row r="3405">
          <cell r="E3405" t="str">
            <v>HIST1H2AE</v>
          </cell>
          <cell r="F3405">
            <v>1</v>
          </cell>
        </row>
        <row r="3406">
          <cell r="E3406" t="str">
            <v>HIST1H2BH</v>
          </cell>
          <cell r="F3406">
            <v>1</v>
          </cell>
        </row>
        <row r="3407">
          <cell r="E3407" t="str">
            <v>HIST1H3A</v>
          </cell>
          <cell r="F3407">
            <v>1</v>
          </cell>
        </row>
        <row r="3408">
          <cell r="E3408" t="str">
            <v>HIST1H3B</v>
          </cell>
          <cell r="F3408">
            <v>4</v>
          </cell>
        </row>
        <row r="3409">
          <cell r="E3409" t="str">
            <v>HIST1H3G</v>
          </cell>
          <cell r="F3409">
            <v>1</v>
          </cell>
        </row>
        <row r="3410">
          <cell r="E3410" t="str">
            <v>HIST1H4B</v>
          </cell>
          <cell r="F3410">
            <v>1</v>
          </cell>
        </row>
        <row r="3411">
          <cell r="E3411" t="str">
            <v>HIVEP1</v>
          </cell>
          <cell r="F3411">
            <v>3</v>
          </cell>
        </row>
        <row r="3412">
          <cell r="E3412" t="str">
            <v>HIVEP2</v>
          </cell>
          <cell r="F3412">
            <v>2</v>
          </cell>
        </row>
        <row r="3413">
          <cell r="E3413" t="str">
            <v>HIVEP3</v>
          </cell>
          <cell r="F3413">
            <v>2</v>
          </cell>
        </row>
        <row r="3414">
          <cell r="E3414" t="str">
            <v>HJURP</v>
          </cell>
          <cell r="F3414">
            <v>1</v>
          </cell>
        </row>
        <row r="3415">
          <cell r="E3415" t="str">
            <v>HK1</v>
          </cell>
          <cell r="F3415">
            <v>2</v>
          </cell>
        </row>
        <row r="3416">
          <cell r="E3416" t="str">
            <v>HK2</v>
          </cell>
          <cell r="F3416">
            <v>1</v>
          </cell>
        </row>
        <row r="3417">
          <cell r="E3417" t="str">
            <v>HK3</v>
          </cell>
          <cell r="F3417">
            <v>4</v>
          </cell>
        </row>
        <row r="3418">
          <cell r="E3418" t="str">
            <v>HKDC1</v>
          </cell>
          <cell r="F3418">
            <v>3</v>
          </cell>
        </row>
        <row r="3419">
          <cell r="E3419" t="str">
            <v>HKR1</v>
          </cell>
          <cell r="F3419">
            <v>1</v>
          </cell>
        </row>
        <row r="3420">
          <cell r="E3420" t="str">
            <v>HLA-C</v>
          </cell>
          <cell r="F3420">
            <v>1</v>
          </cell>
        </row>
        <row r="3421">
          <cell r="E3421" t="str">
            <v>HLA-DMB</v>
          </cell>
          <cell r="F3421">
            <v>1</v>
          </cell>
        </row>
        <row r="3422">
          <cell r="E3422" t="str">
            <v>HLA-DPA1</v>
          </cell>
          <cell r="F3422">
            <v>1</v>
          </cell>
        </row>
        <row r="3423">
          <cell r="E3423" t="str">
            <v>HLA-DPB1</v>
          </cell>
          <cell r="F3423">
            <v>1</v>
          </cell>
        </row>
        <row r="3424">
          <cell r="E3424" t="str">
            <v>HLA-DQA1</v>
          </cell>
          <cell r="F3424">
            <v>2</v>
          </cell>
        </row>
        <row r="3425">
          <cell r="E3425" t="str">
            <v>HLA-DQA2</v>
          </cell>
          <cell r="F3425">
            <v>1</v>
          </cell>
        </row>
        <row r="3426">
          <cell r="E3426" t="str">
            <v>HLA-DQB2</v>
          </cell>
          <cell r="F3426">
            <v>2</v>
          </cell>
        </row>
        <row r="3427">
          <cell r="E3427" t="str">
            <v>HLA-DRA</v>
          </cell>
          <cell r="F3427">
            <v>1</v>
          </cell>
        </row>
        <row r="3428">
          <cell r="E3428" t="str">
            <v>HLA-G</v>
          </cell>
          <cell r="F3428">
            <v>1</v>
          </cell>
        </row>
        <row r="3429">
          <cell r="E3429" t="str">
            <v>HLA-P</v>
          </cell>
          <cell r="F3429">
            <v>1</v>
          </cell>
        </row>
        <row r="3430">
          <cell r="E3430" t="str">
            <v>HLF</v>
          </cell>
          <cell r="F3430">
            <v>2</v>
          </cell>
        </row>
        <row r="3431">
          <cell r="E3431" t="str">
            <v>HLTF</v>
          </cell>
          <cell r="F3431">
            <v>2</v>
          </cell>
        </row>
        <row r="3432">
          <cell r="E3432" t="str">
            <v>HMCN1</v>
          </cell>
          <cell r="F3432">
            <v>15</v>
          </cell>
        </row>
        <row r="3433">
          <cell r="E3433" t="str">
            <v>HMGCLL1</v>
          </cell>
          <cell r="F3433">
            <v>1</v>
          </cell>
        </row>
        <row r="3434">
          <cell r="E3434" t="str">
            <v>HMGCS1</v>
          </cell>
          <cell r="F3434">
            <v>2</v>
          </cell>
        </row>
        <row r="3435">
          <cell r="E3435" t="str">
            <v>HMGN4</v>
          </cell>
          <cell r="F3435">
            <v>1</v>
          </cell>
        </row>
        <row r="3436">
          <cell r="E3436" t="str">
            <v>HMGXB3</v>
          </cell>
          <cell r="F3436">
            <v>4</v>
          </cell>
        </row>
        <row r="3437">
          <cell r="E3437" t="str">
            <v>HMHA1</v>
          </cell>
          <cell r="F3437">
            <v>2</v>
          </cell>
        </row>
        <row r="3438">
          <cell r="E3438" t="str">
            <v>HMMR</v>
          </cell>
          <cell r="F3438">
            <v>3</v>
          </cell>
        </row>
        <row r="3439">
          <cell r="E3439" t="str">
            <v>HMOX1</v>
          </cell>
          <cell r="F3439">
            <v>1</v>
          </cell>
        </row>
        <row r="3440">
          <cell r="E3440" t="str">
            <v>HMOX2</v>
          </cell>
          <cell r="F3440">
            <v>1</v>
          </cell>
        </row>
        <row r="3441">
          <cell r="E3441" t="str">
            <v>HMP19</v>
          </cell>
          <cell r="F3441">
            <v>1</v>
          </cell>
        </row>
        <row r="3442">
          <cell r="E3442" t="str">
            <v>HMX3</v>
          </cell>
          <cell r="F3442">
            <v>1</v>
          </cell>
        </row>
        <row r="3443">
          <cell r="E3443" t="str">
            <v>HNF1A</v>
          </cell>
          <cell r="F3443">
            <v>2</v>
          </cell>
        </row>
        <row r="3444">
          <cell r="E3444" t="str">
            <v>HNF4A</v>
          </cell>
          <cell r="F3444">
            <v>1</v>
          </cell>
        </row>
        <row r="3445">
          <cell r="E3445" t="str">
            <v>HNRNPA0</v>
          </cell>
          <cell r="F3445">
            <v>1</v>
          </cell>
        </row>
        <row r="3446">
          <cell r="E3446" t="str">
            <v>HNRNPA2B1</v>
          </cell>
          <cell r="F3446">
            <v>2</v>
          </cell>
        </row>
        <row r="3447">
          <cell r="E3447" t="str">
            <v>HNRNPAB</v>
          </cell>
          <cell r="F3447">
            <v>1</v>
          </cell>
        </row>
        <row r="3448">
          <cell r="E3448" t="str">
            <v>HNRNPD</v>
          </cell>
          <cell r="F3448">
            <v>1</v>
          </cell>
        </row>
        <row r="3449">
          <cell r="E3449" t="str">
            <v>HNRNPH1</v>
          </cell>
          <cell r="F3449">
            <v>1</v>
          </cell>
        </row>
        <row r="3450">
          <cell r="E3450" t="str">
            <v>HNRNPH3</v>
          </cell>
          <cell r="F3450">
            <v>1</v>
          </cell>
        </row>
        <row r="3451">
          <cell r="E3451" t="str">
            <v>HNRNPM</v>
          </cell>
          <cell r="F3451">
            <v>2</v>
          </cell>
        </row>
        <row r="3452">
          <cell r="E3452" t="str">
            <v>HNRPLL</v>
          </cell>
          <cell r="F3452">
            <v>1</v>
          </cell>
        </row>
        <row r="3453">
          <cell r="E3453" t="str">
            <v>HOMER1</v>
          </cell>
          <cell r="F3453">
            <v>1</v>
          </cell>
        </row>
        <row r="3454">
          <cell r="E3454" t="str">
            <v>HOMER2</v>
          </cell>
          <cell r="F3454">
            <v>3</v>
          </cell>
        </row>
        <row r="3455">
          <cell r="E3455" t="str">
            <v>HOMER3</v>
          </cell>
          <cell r="F3455">
            <v>1</v>
          </cell>
        </row>
        <row r="3456">
          <cell r="E3456" t="str">
            <v>HOMEZ</v>
          </cell>
          <cell r="F3456">
            <v>1</v>
          </cell>
        </row>
        <row r="3457">
          <cell r="E3457" t="str">
            <v>HOOK2</v>
          </cell>
          <cell r="F3457">
            <v>1</v>
          </cell>
        </row>
        <row r="3458">
          <cell r="E3458" t="str">
            <v>HOOK3</v>
          </cell>
          <cell r="F3458">
            <v>1</v>
          </cell>
        </row>
        <row r="3459">
          <cell r="E3459" t="str">
            <v>HORMAD1</v>
          </cell>
          <cell r="F3459">
            <v>1</v>
          </cell>
        </row>
        <row r="3460">
          <cell r="E3460" t="str">
            <v>HOXA13</v>
          </cell>
          <cell r="F3460">
            <v>1</v>
          </cell>
        </row>
        <row r="3461">
          <cell r="E3461" t="str">
            <v>HOXA3</v>
          </cell>
          <cell r="F3461">
            <v>2</v>
          </cell>
        </row>
        <row r="3462">
          <cell r="E3462" t="str">
            <v>HOXA7</v>
          </cell>
          <cell r="F3462">
            <v>1</v>
          </cell>
        </row>
        <row r="3463">
          <cell r="E3463" t="str">
            <v>HOXB2</v>
          </cell>
          <cell r="F3463">
            <v>2</v>
          </cell>
        </row>
        <row r="3464">
          <cell r="E3464" t="str">
            <v>HOXB3</v>
          </cell>
          <cell r="F3464">
            <v>2</v>
          </cell>
        </row>
        <row r="3465">
          <cell r="E3465" t="str">
            <v>HOXB5</v>
          </cell>
          <cell r="F3465">
            <v>1</v>
          </cell>
        </row>
        <row r="3466">
          <cell r="E3466" t="str">
            <v>HOXB8</v>
          </cell>
          <cell r="F3466">
            <v>1</v>
          </cell>
        </row>
        <row r="3467">
          <cell r="E3467" t="str">
            <v>HOXC11</v>
          </cell>
          <cell r="F3467">
            <v>2</v>
          </cell>
        </row>
        <row r="3468">
          <cell r="E3468" t="str">
            <v>HOXC12</v>
          </cell>
          <cell r="F3468">
            <v>1</v>
          </cell>
        </row>
        <row r="3469">
          <cell r="E3469" t="str">
            <v>HOXD11</v>
          </cell>
          <cell r="F3469">
            <v>2</v>
          </cell>
        </row>
        <row r="3470">
          <cell r="E3470" t="str">
            <v>HOXD12</v>
          </cell>
          <cell r="F3470">
            <v>2</v>
          </cell>
        </row>
        <row r="3471">
          <cell r="E3471" t="str">
            <v>HOXD3</v>
          </cell>
          <cell r="F3471">
            <v>2</v>
          </cell>
        </row>
        <row r="3472">
          <cell r="E3472" t="str">
            <v>HPD</v>
          </cell>
          <cell r="F3472">
            <v>1</v>
          </cell>
        </row>
        <row r="3473">
          <cell r="E3473" t="str">
            <v>HPGDS</v>
          </cell>
          <cell r="F3473">
            <v>1</v>
          </cell>
        </row>
        <row r="3474">
          <cell r="E3474" t="str">
            <v>HPS1</v>
          </cell>
          <cell r="F3474">
            <v>2</v>
          </cell>
        </row>
        <row r="3475">
          <cell r="E3475" t="str">
            <v>HPS4</v>
          </cell>
          <cell r="F3475">
            <v>2</v>
          </cell>
        </row>
        <row r="3476">
          <cell r="E3476" t="str">
            <v>HPS5</v>
          </cell>
          <cell r="F3476">
            <v>2</v>
          </cell>
        </row>
        <row r="3477">
          <cell r="E3477" t="str">
            <v>HPS6</v>
          </cell>
          <cell r="F3477">
            <v>3</v>
          </cell>
        </row>
        <row r="3478">
          <cell r="E3478" t="str">
            <v>HPSE2</v>
          </cell>
          <cell r="F3478">
            <v>1</v>
          </cell>
        </row>
        <row r="3479">
          <cell r="E3479" t="str">
            <v>HRAS</v>
          </cell>
          <cell r="F3479">
            <v>1</v>
          </cell>
        </row>
        <row r="3480">
          <cell r="E3480" t="str">
            <v>HRASLS</v>
          </cell>
          <cell r="F3480">
            <v>1</v>
          </cell>
        </row>
        <row r="3481">
          <cell r="E3481" t="str">
            <v>HRC</v>
          </cell>
          <cell r="F3481">
            <v>1</v>
          </cell>
        </row>
        <row r="3482">
          <cell r="E3482" t="str">
            <v>HRG</v>
          </cell>
          <cell r="F3482">
            <v>3</v>
          </cell>
        </row>
        <row r="3483">
          <cell r="E3483" t="str">
            <v>HRH2</v>
          </cell>
          <cell r="F3483">
            <v>1</v>
          </cell>
        </row>
        <row r="3484">
          <cell r="E3484" t="str">
            <v>HRH3</v>
          </cell>
          <cell r="F3484">
            <v>1</v>
          </cell>
        </row>
        <row r="3485">
          <cell r="E3485" t="str">
            <v>HRNR</v>
          </cell>
          <cell r="F3485">
            <v>2</v>
          </cell>
        </row>
        <row r="3486">
          <cell r="E3486" t="str">
            <v>HRSP12</v>
          </cell>
          <cell r="F3486">
            <v>1</v>
          </cell>
        </row>
        <row r="3487">
          <cell r="E3487" t="str">
            <v>HS1BP3</v>
          </cell>
          <cell r="F3487">
            <v>1</v>
          </cell>
        </row>
        <row r="3488">
          <cell r="E3488" t="str">
            <v>HS2ST1</v>
          </cell>
          <cell r="F3488">
            <v>1</v>
          </cell>
        </row>
        <row r="3489">
          <cell r="E3489" t="str">
            <v>HS3ST2</v>
          </cell>
          <cell r="F3489">
            <v>2</v>
          </cell>
        </row>
        <row r="3490">
          <cell r="E3490" t="str">
            <v>HS3ST3A1</v>
          </cell>
          <cell r="F3490">
            <v>3</v>
          </cell>
        </row>
        <row r="3491">
          <cell r="E3491" t="str">
            <v>HS3ST4</v>
          </cell>
          <cell r="F3491">
            <v>1</v>
          </cell>
        </row>
        <row r="3492">
          <cell r="E3492" t="str">
            <v>HS3ST5</v>
          </cell>
          <cell r="F3492">
            <v>1</v>
          </cell>
        </row>
        <row r="3493">
          <cell r="E3493" t="str">
            <v>HS6ST1</v>
          </cell>
          <cell r="F3493">
            <v>2</v>
          </cell>
        </row>
        <row r="3494">
          <cell r="E3494" t="str">
            <v>HS6ST2</v>
          </cell>
          <cell r="F3494">
            <v>4</v>
          </cell>
        </row>
        <row r="3495">
          <cell r="E3495" t="str">
            <v>HS6ST3</v>
          </cell>
          <cell r="F3495">
            <v>1</v>
          </cell>
        </row>
        <row r="3496">
          <cell r="E3496" t="str">
            <v>HSCB</v>
          </cell>
          <cell r="F3496">
            <v>1</v>
          </cell>
        </row>
        <row r="3497">
          <cell r="E3497" t="str">
            <v>HSD11B1</v>
          </cell>
          <cell r="F3497">
            <v>1</v>
          </cell>
        </row>
        <row r="3498">
          <cell r="E3498" t="str">
            <v>HSD11B2</v>
          </cell>
          <cell r="F3498">
            <v>2</v>
          </cell>
        </row>
        <row r="3499">
          <cell r="E3499" t="str">
            <v>HSD17B11</v>
          </cell>
          <cell r="F3499">
            <v>1</v>
          </cell>
        </row>
        <row r="3500">
          <cell r="E3500" t="str">
            <v>HSD17B1P1</v>
          </cell>
          <cell r="F3500">
            <v>2</v>
          </cell>
        </row>
        <row r="3501">
          <cell r="E3501" t="str">
            <v>HSD17B2</v>
          </cell>
          <cell r="F3501">
            <v>1</v>
          </cell>
        </row>
        <row r="3502">
          <cell r="E3502" t="str">
            <v>HSD17B4</v>
          </cell>
          <cell r="F3502">
            <v>1</v>
          </cell>
        </row>
        <row r="3503">
          <cell r="E3503" t="str">
            <v>HSD17B8</v>
          </cell>
          <cell r="F3503">
            <v>2</v>
          </cell>
        </row>
        <row r="3504">
          <cell r="E3504" t="str">
            <v>HSD3B1</v>
          </cell>
          <cell r="F3504">
            <v>1</v>
          </cell>
        </row>
        <row r="3505">
          <cell r="E3505" t="str">
            <v>HSD3B7</v>
          </cell>
          <cell r="F3505">
            <v>1</v>
          </cell>
        </row>
        <row r="3506">
          <cell r="E3506" t="str">
            <v>HSF2BP</v>
          </cell>
          <cell r="F3506">
            <v>1</v>
          </cell>
        </row>
        <row r="3507">
          <cell r="E3507" t="str">
            <v>HSF4</v>
          </cell>
          <cell r="F3507">
            <v>1</v>
          </cell>
        </row>
        <row r="3508">
          <cell r="E3508" t="str">
            <v>HSF5</v>
          </cell>
          <cell r="F3508">
            <v>1</v>
          </cell>
        </row>
        <row r="3509">
          <cell r="E3509" t="str">
            <v>HSH2D</v>
          </cell>
          <cell r="F3509">
            <v>1</v>
          </cell>
        </row>
        <row r="3510">
          <cell r="E3510" t="str">
            <v>HSP90AB1</v>
          </cell>
          <cell r="F3510">
            <v>1</v>
          </cell>
        </row>
        <row r="3511">
          <cell r="E3511" t="str">
            <v>HSP90B1</v>
          </cell>
          <cell r="F3511">
            <v>1</v>
          </cell>
        </row>
        <row r="3512">
          <cell r="E3512" t="str">
            <v>HSPA12A</v>
          </cell>
          <cell r="F3512">
            <v>1</v>
          </cell>
        </row>
        <row r="3513">
          <cell r="E3513" t="str">
            <v>HSPA13</v>
          </cell>
          <cell r="F3513">
            <v>1</v>
          </cell>
        </row>
        <row r="3514">
          <cell r="E3514" t="str">
            <v>HSPA1L</v>
          </cell>
          <cell r="F3514">
            <v>3</v>
          </cell>
        </row>
        <row r="3515">
          <cell r="E3515" t="str">
            <v>HSPA4L</v>
          </cell>
          <cell r="F3515">
            <v>1</v>
          </cell>
        </row>
        <row r="3516">
          <cell r="E3516" t="str">
            <v>HSPA6</v>
          </cell>
          <cell r="F3516">
            <v>2</v>
          </cell>
        </row>
        <row r="3517">
          <cell r="E3517" t="str">
            <v>HSPB7</v>
          </cell>
          <cell r="F3517">
            <v>2</v>
          </cell>
        </row>
        <row r="3518">
          <cell r="E3518" t="str">
            <v>HSPB8</v>
          </cell>
          <cell r="F3518">
            <v>1</v>
          </cell>
        </row>
        <row r="3519">
          <cell r="E3519" t="str">
            <v>HSPG2</v>
          </cell>
          <cell r="F3519">
            <v>3</v>
          </cell>
        </row>
        <row r="3520">
          <cell r="E3520" t="str">
            <v>HSPH1</v>
          </cell>
          <cell r="F3520">
            <v>2</v>
          </cell>
        </row>
        <row r="3521">
          <cell r="E3521" t="str">
            <v>HTR1A</v>
          </cell>
          <cell r="F3521">
            <v>3</v>
          </cell>
        </row>
        <row r="3522">
          <cell r="E3522" t="str">
            <v>HTR1B</v>
          </cell>
          <cell r="F3522">
            <v>2</v>
          </cell>
        </row>
        <row r="3523">
          <cell r="E3523" t="str">
            <v>HTR1F</v>
          </cell>
          <cell r="F3523">
            <v>1</v>
          </cell>
        </row>
        <row r="3524">
          <cell r="E3524" t="str">
            <v>HTR2C</v>
          </cell>
          <cell r="F3524">
            <v>2</v>
          </cell>
        </row>
        <row r="3525">
          <cell r="E3525" t="str">
            <v>HTR3A</v>
          </cell>
          <cell r="F3525">
            <v>1</v>
          </cell>
        </row>
        <row r="3526">
          <cell r="E3526" t="str">
            <v>HTR3B</v>
          </cell>
          <cell r="F3526">
            <v>2</v>
          </cell>
        </row>
        <row r="3527">
          <cell r="E3527" t="str">
            <v>HTR4</v>
          </cell>
          <cell r="F3527">
            <v>1</v>
          </cell>
        </row>
        <row r="3528">
          <cell r="E3528" t="str">
            <v>HTR5A</v>
          </cell>
          <cell r="F3528">
            <v>4</v>
          </cell>
        </row>
        <row r="3529">
          <cell r="E3529" t="str">
            <v>HTR7</v>
          </cell>
          <cell r="F3529">
            <v>2</v>
          </cell>
        </row>
        <row r="3530">
          <cell r="E3530" t="str">
            <v>HTRA1</v>
          </cell>
          <cell r="F3530">
            <v>1</v>
          </cell>
        </row>
        <row r="3531">
          <cell r="E3531" t="str">
            <v>HTRA3</v>
          </cell>
          <cell r="F3531">
            <v>2</v>
          </cell>
        </row>
        <row r="3532">
          <cell r="E3532" t="str">
            <v>HTRA4</v>
          </cell>
          <cell r="F3532">
            <v>1</v>
          </cell>
        </row>
        <row r="3533">
          <cell r="E3533" t="str">
            <v>HTT</v>
          </cell>
          <cell r="F3533">
            <v>3</v>
          </cell>
        </row>
        <row r="3534">
          <cell r="E3534" t="str">
            <v>HUS1</v>
          </cell>
          <cell r="F3534">
            <v>2</v>
          </cell>
        </row>
        <row r="3535">
          <cell r="E3535" t="str">
            <v>HUWE1</v>
          </cell>
          <cell r="F3535">
            <v>4</v>
          </cell>
        </row>
        <row r="3536">
          <cell r="E3536" t="str">
            <v>HYAL2</v>
          </cell>
          <cell r="F3536">
            <v>1</v>
          </cell>
        </row>
        <row r="3537">
          <cell r="E3537" t="str">
            <v>HYAL3</v>
          </cell>
          <cell r="F3537">
            <v>1</v>
          </cell>
        </row>
        <row r="3538">
          <cell r="E3538" t="str">
            <v>HYDIN</v>
          </cell>
          <cell r="F3538">
            <v>12</v>
          </cell>
        </row>
        <row r="3539">
          <cell r="E3539" t="str">
            <v>IAH1</v>
          </cell>
          <cell r="F3539">
            <v>1</v>
          </cell>
        </row>
        <row r="3540">
          <cell r="E3540" t="str">
            <v>IARS</v>
          </cell>
          <cell r="F3540">
            <v>3</v>
          </cell>
        </row>
        <row r="3541">
          <cell r="E3541" t="str">
            <v>IARS2</v>
          </cell>
          <cell r="F3541">
            <v>2</v>
          </cell>
        </row>
        <row r="3542">
          <cell r="E3542" t="str">
            <v>IBSP</v>
          </cell>
          <cell r="F3542">
            <v>1</v>
          </cell>
        </row>
        <row r="3543">
          <cell r="E3543" t="str">
            <v>ICA1</v>
          </cell>
          <cell r="F3543">
            <v>2</v>
          </cell>
        </row>
        <row r="3544">
          <cell r="E3544" t="str">
            <v>ICA1L</v>
          </cell>
          <cell r="F3544">
            <v>1</v>
          </cell>
        </row>
        <row r="3545">
          <cell r="E3545" t="str">
            <v>ICAM2</v>
          </cell>
          <cell r="F3545">
            <v>1</v>
          </cell>
        </row>
        <row r="3546">
          <cell r="E3546" t="str">
            <v>ICAM4</v>
          </cell>
          <cell r="F3546">
            <v>1</v>
          </cell>
        </row>
        <row r="3547">
          <cell r="E3547" t="str">
            <v>ICK</v>
          </cell>
          <cell r="F3547">
            <v>1</v>
          </cell>
        </row>
        <row r="3548">
          <cell r="E3548" t="str">
            <v>ICOS</v>
          </cell>
          <cell r="F3548">
            <v>1</v>
          </cell>
        </row>
        <row r="3549">
          <cell r="E3549" t="str">
            <v>ICOSLG</v>
          </cell>
          <cell r="F3549">
            <v>1</v>
          </cell>
        </row>
        <row r="3550">
          <cell r="E3550" t="str">
            <v>IDE</v>
          </cell>
          <cell r="F3550">
            <v>1</v>
          </cell>
        </row>
        <row r="3551">
          <cell r="E3551" t="str">
            <v>IDH1</v>
          </cell>
          <cell r="F3551">
            <v>3</v>
          </cell>
        </row>
        <row r="3552">
          <cell r="E3552" t="str">
            <v>IDH3G</v>
          </cell>
          <cell r="F3552">
            <v>1</v>
          </cell>
        </row>
        <row r="3553">
          <cell r="E3553" t="str">
            <v>IDI1</v>
          </cell>
          <cell r="F3553">
            <v>1</v>
          </cell>
        </row>
        <row r="3554">
          <cell r="E3554" t="str">
            <v>IDO2</v>
          </cell>
          <cell r="F3554">
            <v>2</v>
          </cell>
        </row>
        <row r="3555">
          <cell r="E3555" t="str">
            <v>IDS</v>
          </cell>
          <cell r="F3555">
            <v>1</v>
          </cell>
        </row>
        <row r="3556">
          <cell r="E3556" t="str">
            <v>IDUA</v>
          </cell>
          <cell r="F3556">
            <v>2</v>
          </cell>
        </row>
        <row r="3557">
          <cell r="E3557" t="str">
            <v>IFFO1</v>
          </cell>
          <cell r="F3557">
            <v>1</v>
          </cell>
        </row>
        <row r="3558">
          <cell r="E3558" t="str">
            <v>IFI16</v>
          </cell>
          <cell r="F3558">
            <v>1</v>
          </cell>
        </row>
        <row r="3559">
          <cell r="E3559" t="str">
            <v>IFI27L1</v>
          </cell>
          <cell r="F3559">
            <v>1</v>
          </cell>
        </row>
        <row r="3560">
          <cell r="E3560" t="str">
            <v>IFI44L</v>
          </cell>
          <cell r="F3560">
            <v>1</v>
          </cell>
        </row>
        <row r="3561">
          <cell r="E3561" t="str">
            <v>IFIH1</v>
          </cell>
          <cell r="F3561">
            <v>1</v>
          </cell>
        </row>
        <row r="3562">
          <cell r="E3562" t="str">
            <v>IFIT2</v>
          </cell>
          <cell r="F3562">
            <v>2</v>
          </cell>
        </row>
        <row r="3563">
          <cell r="E3563" t="str">
            <v>IFIT3</v>
          </cell>
          <cell r="F3563">
            <v>2</v>
          </cell>
        </row>
        <row r="3564">
          <cell r="E3564" t="str">
            <v>IFNA8</v>
          </cell>
          <cell r="F3564">
            <v>1</v>
          </cell>
        </row>
        <row r="3565">
          <cell r="E3565" t="str">
            <v>IFNAR1</v>
          </cell>
          <cell r="F3565">
            <v>1</v>
          </cell>
        </row>
        <row r="3566">
          <cell r="E3566" t="str">
            <v>IFNG</v>
          </cell>
          <cell r="F3566">
            <v>2</v>
          </cell>
        </row>
        <row r="3567">
          <cell r="E3567" t="str">
            <v>IFNGR1</v>
          </cell>
          <cell r="F3567">
            <v>1</v>
          </cell>
        </row>
        <row r="3568">
          <cell r="E3568" t="str">
            <v>IFRD1</v>
          </cell>
          <cell r="F3568">
            <v>1</v>
          </cell>
        </row>
        <row r="3569">
          <cell r="E3569" t="str">
            <v>IFT122</v>
          </cell>
          <cell r="F3569">
            <v>2</v>
          </cell>
        </row>
        <row r="3570">
          <cell r="E3570" t="str">
            <v>IFT140</v>
          </cell>
          <cell r="F3570">
            <v>2</v>
          </cell>
        </row>
        <row r="3571">
          <cell r="E3571" t="str">
            <v>IFT172</v>
          </cell>
          <cell r="F3571">
            <v>1</v>
          </cell>
        </row>
        <row r="3572">
          <cell r="E3572" t="str">
            <v>IFT57</v>
          </cell>
          <cell r="F3572">
            <v>1</v>
          </cell>
        </row>
        <row r="3573">
          <cell r="E3573" t="str">
            <v>IFT88</v>
          </cell>
          <cell r="F3573">
            <v>1</v>
          </cell>
        </row>
        <row r="3574">
          <cell r="E3574" t="str">
            <v>IGDCC3</v>
          </cell>
          <cell r="F3574">
            <v>2</v>
          </cell>
        </row>
        <row r="3575">
          <cell r="E3575" t="str">
            <v>IGDCC4</v>
          </cell>
          <cell r="F3575">
            <v>3</v>
          </cell>
        </row>
        <row r="3576">
          <cell r="E3576" t="str">
            <v>IGF1R</v>
          </cell>
          <cell r="F3576">
            <v>1</v>
          </cell>
        </row>
        <row r="3577">
          <cell r="E3577" t="str">
            <v>IGF2AS</v>
          </cell>
          <cell r="F3577">
            <v>2</v>
          </cell>
        </row>
        <row r="3578">
          <cell r="E3578" t="str">
            <v>IGF2BP3</v>
          </cell>
          <cell r="F3578">
            <v>2</v>
          </cell>
        </row>
        <row r="3579">
          <cell r="E3579" t="str">
            <v>IGF2R</v>
          </cell>
          <cell r="F3579">
            <v>4</v>
          </cell>
        </row>
        <row r="3580">
          <cell r="E3580" t="str">
            <v>IGFALS</v>
          </cell>
          <cell r="F3580">
            <v>2</v>
          </cell>
        </row>
        <row r="3581">
          <cell r="E3581" t="str">
            <v>IGFBP1</v>
          </cell>
          <cell r="F3581">
            <v>1</v>
          </cell>
        </row>
        <row r="3582">
          <cell r="E3582" t="str">
            <v>IGFBP3</v>
          </cell>
          <cell r="F3582">
            <v>1</v>
          </cell>
        </row>
        <row r="3583">
          <cell r="E3583" t="str">
            <v>IGFBP5</v>
          </cell>
          <cell r="F3583">
            <v>3</v>
          </cell>
        </row>
        <row r="3584">
          <cell r="E3584" t="str">
            <v>IGFBP6</v>
          </cell>
          <cell r="F3584">
            <v>1</v>
          </cell>
        </row>
        <row r="3585">
          <cell r="E3585" t="str">
            <v>IGFBP7</v>
          </cell>
          <cell r="F3585">
            <v>2</v>
          </cell>
        </row>
        <row r="3586">
          <cell r="E3586" t="str">
            <v>IGFL1</v>
          </cell>
          <cell r="F3586">
            <v>1</v>
          </cell>
        </row>
        <row r="3587">
          <cell r="E3587" t="str">
            <v>IGFN1</v>
          </cell>
          <cell r="F3587">
            <v>1</v>
          </cell>
        </row>
        <row r="3588">
          <cell r="E3588" t="str">
            <v>IGHA1</v>
          </cell>
          <cell r="F3588">
            <v>1</v>
          </cell>
        </row>
        <row r="3589">
          <cell r="E3589" t="str">
            <v>IGHEP2</v>
          </cell>
          <cell r="F3589">
            <v>1</v>
          </cell>
        </row>
        <row r="3590">
          <cell r="E3590" t="str">
            <v>IGHM</v>
          </cell>
          <cell r="F3590">
            <v>2</v>
          </cell>
        </row>
        <row r="3591">
          <cell r="E3591" t="str">
            <v>IGHMBP2</v>
          </cell>
          <cell r="F3591">
            <v>1</v>
          </cell>
        </row>
        <row r="3592">
          <cell r="E3592" t="str">
            <v>IGHV3-20</v>
          </cell>
          <cell r="F3592">
            <v>1</v>
          </cell>
        </row>
        <row r="3593">
          <cell r="E3593" t="str">
            <v>IGHV3-49</v>
          </cell>
          <cell r="F3593">
            <v>1</v>
          </cell>
        </row>
        <row r="3594">
          <cell r="E3594" t="str">
            <v>IGHV5-51</v>
          </cell>
          <cell r="F3594">
            <v>2</v>
          </cell>
        </row>
        <row r="3595">
          <cell r="E3595" t="str">
            <v>IGHV6-1</v>
          </cell>
          <cell r="F3595">
            <v>1</v>
          </cell>
        </row>
        <row r="3596">
          <cell r="E3596" t="str">
            <v>IGJ</v>
          </cell>
          <cell r="F3596">
            <v>1</v>
          </cell>
        </row>
        <row r="3597">
          <cell r="E3597" t="str">
            <v>IGKV1D-42</v>
          </cell>
          <cell r="F3597">
            <v>1</v>
          </cell>
        </row>
        <row r="3598">
          <cell r="E3598" t="str">
            <v>IGKV1D-43</v>
          </cell>
          <cell r="F3598">
            <v>1</v>
          </cell>
        </row>
        <row r="3599">
          <cell r="E3599" t="str">
            <v>IGKV2-40</v>
          </cell>
          <cell r="F3599">
            <v>1</v>
          </cell>
        </row>
        <row r="3600">
          <cell r="E3600" t="str">
            <v>IGKV4-1</v>
          </cell>
          <cell r="F3600">
            <v>1</v>
          </cell>
        </row>
        <row r="3601">
          <cell r="E3601" t="str">
            <v>IGLON5</v>
          </cell>
          <cell r="F3601">
            <v>1</v>
          </cell>
        </row>
        <row r="3602">
          <cell r="E3602" t="str">
            <v>IGLV3-32</v>
          </cell>
          <cell r="F3602">
            <v>1</v>
          </cell>
        </row>
        <row r="3603">
          <cell r="E3603" t="str">
            <v>IGSF1</v>
          </cell>
          <cell r="F3603">
            <v>3</v>
          </cell>
        </row>
        <row r="3604">
          <cell r="E3604" t="str">
            <v>IGSF10</v>
          </cell>
          <cell r="F3604">
            <v>2</v>
          </cell>
        </row>
        <row r="3605">
          <cell r="E3605" t="str">
            <v>IGSF11</v>
          </cell>
          <cell r="F3605">
            <v>3</v>
          </cell>
        </row>
        <row r="3606">
          <cell r="E3606" t="str">
            <v>IGSF3</v>
          </cell>
          <cell r="F3606">
            <v>1</v>
          </cell>
        </row>
        <row r="3607">
          <cell r="E3607" t="str">
            <v>IGSF9</v>
          </cell>
          <cell r="F3607">
            <v>2</v>
          </cell>
        </row>
        <row r="3608">
          <cell r="E3608" t="str">
            <v>IGSF9B</v>
          </cell>
          <cell r="F3608">
            <v>4</v>
          </cell>
        </row>
        <row r="3609">
          <cell r="E3609" t="str">
            <v>IKBKAP</v>
          </cell>
          <cell r="F3609">
            <v>1</v>
          </cell>
        </row>
        <row r="3610">
          <cell r="E3610" t="str">
            <v>IKBKB</v>
          </cell>
          <cell r="F3610">
            <v>3</v>
          </cell>
        </row>
        <row r="3611">
          <cell r="E3611" t="str">
            <v>IKBKE</v>
          </cell>
          <cell r="F3611">
            <v>1</v>
          </cell>
        </row>
        <row r="3612">
          <cell r="E3612" t="str">
            <v>IKZF2</v>
          </cell>
          <cell r="F3612">
            <v>1</v>
          </cell>
        </row>
        <row r="3613">
          <cell r="E3613" t="str">
            <v>IKZF3</v>
          </cell>
          <cell r="F3613">
            <v>2</v>
          </cell>
        </row>
        <row r="3614">
          <cell r="E3614" t="str">
            <v>IKZF4</v>
          </cell>
          <cell r="F3614">
            <v>1</v>
          </cell>
        </row>
        <row r="3615">
          <cell r="E3615" t="str">
            <v>IKZF5</v>
          </cell>
          <cell r="F3615">
            <v>3</v>
          </cell>
        </row>
        <row r="3616">
          <cell r="E3616" t="str">
            <v>IL10RB</v>
          </cell>
          <cell r="F3616">
            <v>1</v>
          </cell>
        </row>
        <row r="3617">
          <cell r="E3617" t="str">
            <v>IL11RA</v>
          </cell>
          <cell r="F3617">
            <v>2</v>
          </cell>
        </row>
        <row r="3618">
          <cell r="E3618" t="str">
            <v>IL12A</v>
          </cell>
          <cell r="F3618">
            <v>1</v>
          </cell>
        </row>
        <row r="3619">
          <cell r="E3619" t="str">
            <v>IL12RB1</v>
          </cell>
          <cell r="F3619">
            <v>1</v>
          </cell>
        </row>
        <row r="3620">
          <cell r="E3620" t="str">
            <v>IL12RB2</v>
          </cell>
          <cell r="F3620">
            <v>1</v>
          </cell>
        </row>
        <row r="3621">
          <cell r="E3621" t="str">
            <v>IL13RA1</v>
          </cell>
          <cell r="F3621">
            <v>2</v>
          </cell>
        </row>
        <row r="3622">
          <cell r="E3622" t="str">
            <v>IL16</v>
          </cell>
          <cell r="F3622">
            <v>2</v>
          </cell>
        </row>
        <row r="3623">
          <cell r="E3623" t="str">
            <v>IL17C</v>
          </cell>
          <cell r="F3623">
            <v>1</v>
          </cell>
        </row>
        <row r="3624">
          <cell r="E3624" t="str">
            <v>IL17RA</v>
          </cell>
          <cell r="F3624">
            <v>1</v>
          </cell>
        </row>
        <row r="3625">
          <cell r="E3625" t="str">
            <v>IL17RC</v>
          </cell>
          <cell r="F3625">
            <v>1</v>
          </cell>
        </row>
        <row r="3626">
          <cell r="E3626" t="str">
            <v>IL17RD</v>
          </cell>
          <cell r="F3626">
            <v>1</v>
          </cell>
        </row>
        <row r="3627">
          <cell r="E3627" t="str">
            <v>IL17RE</v>
          </cell>
          <cell r="F3627">
            <v>3</v>
          </cell>
        </row>
        <row r="3628">
          <cell r="E3628" t="str">
            <v>IL17REL</v>
          </cell>
          <cell r="F3628">
            <v>1</v>
          </cell>
        </row>
        <row r="3629">
          <cell r="E3629" t="str">
            <v>IL18RAP</v>
          </cell>
          <cell r="F3629">
            <v>1</v>
          </cell>
        </row>
        <row r="3630">
          <cell r="E3630" t="str">
            <v>IL1B</v>
          </cell>
          <cell r="F3630">
            <v>1</v>
          </cell>
        </row>
        <row r="3631">
          <cell r="E3631" t="str">
            <v>IL1F5</v>
          </cell>
          <cell r="F3631">
            <v>1</v>
          </cell>
        </row>
        <row r="3632">
          <cell r="E3632" t="str">
            <v>IL1F8</v>
          </cell>
          <cell r="F3632">
            <v>1</v>
          </cell>
        </row>
        <row r="3633">
          <cell r="E3633" t="str">
            <v>IL1R1</v>
          </cell>
          <cell r="F3633">
            <v>2</v>
          </cell>
        </row>
        <row r="3634">
          <cell r="E3634" t="str">
            <v>IL1R2</v>
          </cell>
          <cell r="F3634">
            <v>1</v>
          </cell>
        </row>
        <row r="3635">
          <cell r="E3635" t="str">
            <v>IL1RAP</v>
          </cell>
          <cell r="F3635">
            <v>1</v>
          </cell>
        </row>
        <row r="3636">
          <cell r="E3636" t="str">
            <v>IL1RAPL1</v>
          </cell>
          <cell r="F3636">
            <v>1</v>
          </cell>
        </row>
        <row r="3637">
          <cell r="E3637" t="str">
            <v>IL1RL1</v>
          </cell>
          <cell r="F3637">
            <v>1</v>
          </cell>
        </row>
        <row r="3638">
          <cell r="E3638" t="str">
            <v>IL21</v>
          </cell>
          <cell r="F3638">
            <v>1</v>
          </cell>
        </row>
        <row r="3639">
          <cell r="E3639" t="str">
            <v>IL21R</v>
          </cell>
          <cell r="F3639">
            <v>1</v>
          </cell>
        </row>
        <row r="3640">
          <cell r="E3640" t="str">
            <v>IL22RA2</v>
          </cell>
          <cell r="F3640">
            <v>1</v>
          </cell>
        </row>
        <row r="3641">
          <cell r="E3641" t="str">
            <v>IL25</v>
          </cell>
          <cell r="F3641">
            <v>2</v>
          </cell>
        </row>
        <row r="3642">
          <cell r="E3642" t="str">
            <v>IL27RA</v>
          </cell>
          <cell r="F3642">
            <v>2</v>
          </cell>
        </row>
        <row r="3643">
          <cell r="E3643" t="str">
            <v>IL28RA</v>
          </cell>
          <cell r="F3643">
            <v>1</v>
          </cell>
        </row>
        <row r="3644">
          <cell r="E3644" t="str">
            <v>IL2RA</v>
          </cell>
          <cell r="F3644">
            <v>1</v>
          </cell>
        </row>
        <row r="3645">
          <cell r="E3645" t="str">
            <v>IL2RG</v>
          </cell>
          <cell r="F3645">
            <v>1</v>
          </cell>
        </row>
        <row r="3646">
          <cell r="E3646" t="str">
            <v>IL31RA</v>
          </cell>
          <cell r="F3646">
            <v>1</v>
          </cell>
        </row>
        <row r="3647">
          <cell r="E3647" t="str">
            <v>IL32</v>
          </cell>
          <cell r="F3647">
            <v>1</v>
          </cell>
        </row>
        <row r="3648">
          <cell r="E3648" t="str">
            <v>IL33</v>
          </cell>
          <cell r="F3648">
            <v>1</v>
          </cell>
        </row>
        <row r="3649">
          <cell r="E3649" t="str">
            <v>IL4I1</v>
          </cell>
          <cell r="F3649">
            <v>1</v>
          </cell>
        </row>
        <row r="3650">
          <cell r="E3650" t="str">
            <v>IL5</v>
          </cell>
          <cell r="F3650">
            <v>1</v>
          </cell>
        </row>
        <row r="3651">
          <cell r="E3651" t="str">
            <v>IL5RA</v>
          </cell>
          <cell r="F3651">
            <v>1</v>
          </cell>
        </row>
        <row r="3652">
          <cell r="E3652" t="str">
            <v>IL6R</v>
          </cell>
          <cell r="F3652">
            <v>1</v>
          </cell>
        </row>
        <row r="3653">
          <cell r="E3653" t="str">
            <v>IL6ST</v>
          </cell>
          <cell r="F3653">
            <v>1</v>
          </cell>
        </row>
        <row r="3654">
          <cell r="E3654" t="str">
            <v>ILDR1</v>
          </cell>
          <cell r="F3654">
            <v>1</v>
          </cell>
        </row>
        <row r="3655">
          <cell r="E3655" t="str">
            <v>ILDR2</v>
          </cell>
          <cell r="F3655">
            <v>2</v>
          </cell>
        </row>
        <row r="3656">
          <cell r="E3656" t="str">
            <v>IMMT</v>
          </cell>
          <cell r="F3656">
            <v>1</v>
          </cell>
        </row>
        <row r="3657">
          <cell r="E3657" t="str">
            <v>IMP3</v>
          </cell>
          <cell r="F3657">
            <v>2</v>
          </cell>
        </row>
        <row r="3658">
          <cell r="E3658" t="str">
            <v>IMP4</v>
          </cell>
          <cell r="F3658">
            <v>1</v>
          </cell>
        </row>
        <row r="3659">
          <cell r="E3659" t="str">
            <v>IMP5</v>
          </cell>
          <cell r="F3659">
            <v>2</v>
          </cell>
        </row>
        <row r="3660">
          <cell r="E3660" t="str">
            <v>IMPA1</v>
          </cell>
          <cell r="F3660">
            <v>1</v>
          </cell>
        </row>
        <row r="3661">
          <cell r="E3661" t="str">
            <v>IMPG1</v>
          </cell>
          <cell r="F3661">
            <v>2</v>
          </cell>
        </row>
        <row r="3662">
          <cell r="E3662" t="str">
            <v>IMPG2</v>
          </cell>
          <cell r="F3662">
            <v>2</v>
          </cell>
        </row>
        <row r="3663">
          <cell r="E3663" t="str">
            <v>INADL</v>
          </cell>
          <cell r="F3663">
            <v>2</v>
          </cell>
        </row>
        <row r="3664">
          <cell r="E3664" t="str">
            <v>INCENP</v>
          </cell>
          <cell r="F3664">
            <v>1</v>
          </cell>
        </row>
        <row r="3665">
          <cell r="E3665" t="str">
            <v>INF2</v>
          </cell>
          <cell r="F3665">
            <v>1</v>
          </cell>
        </row>
        <row r="3666">
          <cell r="E3666" t="str">
            <v>ING1</v>
          </cell>
          <cell r="F3666">
            <v>1</v>
          </cell>
        </row>
        <row r="3667">
          <cell r="E3667" t="str">
            <v>ING3</v>
          </cell>
          <cell r="F3667">
            <v>1</v>
          </cell>
        </row>
        <row r="3668">
          <cell r="E3668" t="str">
            <v>ING5</v>
          </cell>
          <cell r="F3668">
            <v>1</v>
          </cell>
        </row>
        <row r="3669">
          <cell r="E3669" t="str">
            <v>INHA</v>
          </cell>
          <cell r="F3669">
            <v>1</v>
          </cell>
        </row>
        <row r="3670">
          <cell r="E3670" t="str">
            <v>INHBA</v>
          </cell>
          <cell r="F3670">
            <v>4</v>
          </cell>
        </row>
        <row r="3671">
          <cell r="E3671" t="str">
            <v>INO80</v>
          </cell>
          <cell r="F3671">
            <v>1</v>
          </cell>
        </row>
        <row r="3672">
          <cell r="E3672" t="str">
            <v>INO80D</v>
          </cell>
          <cell r="F3672">
            <v>1</v>
          </cell>
        </row>
        <row r="3673">
          <cell r="E3673" t="str">
            <v>INO80E</v>
          </cell>
          <cell r="F3673">
            <v>2</v>
          </cell>
        </row>
        <row r="3674">
          <cell r="E3674" t="str">
            <v>INPP1</v>
          </cell>
          <cell r="F3674">
            <v>1</v>
          </cell>
        </row>
        <row r="3675">
          <cell r="E3675" t="str">
            <v>INPP4A</v>
          </cell>
          <cell r="F3675">
            <v>2</v>
          </cell>
        </row>
        <row r="3676">
          <cell r="E3676" t="str">
            <v>INPP4B</v>
          </cell>
          <cell r="F3676">
            <v>2</v>
          </cell>
        </row>
        <row r="3677">
          <cell r="E3677" t="str">
            <v>INPP5A</v>
          </cell>
          <cell r="F3677">
            <v>2</v>
          </cell>
        </row>
        <row r="3678">
          <cell r="E3678" t="str">
            <v>INPP5B</v>
          </cell>
          <cell r="F3678">
            <v>1</v>
          </cell>
        </row>
        <row r="3679">
          <cell r="E3679" t="str">
            <v>INPP5D</v>
          </cell>
          <cell r="F3679">
            <v>5</v>
          </cell>
        </row>
        <row r="3680">
          <cell r="E3680" t="str">
            <v>INPP5F</v>
          </cell>
          <cell r="F3680">
            <v>2</v>
          </cell>
        </row>
        <row r="3681">
          <cell r="E3681" t="str">
            <v>INPPL1</v>
          </cell>
          <cell r="F3681">
            <v>2</v>
          </cell>
        </row>
        <row r="3682">
          <cell r="E3682" t="str">
            <v>INSC</v>
          </cell>
          <cell r="F3682">
            <v>2</v>
          </cell>
        </row>
        <row r="3683">
          <cell r="E3683" t="str">
            <v>INSM2</v>
          </cell>
          <cell r="F3683">
            <v>2</v>
          </cell>
        </row>
        <row r="3684">
          <cell r="E3684" t="str">
            <v>INSR</v>
          </cell>
          <cell r="F3684">
            <v>4</v>
          </cell>
        </row>
        <row r="3685">
          <cell r="E3685" t="str">
            <v>INSRR</v>
          </cell>
          <cell r="F3685">
            <v>3</v>
          </cell>
        </row>
        <row r="3686">
          <cell r="E3686" t="str">
            <v>INTS1</v>
          </cell>
          <cell r="F3686">
            <v>4</v>
          </cell>
        </row>
        <row r="3687">
          <cell r="E3687" t="str">
            <v>INTS10</v>
          </cell>
          <cell r="F3687">
            <v>2</v>
          </cell>
        </row>
        <row r="3688">
          <cell r="E3688" t="str">
            <v>INTS6</v>
          </cell>
          <cell r="F3688">
            <v>1</v>
          </cell>
        </row>
        <row r="3689">
          <cell r="E3689" t="str">
            <v>INTS8</v>
          </cell>
          <cell r="F3689">
            <v>1</v>
          </cell>
        </row>
        <row r="3690">
          <cell r="E3690" t="str">
            <v>INTU</v>
          </cell>
          <cell r="F3690">
            <v>2</v>
          </cell>
        </row>
        <row r="3691">
          <cell r="E3691" t="str">
            <v>IPCEF1</v>
          </cell>
          <cell r="F3691">
            <v>1</v>
          </cell>
        </row>
        <row r="3692">
          <cell r="E3692" t="str">
            <v>IPO4</v>
          </cell>
          <cell r="F3692">
            <v>1</v>
          </cell>
        </row>
        <row r="3693">
          <cell r="E3693" t="str">
            <v>IPO5</v>
          </cell>
          <cell r="F3693">
            <v>1</v>
          </cell>
        </row>
        <row r="3694">
          <cell r="E3694" t="str">
            <v>IPO7</v>
          </cell>
          <cell r="F3694">
            <v>1</v>
          </cell>
        </row>
        <row r="3695">
          <cell r="E3695" t="str">
            <v>IPO9</v>
          </cell>
          <cell r="F3695">
            <v>1</v>
          </cell>
        </row>
        <row r="3696">
          <cell r="E3696" t="str">
            <v>IPP</v>
          </cell>
          <cell r="F3696">
            <v>1</v>
          </cell>
        </row>
        <row r="3697">
          <cell r="E3697" t="str">
            <v>IQCA1</v>
          </cell>
          <cell r="F3697">
            <v>2</v>
          </cell>
        </row>
        <row r="3698">
          <cell r="E3698" t="str">
            <v>IQCD</v>
          </cell>
          <cell r="F3698">
            <v>1</v>
          </cell>
        </row>
        <row r="3699">
          <cell r="E3699" t="str">
            <v>IQCE</v>
          </cell>
          <cell r="F3699">
            <v>2</v>
          </cell>
        </row>
        <row r="3700">
          <cell r="E3700" t="str">
            <v>IQCG</v>
          </cell>
          <cell r="F3700">
            <v>4</v>
          </cell>
        </row>
        <row r="3701">
          <cell r="E3701" t="str">
            <v>IQCK</v>
          </cell>
          <cell r="F3701">
            <v>1</v>
          </cell>
        </row>
        <row r="3702">
          <cell r="E3702" t="str">
            <v>IQGAP1</v>
          </cell>
          <cell r="F3702">
            <v>1</v>
          </cell>
        </row>
        <row r="3703">
          <cell r="E3703" t="str">
            <v>IQGAP2</v>
          </cell>
          <cell r="F3703">
            <v>2</v>
          </cell>
        </row>
        <row r="3704">
          <cell r="E3704" t="str">
            <v>IQSEC2</v>
          </cell>
          <cell r="F3704">
            <v>3</v>
          </cell>
        </row>
        <row r="3705">
          <cell r="E3705" t="str">
            <v>IQSEC3</v>
          </cell>
          <cell r="F3705">
            <v>1</v>
          </cell>
        </row>
        <row r="3706">
          <cell r="E3706" t="str">
            <v>IQUB</v>
          </cell>
          <cell r="F3706">
            <v>2</v>
          </cell>
        </row>
        <row r="3707">
          <cell r="E3707" t="str">
            <v>IRAK2</v>
          </cell>
          <cell r="F3707">
            <v>1</v>
          </cell>
        </row>
        <row r="3708">
          <cell r="E3708" t="str">
            <v>IRAK3</v>
          </cell>
          <cell r="F3708">
            <v>1</v>
          </cell>
        </row>
        <row r="3709">
          <cell r="E3709" t="str">
            <v>IRF2</v>
          </cell>
          <cell r="F3709">
            <v>1</v>
          </cell>
        </row>
        <row r="3710">
          <cell r="E3710" t="str">
            <v>IRF2BP1</v>
          </cell>
          <cell r="F3710">
            <v>2</v>
          </cell>
        </row>
        <row r="3711">
          <cell r="E3711" t="str">
            <v>IRF2BP2</v>
          </cell>
          <cell r="F3711">
            <v>1</v>
          </cell>
        </row>
        <row r="3712">
          <cell r="E3712" t="str">
            <v>IRF3</v>
          </cell>
          <cell r="F3712">
            <v>1</v>
          </cell>
        </row>
        <row r="3713">
          <cell r="E3713" t="str">
            <v>IRF5</v>
          </cell>
          <cell r="F3713">
            <v>1</v>
          </cell>
        </row>
        <row r="3714">
          <cell r="E3714" t="str">
            <v>IRF7</v>
          </cell>
          <cell r="F3714">
            <v>2</v>
          </cell>
        </row>
        <row r="3715">
          <cell r="E3715" t="str">
            <v>IRF9</v>
          </cell>
          <cell r="F3715">
            <v>1</v>
          </cell>
        </row>
        <row r="3716">
          <cell r="E3716" t="str">
            <v>IRG1</v>
          </cell>
          <cell r="F3716">
            <v>1</v>
          </cell>
        </row>
        <row r="3717">
          <cell r="E3717" t="str">
            <v>IRS1</v>
          </cell>
          <cell r="F3717">
            <v>4</v>
          </cell>
        </row>
        <row r="3718">
          <cell r="E3718" t="str">
            <v>IRS2</v>
          </cell>
          <cell r="F3718">
            <v>4</v>
          </cell>
        </row>
        <row r="3719">
          <cell r="E3719" t="str">
            <v>IRS4</v>
          </cell>
          <cell r="F3719">
            <v>5</v>
          </cell>
        </row>
        <row r="3720">
          <cell r="E3720" t="str">
            <v>IRX1</v>
          </cell>
          <cell r="F3720">
            <v>1</v>
          </cell>
        </row>
        <row r="3721">
          <cell r="E3721" t="str">
            <v>IRX2</v>
          </cell>
          <cell r="F3721">
            <v>1</v>
          </cell>
        </row>
        <row r="3722">
          <cell r="E3722" t="str">
            <v>IRX3</v>
          </cell>
          <cell r="F3722">
            <v>1</v>
          </cell>
        </row>
        <row r="3723">
          <cell r="E3723" t="str">
            <v>IRX4</v>
          </cell>
          <cell r="F3723">
            <v>2</v>
          </cell>
        </row>
        <row r="3724">
          <cell r="E3724" t="str">
            <v>IRX5</v>
          </cell>
          <cell r="F3724">
            <v>1</v>
          </cell>
        </row>
        <row r="3725">
          <cell r="E3725" t="str">
            <v>ISG20</v>
          </cell>
          <cell r="F3725">
            <v>1</v>
          </cell>
        </row>
        <row r="3726">
          <cell r="E3726" t="str">
            <v>ISG20L2</v>
          </cell>
          <cell r="F3726">
            <v>1</v>
          </cell>
        </row>
        <row r="3727">
          <cell r="E3727" t="str">
            <v>ISL1</v>
          </cell>
          <cell r="F3727">
            <v>1</v>
          </cell>
        </row>
        <row r="3728">
          <cell r="E3728" t="str">
            <v>ISLR2</v>
          </cell>
          <cell r="F3728">
            <v>3</v>
          </cell>
        </row>
        <row r="3729">
          <cell r="E3729" t="str">
            <v>ISM1</v>
          </cell>
          <cell r="F3729">
            <v>1</v>
          </cell>
        </row>
        <row r="3730">
          <cell r="E3730" t="str">
            <v>ISM2</v>
          </cell>
          <cell r="F3730">
            <v>2</v>
          </cell>
        </row>
        <row r="3731">
          <cell r="E3731" t="str">
            <v>ISY1</v>
          </cell>
          <cell r="F3731">
            <v>1</v>
          </cell>
        </row>
        <row r="3732">
          <cell r="E3732" t="str">
            <v>ISYNA1</v>
          </cell>
          <cell r="F3732">
            <v>1</v>
          </cell>
        </row>
        <row r="3733">
          <cell r="E3733" t="str">
            <v>ITFG3</v>
          </cell>
          <cell r="F3733">
            <v>1</v>
          </cell>
        </row>
        <row r="3734">
          <cell r="E3734" t="str">
            <v>ITGA10</v>
          </cell>
          <cell r="F3734">
            <v>4</v>
          </cell>
        </row>
        <row r="3735">
          <cell r="E3735" t="str">
            <v>ITGA11</v>
          </cell>
          <cell r="F3735">
            <v>2</v>
          </cell>
        </row>
        <row r="3736">
          <cell r="E3736" t="str">
            <v>ITGA2</v>
          </cell>
          <cell r="F3736">
            <v>2</v>
          </cell>
        </row>
        <row r="3737">
          <cell r="E3737" t="str">
            <v>ITGA2B</v>
          </cell>
          <cell r="F3737">
            <v>1</v>
          </cell>
        </row>
        <row r="3738">
          <cell r="E3738" t="str">
            <v>ITGA3</v>
          </cell>
          <cell r="F3738">
            <v>3</v>
          </cell>
        </row>
        <row r="3739">
          <cell r="E3739" t="str">
            <v>ITGA4</v>
          </cell>
          <cell r="F3739">
            <v>2</v>
          </cell>
        </row>
        <row r="3740">
          <cell r="E3740" t="str">
            <v>ITGA5</v>
          </cell>
          <cell r="F3740">
            <v>1</v>
          </cell>
        </row>
        <row r="3741">
          <cell r="E3741" t="str">
            <v>ITGA7</v>
          </cell>
          <cell r="F3741">
            <v>2</v>
          </cell>
        </row>
        <row r="3742">
          <cell r="E3742" t="str">
            <v>ITGA8</v>
          </cell>
          <cell r="F3742">
            <v>3</v>
          </cell>
        </row>
        <row r="3743">
          <cell r="E3743" t="str">
            <v>ITGAD</v>
          </cell>
          <cell r="F3743">
            <v>5</v>
          </cell>
        </row>
        <row r="3744">
          <cell r="E3744" t="str">
            <v>ITGAE</v>
          </cell>
          <cell r="F3744">
            <v>2</v>
          </cell>
        </row>
        <row r="3745">
          <cell r="E3745" t="str">
            <v>ITGAV</v>
          </cell>
          <cell r="F3745">
            <v>1</v>
          </cell>
        </row>
        <row r="3746">
          <cell r="E3746" t="str">
            <v>ITGAX</v>
          </cell>
          <cell r="F3746">
            <v>3</v>
          </cell>
        </row>
        <row r="3747">
          <cell r="E3747" t="str">
            <v>ITGB1BP2</v>
          </cell>
          <cell r="F3747">
            <v>1</v>
          </cell>
        </row>
        <row r="3748">
          <cell r="E3748" t="str">
            <v>ITGB1BP3</v>
          </cell>
          <cell r="F3748">
            <v>2</v>
          </cell>
        </row>
        <row r="3749">
          <cell r="E3749" t="str">
            <v>ITGB2</v>
          </cell>
          <cell r="F3749">
            <v>4</v>
          </cell>
        </row>
        <row r="3750">
          <cell r="E3750" t="str">
            <v>ITGB3BP</v>
          </cell>
          <cell r="F3750">
            <v>1</v>
          </cell>
        </row>
        <row r="3751">
          <cell r="E3751" t="str">
            <v>ITGB4</v>
          </cell>
          <cell r="F3751">
            <v>5</v>
          </cell>
        </row>
        <row r="3752">
          <cell r="E3752" t="str">
            <v>ITGB5</v>
          </cell>
          <cell r="F3752">
            <v>2</v>
          </cell>
        </row>
        <row r="3753">
          <cell r="E3753" t="str">
            <v>ITGB6</v>
          </cell>
          <cell r="F3753">
            <v>3</v>
          </cell>
        </row>
        <row r="3754">
          <cell r="E3754" t="str">
            <v>ITGB7</v>
          </cell>
          <cell r="F3754">
            <v>1</v>
          </cell>
        </row>
        <row r="3755">
          <cell r="E3755" t="str">
            <v>ITGB8</v>
          </cell>
          <cell r="F3755">
            <v>1</v>
          </cell>
        </row>
        <row r="3756">
          <cell r="E3756" t="str">
            <v>ITGBL1</v>
          </cell>
          <cell r="F3756">
            <v>2</v>
          </cell>
        </row>
        <row r="3757">
          <cell r="E3757" t="str">
            <v>ITIH1</v>
          </cell>
          <cell r="F3757">
            <v>1</v>
          </cell>
        </row>
        <row r="3758">
          <cell r="E3758" t="str">
            <v>ITIH2</v>
          </cell>
          <cell r="F3758">
            <v>5</v>
          </cell>
        </row>
        <row r="3759">
          <cell r="E3759" t="str">
            <v>ITIH3</v>
          </cell>
          <cell r="F3759">
            <v>1</v>
          </cell>
        </row>
        <row r="3760">
          <cell r="E3760" t="str">
            <v>ITIH5</v>
          </cell>
          <cell r="F3760">
            <v>8</v>
          </cell>
        </row>
        <row r="3761">
          <cell r="E3761" t="str">
            <v>ITIH5L</v>
          </cell>
          <cell r="F3761">
            <v>5</v>
          </cell>
        </row>
        <row r="3762">
          <cell r="E3762" t="str">
            <v>ITK</v>
          </cell>
          <cell r="F3762">
            <v>2</v>
          </cell>
        </row>
        <row r="3763">
          <cell r="E3763" t="str">
            <v>ITLN1</v>
          </cell>
          <cell r="F3763">
            <v>2</v>
          </cell>
        </row>
        <row r="3764">
          <cell r="E3764" t="str">
            <v>ITM2B</v>
          </cell>
          <cell r="F3764">
            <v>1</v>
          </cell>
        </row>
        <row r="3765">
          <cell r="E3765" t="str">
            <v>ITPKA</v>
          </cell>
          <cell r="F3765">
            <v>1</v>
          </cell>
        </row>
        <row r="3766">
          <cell r="E3766" t="str">
            <v>ITPKB</v>
          </cell>
          <cell r="F3766">
            <v>5</v>
          </cell>
        </row>
        <row r="3767">
          <cell r="E3767" t="str">
            <v>ITPR1</v>
          </cell>
          <cell r="F3767">
            <v>3</v>
          </cell>
        </row>
        <row r="3768">
          <cell r="E3768" t="str">
            <v>ITPR2</v>
          </cell>
          <cell r="F3768">
            <v>3</v>
          </cell>
        </row>
        <row r="3769">
          <cell r="E3769" t="str">
            <v>ITPR3</v>
          </cell>
          <cell r="F3769">
            <v>2</v>
          </cell>
        </row>
        <row r="3770">
          <cell r="E3770" t="str">
            <v>ITPRIPL2</v>
          </cell>
          <cell r="F3770">
            <v>2</v>
          </cell>
        </row>
        <row r="3771">
          <cell r="E3771" t="str">
            <v>ITSN1</v>
          </cell>
          <cell r="F3771">
            <v>4</v>
          </cell>
        </row>
        <row r="3772">
          <cell r="E3772" t="str">
            <v>JAG2</v>
          </cell>
          <cell r="F3772">
            <v>2</v>
          </cell>
        </row>
        <row r="3773">
          <cell r="E3773" t="str">
            <v>JAK1</v>
          </cell>
          <cell r="F3773">
            <v>1</v>
          </cell>
        </row>
        <row r="3774">
          <cell r="E3774" t="str">
            <v>JAKMIP1</v>
          </cell>
          <cell r="F3774">
            <v>4</v>
          </cell>
        </row>
        <row r="3775">
          <cell r="E3775" t="str">
            <v>JAKMIP2</v>
          </cell>
          <cell r="F3775">
            <v>2</v>
          </cell>
        </row>
        <row r="3776">
          <cell r="E3776" t="str">
            <v>JAKMIP3</v>
          </cell>
          <cell r="F3776">
            <v>2</v>
          </cell>
        </row>
        <row r="3777">
          <cell r="E3777" t="str">
            <v>JAM2</v>
          </cell>
          <cell r="F3777">
            <v>1</v>
          </cell>
        </row>
        <row r="3778">
          <cell r="E3778" t="str">
            <v>JAM3</v>
          </cell>
          <cell r="F3778">
            <v>2</v>
          </cell>
        </row>
        <row r="3779">
          <cell r="E3779" t="str">
            <v>JARID2</v>
          </cell>
          <cell r="F3779">
            <v>5</v>
          </cell>
        </row>
        <row r="3780">
          <cell r="E3780" t="str">
            <v>JMJD1C</v>
          </cell>
          <cell r="F3780">
            <v>2</v>
          </cell>
        </row>
        <row r="3781">
          <cell r="E3781" t="str">
            <v>JMJD7-PLA2G4B</v>
          </cell>
          <cell r="F3781">
            <v>3</v>
          </cell>
        </row>
        <row r="3782">
          <cell r="E3782" t="str">
            <v>JMY</v>
          </cell>
          <cell r="F3782">
            <v>1</v>
          </cell>
        </row>
        <row r="3783">
          <cell r="E3783" t="str">
            <v>JPH2</v>
          </cell>
          <cell r="F3783">
            <v>5</v>
          </cell>
        </row>
        <row r="3784">
          <cell r="E3784" t="str">
            <v>JPH3</v>
          </cell>
          <cell r="F3784">
            <v>3</v>
          </cell>
        </row>
        <row r="3785">
          <cell r="E3785" t="str">
            <v>JPH4</v>
          </cell>
          <cell r="F3785">
            <v>2</v>
          </cell>
        </row>
        <row r="3786">
          <cell r="E3786" t="str">
            <v>JSRP1</v>
          </cell>
          <cell r="F3786">
            <v>1</v>
          </cell>
        </row>
        <row r="3787">
          <cell r="E3787" t="str">
            <v>JUB</v>
          </cell>
          <cell r="F3787">
            <v>2</v>
          </cell>
        </row>
        <row r="3788">
          <cell r="E3788" t="str">
            <v>KAL1</v>
          </cell>
          <cell r="F3788">
            <v>1</v>
          </cell>
        </row>
        <row r="3789">
          <cell r="E3789" t="str">
            <v>KALRN</v>
          </cell>
          <cell r="F3789">
            <v>3</v>
          </cell>
        </row>
        <row r="3790">
          <cell r="E3790" t="str">
            <v>KANK1</v>
          </cell>
          <cell r="F3790">
            <v>1</v>
          </cell>
        </row>
        <row r="3791">
          <cell r="E3791" t="str">
            <v>KANK3</v>
          </cell>
          <cell r="F3791">
            <v>2</v>
          </cell>
        </row>
        <row r="3792">
          <cell r="E3792" t="str">
            <v>KANK4</v>
          </cell>
          <cell r="F3792">
            <v>1</v>
          </cell>
        </row>
        <row r="3793">
          <cell r="E3793" t="str">
            <v>KATNA1</v>
          </cell>
          <cell r="F3793">
            <v>1</v>
          </cell>
        </row>
        <row r="3794">
          <cell r="E3794" t="str">
            <v>KATNAL1</v>
          </cell>
          <cell r="F3794">
            <v>1</v>
          </cell>
        </row>
        <row r="3795">
          <cell r="E3795" t="str">
            <v>KATNB1</v>
          </cell>
          <cell r="F3795">
            <v>1</v>
          </cell>
        </row>
        <row r="3796">
          <cell r="E3796" t="str">
            <v>KBTBD10</v>
          </cell>
          <cell r="F3796">
            <v>1</v>
          </cell>
        </row>
        <row r="3797">
          <cell r="E3797" t="str">
            <v>KBTBD11</v>
          </cell>
          <cell r="F3797">
            <v>1</v>
          </cell>
        </row>
        <row r="3798">
          <cell r="E3798" t="str">
            <v>KBTBD12</v>
          </cell>
          <cell r="F3798">
            <v>3</v>
          </cell>
        </row>
        <row r="3799">
          <cell r="E3799" t="str">
            <v>KBTBD13</v>
          </cell>
          <cell r="F3799">
            <v>2</v>
          </cell>
        </row>
        <row r="3800">
          <cell r="E3800" t="str">
            <v>KBTBD3</v>
          </cell>
          <cell r="F3800">
            <v>2</v>
          </cell>
        </row>
        <row r="3801">
          <cell r="E3801" t="str">
            <v>KBTBD7</v>
          </cell>
          <cell r="F3801">
            <v>2</v>
          </cell>
        </row>
        <row r="3802">
          <cell r="E3802" t="str">
            <v>KCNA1</v>
          </cell>
          <cell r="F3802">
            <v>1</v>
          </cell>
        </row>
        <row r="3803">
          <cell r="E3803" t="str">
            <v>KCNA10</v>
          </cell>
          <cell r="F3803">
            <v>3</v>
          </cell>
        </row>
        <row r="3804">
          <cell r="E3804" t="str">
            <v>KCNA3</v>
          </cell>
          <cell r="F3804">
            <v>2</v>
          </cell>
        </row>
        <row r="3805">
          <cell r="E3805" t="str">
            <v>KCNA4</v>
          </cell>
          <cell r="F3805">
            <v>3</v>
          </cell>
        </row>
        <row r="3806">
          <cell r="E3806" t="str">
            <v>KCNA6</v>
          </cell>
          <cell r="F3806">
            <v>1</v>
          </cell>
        </row>
        <row r="3807">
          <cell r="E3807" t="str">
            <v>KCNA7</v>
          </cell>
          <cell r="F3807">
            <v>1</v>
          </cell>
        </row>
        <row r="3808">
          <cell r="E3808" t="str">
            <v>KCNAB1</v>
          </cell>
          <cell r="F3808">
            <v>2</v>
          </cell>
        </row>
        <row r="3809">
          <cell r="E3809" t="str">
            <v>KCNAB3</v>
          </cell>
          <cell r="F3809">
            <v>2</v>
          </cell>
        </row>
        <row r="3810">
          <cell r="E3810" t="str">
            <v>KCNB1</v>
          </cell>
          <cell r="F3810">
            <v>1</v>
          </cell>
        </row>
        <row r="3811">
          <cell r="E3811" t="str">
            <v>KCNB2</v>
          </cell>
          <cell r="F3811">
            <v>5</v>
          </cell>
        </row>
        <row r="3812">
          <cell r="E3812" t="str">
            <v>KCNC1</v>
          </cell>
          <cell r="F3812">
            <v>2</v>
          </cell>
        </row>
        <row r="3813">
          <cell r="E3813" t="str">
            <v>KCNC2</v>
          </cell>
          <cell r="F3813">
            <v>2</v>
          </cell>
        </row>
        <row r="3814">
          <cell r="E3814" t="str">
            <v>KCNC3</v>
          </cell>
          <cell r="F3814">
            <v>1</v>
          </cell>
        </row>
        <row r="3815">
          <cell r="E3815" t="str">
            <v>KCNC4</v>
          </cell>
          <cell r="F3815">
            <v>1</v>
          </cell>
        </row>
        <row r="3816">
          <cell r="E3816" t="str">
            <v>KCND2</v>
          </cell>
          <cell r="F3816">
            <v>1</v>
          </cell>
        </row>
        <row r="3817">
          <cell r="E3817" t="str">
            <v>KCND3</v>
          </cell>
          <cell r="F3817">
            <v>3</v>
          </cell>
        </row>
        <row r="3818">
          <cell r="E3818" t="str">
            <v>KCNE2</v>
          </cell>
          <cell r="F3818">
            <v>1</v>
          </cell>
        </row>
        <row r="3819">
          <cell r="E3819" t="str">
            <v>KCNE4</v>
          </cell>
          <cell r="F3819">
            <v>1</v>
          </cell>
        </row>
        <row r="3820">
          <cell r="E3820" t="str">
            <v>KCNF1</v>
          </cell>
          <cell r="F3820">
            <v>1</v>
          </cell>
        </row>
        <row r="3821">
          <cell r="E3821" t="str">
            <v>KCNG3</v>
          </cell>
          <cell r="F3821">
            <v>1</v>
          </cell>
        </row>
        <row r="3822">
          <cell r="E3822" t="str">
            <v>KCNG4</v>
          </cell>
          <cell r="F3822">
            <v>2</v>
          </cell>
        </row>
        <row r="3823">
          <cell r="E3823" t="str">
            <v>KCNH2</v>
          </cell>
          <cell r="F3823">
            <v>3</v>
          </cell>
        </row>
        <row r="3824">
          <cell r="E3824" t="str">
            <v>KCNH3</v>
          </cell>
          <cell r="F3824">
            <v>1</v>
          </cell>
        </row>
        <row r="3825">
          <cell r="E3825" t="str">
            <v>KCNH4</v>
          </cell>
          <cell r="F3825">
            <v>2</v>
          </cell>
        </row>
        <row r="3826">
          <cell r="E3826" t="str">
            <v>KCNH5</v>
          </cell>
          <cell r="F3826">
            <v>1</v>
          </cell>
        </row>
        <row r="3827">
          <cell r="E3827" t="str">
            <v>KCNH6</v>
          </cell>
          <cell r="F3827">
            <v>4</v>
          </cell>
        </row>
        <row r="3828">
          <cell r="E3828" t="str">
            <v>KCNH7</v>
          </cell>
          <cell r="F3828">
            <v>2</v>
          </cell>
        </row>
        <row r="3829">
          <cell r="E3829" t="str">
            <v>KCNH8</v>
          </cell>
          <cell r="F3829">
            <v>2</v>
          </cell>
        </row>
        <row r="3830">
          <cell r="E3830" t="str">
            <v>KCNIP3</v>
          </cell>
          <cell r="F3830">
            <v>1</v>
          </cell>
        </row>
        <row r="3831">
          <cell r="E3831" t="str">
            <v>KCNJ1</v>
          </cell>
          <cell r="F3831">
            <v>1</v>
          </cell>
        </row>
        <row r="3832">
          <cell r="E3832" t="str">
            <v>KCNJ11</v>
          </cell>
          <cell r="F3832">
            <v>1</v>
          </cell>
        </row>
        <row r="3833">
          <cell r="E3833" t="str">
            <v>KCNJ12</v>
          </cell>
          <cell r="F3833">
            <v>1</v>
          </cell>
        </row>
        <row r="3834">
          <cell r="E3834" t="str">
            <v>KCNJ14</v>
          </cell>
          <cell r="F3834">
            <v>1</v>
          </cell>
        </row>
        <row r="3835">
          <cell r="E3835" t="str">
            <v>KCNJ15</v>
          </cell>
          <cell r="F3835">
            <v>1</v>
          </cell>
        </row>
        <row r="3836">
          <cell r="E3836" t="str">
            <v>KCNJ16</v>
          </cell>
          <cell r="F3836">
            <v>1</v>
          </cell>
        </row>
        <row r="3837">
          <cell r="E3837" t="str">
            <v>KCNJ3</v>
          </cell>
          <cell r="F3837">
            <v>2</v>
          </cell>
        </row>
        <row r="3838">
          <cell r="E3838" t="str">
            <v>KCNJ4</v>
          </cell>
          <cell r="F3838">
            <v>2</v>
          </cell>
        </row>
        <row r="3839">
          <cell r="E3839" t="str">
            <v>KCNJ5</v>
          </cell>
          <cell r="F3839">
            <v>1</v>
          </cell>
        </row>
        <row r="3840">
          <cell r="E3840" t="str">
            <v>KCNJ6</v>
          </cell>
          <cell r="F3840">
            <v>1</v>
          </cell>
        </row>
        <row r="3841">
          <cell r="E3841" t="str">
            <v>KCNK10</v>
          </cell>
          <cell r="F3841">
            <v>2</v>
          </cell>
        </row>
        <row r="3842">
          <cell r="E3842" t="str">
            <v>KCNK12</v>
          </cell>
          <cell r="F3842">
            <v>1</v>
          </cell>
        </row>
        <row r="3843">
          <cell r="E3843" t="str">
            <v>KCNK13</v>
          </cell>
          <cell r="F3843">
            <v>1</v>
          </cell>
        </row>
        <row r="3844">
          <cell r="E3844" t="str">
            <v>KCNK15</v>
          </cell>
          <cell r="F3844">
            <v>2</v>
          </cell>
        </row>
        <row r="3845">
          <cell r="E3845" t="str">
            <v>KCNK16</v>
          </cell>
          <cell r="F3845">
            <v>1</v>
          </cell>
        </row>
        <row r="3846">
          <cell r="E3846" t="str">
            <v>KCNK17</v>
          </cell>
          <cell r="F3846">
            <v>2</v>
          </cell>
        </row>
        <row r="3847">
          <cell r="E3847" t="str">
            <v>KCNK2</v>
          </cell>
          <cell r="F3847">
            <v>3</v>
          </cell>
        </row>
        <row r="3848">
          <cell r="E3848" t="str">
            <v>KCNK4</v>
          </cell>
          <cell r="F3848">
            <v>1</v>
          </cell>
        </row>
        <row r="3849">
          <cell r="E3849" t="str">
            <v>KCNK9</v>
          </cell>
          <cell r="F3849">
            <v>6</v>
          </cell>
        </row>
        <row r="3850">
          <cell r="E3850" t="str">
            <v>KCNMA1</v>
          </cell>
          <cell r="F3850">
            <v>3</v>
          </cell>
        </row>
        <row r="3851">
          <cell r="E3851" t="str">
            <v>KCNMB2</v>
          </cell>
          <cell r="F3851">
            <v>2</v>
          </cell>
        </row>
        <row r="3852">
          <cell r="E3852" t="str">
            <v>KCNMB4</v>
          </cell>
          <cell r="F3852">
            <v>1</v>
          </cell>
        </row>
        <row r="3853">
          <cell r="E3853" t="str">
            <v>KCNN1</v>
          </cell>
          <cell r="F3853">
            <v>2</v>
          </cell>
        </row>
        <row r="3854">
          <cell r="E3854" t="str">
            <v>KCNN3</v>
          </cell>
          <cell r="F3854">
            <v>2</v>
          </cell>
        </row>
        <row r="3855">
          <cell r="E3855" t="str">
            <v>KCNN4</v>
          </cell>
          <cell r="F3855">
            <v>1</v>
          </cell>
        </row>
        <row r="3856">
          <cell r="E3856" t="str">
            <v>KCNQ1</v>
          </cell>
          <cell r="F3856">
            <v>2</v>
          </cell>
        </row>
        <row r="3857">
          <cell r="E3857" t="str">
            <v>KCNQ3</v>
          </cell>
          <cell r="F3857">
            <v>6</v>
          </cell>
        </row>
        <row r="3858">
          <cell r="E3858" t="str">
            <v>KCNQ5</v>
          </cell>
          <cell r="F3858">
            <v>6</v>
          </cell>
        </row>
        <row r="3859">
          <cell r="E3859" t="str">
            <v>KCNRG</v>
          </cell>
          <cell r="F3859">
            <v>1</v>
          </cell>
        </row>
        <row r="3860">
          <cell r="E3860" t="str">
            <v>KCNS1</v>
          </cell>
          <cell r="F3860">
            <v>3</v>
          </cell>
        </row>
        <row r="3861">
          <cell r="E3861" t="str">
            <v>KCNS2</v>
          </cell>
          <cell r="F3861">
            <v>2</v>
          </cell>
        </row>
        <row r="3862">
          <cell r="E3862" t="str">
            <v>KCNS3</v>
          </cell>
          <cell r="F3862">
            <v>1</v>
          </cell>
        </row>
        <row r="3863">
          <cell r="E3863" t="str">
            <v>KCNT1</v>
          </cell>
          <cell r="F3863">
            <v>1</v>
          </cell>
        </row>
        <row r="3864">
          <cell r="E3864" t="str">
            <v>KCNT2</v>
          </cell>
          <cell r="F3864">
            <v>7</v>
          </cell>
        </row>
        <row r="3865">
          <cell r="E3865" t="str">
            <v>KCNV1</v>
          </cell>
          <cell r="F3865">
            <v>2</v>
          </cell>
        </row>
        <row r="3866">
          <cell r="E3866" t="str">
            <v>KCNV2</v>
          </cell>
          <cell r="F3866">
            <v>1</v>
          </cell>
        </row>
        <row r="3867">
          <cell r="E3867" t="str">
            <v>KCP</v>
          </cell>
          <cell r="F3867">
            <v>1</v>
          </cell>
        </row>
        <row r="3868">
          <cell r="E3868" t="str">
            <v>KCTD14</v>
          </cell>
          <cell r="F3868">
            <v>1</v>
          </cell>
        </row>
        <row r="3869">
          <cell r="E3869" t="str">
            <v>KCTD16</v>
          </cell>
          <cell r="F3869">
            <v>1</v>
          </cell>
        </row>
        <row r="3870">
          <cell r="E3870" t="str">
            <v>KCTD20</v>
          </cell>
          <cell r="F3870">
            <v>2</v>
          </cell>
        </row>
        <row r="3871">
          <cell r="E3871" t="str">
            <v>KCTD3</v>
          </cell>
          <cell r="F3871">
            <v>1</v>
          </cell>
        </row>
        <row r="3872">
          <cell r="E3872" t="str">
            <v>KCTD8</v>
          </cell>
          <cell r="F3872">
            <v>5</v>
          </cell>
        </row>
        <row r="3873">
          <cell r="E3873" t="str">
            <v>KCTD9P2</v>
          </cell>
          <cell r="F3873">
            <v>2</v>
          </cell>
        </row>
        <row r="3874">
          <cell r="E3874" t="str">
            <v>KDELC1</v>
          </cell>
          <cell r="F3874">
            <v>2</v>
          </cell>
        </row>
        <row r="3875">
          <cell r="E3875" t="str">
            <v>KDELC2</v>
          </cell>
          <cell r="F3875">
            <v>1</v>
          </cell>
        </row>
        <row r="3876">
          <cell r="E3876" t="str">
            <v>KDELR3</v>
          </cell>
          <cell r="F3876">
            <v>1</v>
          </cell>
        </row>
        <row r="3877">
          <cell r="E3877" t="str">
            <v>KDM1A</v>
          </cell>
          <cell r="F3877">
            <v>1</v>
          </cell>
        </row>
        <row r="3878">
          <cell r="E3878" t="str">
            <v>KDM2A</v>
          </cell>
          <cell r="F3878">
            <v>3</v>
          </cell>
        </row>
        <row r="3879">
          <cell r="E3879" t="str">
            <v>KDM2B</v>
          </cell>
          <cell r="F3879">
            <v>1</v>
          </cell>
        </row>
        <row r="3880">
          <cell r="E3880" t="str">
            <v>KDM3B</v>
          </cell>
          <cell r="F3880">
            <v>3</v>
          </cell>
        </row>
        <row r="3881">
          <cell r="E3881" t="str">
            <v>KDM4A</v>
          </cell>
          <cell r="F3881">
            <v>1</v>
          </cell>
        </row>
        <row r="3882">
          <cell r="E3882" t="str">
            <v>KDM4B</v>
          </cell>
          <cell r="F3882">
            <v>4</v>
          </cell>
        </row>
        <row r="3883">
          <cell r="E3883" t="str">
            <v>KDM4C</v>
          </cell>
          <cell r="F3883">
            <v>2</v>
          </cell>
        </row>
        <row r="3884">
          <cell r="E3884" t="str">
            <v>KDM4D</v>
          </cell>
          <cell r="F3884">
            <v>1</v>
          </cell>
        </row>
        <row r="3885">
          <cell r="E3885" t="str">
            <v>KDM5A</v>
          </cell>
          <cell r="F3885">
            <v>3</v>
          </cell>
        </row>
        <row r="3886">
          <cell r="E3886" t="str">
            <v>KDM5B</v>
          </cell>
          <cell r="F3886">
            <v>1</v>
          </cell>
        </row>
        <row r="3887">
          <cell r="E3887" t="str">
            <v>KDM5C</v>
          </cell>
          <cell r="F3887">
            <v>4</v>
          </cell>
        </row>
        <row r="3888">
          <cell r="E3888" t="str">
            <v>KDM6A</v>
          </cell>
          <cell r="F3888">
            <v>3</v>
          </cell>
        </row>
        <row r="3889">
          <cell r="E3889" t="str">
            <v>KDM6B</v>
          </cell>
          <cell r="F3889">
            <v>2</v>
          </cell>
        </row>
        <row r="3890">
          <cell r="E3890" t="str">
            <v>KDR</v>
          </cell>
          <cell r="F3890">
            <v>2</v>
          </cell>
        </row>
        <row r="3891">
          <cell r="E3891" t="str">
            <v>KEL</v>
          </cell>
          <cell r="F3891">
            <v>2</v>
          </cell>
        </row>
        <row r="3892">
          <cell r="E3892" t="str">
            <v>KHDC1</v>
          </cell>
          <cell r="F3892">
            <v>1</v>
          </cell>
        </row>
        <row r="3893">
          <cell r="E3893" t="str">
            <v>KHDRBS3</v>
          </cell>
          <cell r="F3893">
            <v>1</v>
          </cell>
        </row>
        <row r="3894">
          <cell r="E3894" t="str">
            <v>KIAA0020</v>
          </cell>
          <cell r="F3894">
            <v>1</v>
          </cell>
        </row>
        <row r="3895">
          <cell r="E3895" t="str">
            <v>KIAA0090</v>
          </cell>
          <cell r="F3895">
            <v>3</v>
          </cell>
        </row>
        <row r="3896">
          <cell r="E3896" t="str">
            <v>KIAA0100</v>
          </cell>
          <cell r="F3896">
            <v>3</v>
          </cell>
        </row>
        <row r="3897">
          <cell r="E3897" t="str">
            <v>KIAA0146</v>
          </cell>
          <cell r="F3897">
            <v>1</v>
          </cell>
        </row>
        <row r="3898">
          <cell r="E3898" t="str">
            <v>KIAA0182</v>
          </cell>
          <cell r="F3898">
            <v>1</v>
          </cell>
        </row>
        <row r="3899">
          <cell r="E3899" t="str">
            <v>KIAA0196</v>
          </cell>
          <cell r="F3899">
            <v>1</v>
          </cell>
        </row>
        <row r="3900">
          <cell r="E3900" t="str">
            <v>KIAA0226</v>
          </cell>
          <cell r="F3900">
            <v>1</v>
          </cell>
        </row>
        <row r="3901">
          <cell r="E3901" t="str">
            <v>KIAA0240</v>
          </cell>
          <cell r="F3901">
            <v>1</v>
          </cell>
        </row>
        <row r="3902">
          <cell r="E3902" t="str">
            <v>KIAA0284</v>
          </cell>
          <cell r="F3902">
            <v>2</v>
          </cell>
        </row>
        <row r="3903">
          <cell r="E3903" t="str">
            <v>KIAA0317</v>
          </cell>
          <cell r="F3903">
            <v>1</v>
          </cell>
        </row>
        <row r="3904">
          <cell r="E3904" t="str">
            <v>KIAA0319</v>
          </cell>
          <cell r="F3904">
            <v>2</v>
          </cell>
        </row>
        <row r="3905">
          <cell r="E3905" t="str">
            <v>KIAA0319L</v>
          </cell>
          <cell r="F3905">
            <v>1</v>
          </cell>
        </row>
        <row r="3906">
          <cell r="E3906" t="str">
            <v>KIAA0368</v>
          </cell>
          <cell r="F3906">
            <v>1</v>
          </cell>
        </row>
        <row r="3907">
          <cell r="E3907" t="str">
            <v>KIAA0391</v>
          </cell>
          <cell r="F3907">
            <v>1</v>
          </cell>
        </row>
        <row r="3908">
          <cell r="E3908" t="str">
            <v>KIAA0408</v>
          </cell>
          <cell r="F3908">
            <v>2</v>
          </cell>
        </row>
        <row r="3909">
          <cell r="E3909" t="str">
            <v>KIAA0415</v>
          </cell>
          <cell r="F3909">
            <v>1</v>
          </cell>
        </row>
        <row r="3910">
          <cell r="E3910" t="str">
            <v>KIAA0467</v>
          </cell>
          <cell r="F3910">
            <v>1</v>
          </cell>
        </row>
        <row r="3911">
          <cell r="E3911" t="str">
            <v>KIAA0513</v>
          </cell>
          <cell r="F3911">
            <v>1</v>
          </cell>
        </row>
        <row r="3912">
          <cell r="E3912" t="str">
            <v>KIAA0528</v>
          </cell>
          <cell r="F3912">
            <v>1</v>
          </cell>
        </row>
        <row r="3913">
          <cell r="E3913" t="str">
            <v>KIAA0556</v>
          </cell>
          <cell r="F3913">
            <v>2</v>
          </cell>
        </row>
        <row r="3914">
          <cell r="E3914" t="str">
            <v>KIAA0562</v>
          </cell>
          <cell r="F3914">
            <v>2</v>
          </cell>
        </row>
        <row r="3915">
          <cell r="E3915" t="str">
            <v>KIAA0586</v>
          </cell>
          <cell r="F3915">
            <v>1</v>
          </cell>
        </row>
        <row r="3916">
          <cell r="E3916" t="str">
            <v>KIAA0649</v>
          </cell>
          <cell r="F3916">
            <v>2</v>
          </cell>
        </row>
        <row r="3917">
          <cell r="E3917" t="str">
            <v>KIAA0664</v>
          </cell>
          <cell r="F3917">
            <v>2</v>
          </cell>
        </row>
        <row r="3918">
          <cell r="E3918" t="str">
            <v>KIAA0748</v>
          </cell>
          <cell r="F3918">
            <v>1</v>
          </cell>
        </row>
        <row r="3919">
          <cell r="E3919" t="str">
            <v>KIAA0753</v>
          </cell>
          <cell r="F3919">
            <v>2</v>
          </cell>
        </row>
        <row r="3920">
          <cell r="E3920" t="str">
            <v>KIAA0754</v>
          </cell>
          <cell r="F3920">
            <v>2</v>
          </cell>
        </row>
        <row r="3921">
          <cell r="E3921" t="str">
            <v>KIAA0776</v>
          </cell>
          <cell r="F3921">
            <v>2</v>
          </cell>
        </row>
        <row r="3922">
          <cell r="E3922" t="str">
            <v>KIAA0802</v>
          </cell>
          <cell r="F3922">
            <v>4</v>
          </cell>
        </row>
        <row r="3923">
          <cell r="E3923" t="str">
            <v>KIAA0825</v>
          </cell>
          <cell r="F3923">
            <v>2</v>
          </cell>
        </row>
        <row r="3924">
          <cell r="E3924" t="str">
            <v>KIAA0831</v>
          </cell>
          <cell r="F3924">
            <v>1</v>
          </cell>
        </row>
        <row r="3925">
          <cell r="E3925" t="str">
            <v>KIAA0907</v>
          </cell>
          <cell r="F3925">
            <v>1</v>
          </cell>
        </row>
        <row r="3926">
          <cell r="E3926" t="str">
            <v>KIAA0913</v>
          </cell>
          <cell r="F3926">
            <v>3</v>
          </cell>
        </row>
        <row r="3927">
          <cell r="E3927" t="str">
            <v>KIAA0947</v>
          </cell>
          <cell r="F3927">
            <v>2</v>
          </cell>
        </row>
        <row r="3928">
          <cell r="E3928" t="str">
            <v>KIAA1009</v>
          </cell>
          <cell r="F3928">
            <v>3</v>
          </cell>
        </row>
        <row r="3929">
          <cell r="E3929" t="str">
            <v>KIAA1012</v>
          </cell>
          <cell r="F3929">
            <v>2</v>
          </cell>
        </row>
        <row r="3930">
          <cell r="E3930" t="str">
            <v>KIAA1024</v>
          </cell>
          <cell r="F3930">
            <v>3</v>
          </cell>
        </row>
        <row r="3931">
          <cell r="E3931" t="str">
            <v>KIAA1033</v>
          </cell>
          <cell r="F3931">
            <v>2</v>
          </cell>
        </row>
        <row r="3932">
          <cell r="E3932" t="str">
            <v>KIAA1045</v>
          </cell>
          <cell r="F3932">
            <v>3</v>
          </cell>
        </row>
        <row r="3933">
          <cell r="E3933" t="str">
            <v>KIAA1107</v>
          </cell>
          <cell r="F3933">
            <v>2</v>
          </cell>
        </row>
        <row r="3934">
          <cell r="E3934" t="str">
            <v>KIAA1109</v>
          </cell>
          <cell r="F3934">
            <v>4</v>
          </cell>
        </row>
        <row r="3935">
          <cell r="E3935" t="str">
            <v>KIAA1161</v>
          </cell>
          <cell r="F3935">
            <v>2</v>
          </cell>
        </row>
        <row r="3936">
          <cell r="E3936" t="str">
            <v>KIAA1199</v>
          </cell>
          <cell r="F3936">
            <v>2</v>
          </cell>
        </row>
        <row r="3937">
          <cell r="E3937" t="str">
            <v>KIAA1210</v>
          </cell>
          <cell r="F3937">
            <v>3</v>
          </cell>
        </row>
        <row r="3938">
          <cell r="E3938" t="str">
            <v>KIAA1211</v>
          </cell>
          <cell r="F3938">
            <v>1</v>
          </cell>
        </row>
        <row r="3939">
          <cell r="E3939" t="str">
            <v>KIAA1217</v>
          </cell>
          <cell r="F3939">
            <v>4</v>
          </cell>
        </row>
        <row r="3940">
          <cell r="E3940" t="str">
            <v>KIAA1239</v>
          </cell>
          <cell r="F3940">
            <v>2</v>
          </cell>
        </row>
        <row r="3941">
          <cell r="E3941" t="str">
            <v>KIAA1244</v>
          </cell>
          <cell r="F3941">
            <v>1</v>
          </cell>
        </row>
        <row r="3942">
          <cell r="E3942" t="str">
            <v>KIAA1267</v>
          </cell>
          <cell r="F3942">
            <v>4</v>
          </cell>
        </row>
        <row r="3943">
          <cell r="E3943" t="str">
            <v>KIAA1274</v>
          </cell>
          <cell r="F3943">
            <v>2</v>
          </cell>
        </row>
        <row r="3944">
          <cell r="E3944" t="str">
            <v>KIAA1279</v>
          </cell>
          <cell r="F3944">
            <v>1</v>
          </cell>
        </row>
        <row r="3945">
          <cell r="E3945" t="str">
            <v>KIAA1310</v>
          </cell>
          <cell r="F3945">
            <v>1</v>
          </cell>
        </row>
        <row r="3946">
          <cell r="E3946" t="str">
            <v>KIAA1324L</v>
          </cell>
          <cell r="F3946">
            <v>1</v>
          </cell>
        </row>
        <row r="3947">
          <cell r="E3947" t="str">
            <v>KIAA1328</v>
          </cell>
          <cell r="F3947">
            <v>1</v>
          </cell>
        </row>
        <row r="3948">
          <cell r="E3948" t="str">
            <v>KIAA1383</v>
          </cell>
          <cell r="F3948">
            <v>3</v>
          </cell>
        </row>
        <row r="3949">
          <cell r="E3949" t="str">
            <v>KIAA1407</v>
          </cell>
          <cell r="F3949">
            <v>2</v>
          </cell>
        </row>
        <row r="3950">
          <cell r="E3950" t="str">
            <v>KIAA1409</v>
          </cell>
          <cell r="F3950">
            <v>5</v>
          </cell>
        </row>
        <row r="3951">
          <cell r="E3951" t="str">
            <v>KIAA1429</v>
          </cell>
          <cell r="F3951">
            <v>2</v>
          </cell>
        </row>
        <row r="3952">
          <cell r="E3952" t="str">
            <v>KIAA1430</v>
          </cell>
          <cell r="F3952">
            <v>1</v>
          </cell>
        </row>
        <row r="3953">
          <cell r="E3953" t="str">
            <v>KIAA1432</v>
          </cell>
          <cell r="F3953">
            <v>2</v>
          </cell>
        </row>
        <row r="3954">
          <cell r="E3954" t="str">
            <v>KIAA1456</v>
          </cell>
          <cell r="F3954">
            <v>1</v>
          </cell>
        </row>
        <row r="3955">
          <cell r="E3955" t="str">
            <v>KIAA1462</v>
          </cell>
          <cell r="F3955">
            <v>1</v>
          </cell>
        </row>
        <row r="3956">
          <cell r="E3956" t="str">
            <v>KIAA1468</v>
          </cell>
          <cell r="F3956">
            <v>4</v>
          </cell>
        </row>
        <row r="3957">
          <cell r="E3957" t="str">
            <v>KIAA1486</v>
          </cell>
          <cell r="F3957">
            <v>5</v>
          </cell>
        </row>
        <row r="3958">
          <cell r="E3958" t="str">
            <v>KIAA1522</v>
          </cell>
          <cell r="F3958">
            <v>5</v>
          </cell>
        </row>
        <row r="3959">
          <cell r="E3959" t="str">
            <v>KIAA1524</v>
          </cell>
          <cell r="F3959">
            <v>2</v>
          </cell>
        </row>
        <row r="3960">
          <cell r="E3960" t="str">
            <v>KIAA1529</v>
          </cell>
          <cell r="F3960">
            <v>3</v>
          </cell>
        </row>
        <row r="3961">
          <cell r="E3961" t="str">
            <v>KIAA1530</v>
          </cell>
          <cell r="F3961">
            <v>1</v>
          </cell>
        </row>
        <row r="3962">
          <cell r="E3962" t="str">
            <v>KIAA1543</v>
          </cell>
          <cell r="F3962">
            <v>2</v>
          </cell>
        </row>
        <row r="3963">
          <cell r="E3963" t="str">
            <v>KIAA1549</v>
          </cell>
          <cell r="F3963">
            <v>7</v>
          </cell>
        </row>
        <row r="3964">
          <cell r="E3964" t="str">
            <v>KIAA1598</v>
          </cell>
          <cell r="F3964">
            <v>2</v>
          </cell>
        </row>
        <row r="3965">
          <cell r="E3965" t="str">
            <v>KIAA1614</v>
          </cell>
          <cell r="F3965">
            <v>1</v>
          </cell>
        </row>
        <row r="3966">
          <cell r="E3966" t="str">
            <v>KIAA1618</v>
          </cell>
          <cell r="F3966">
            <v>1</v>
          </cell>
        </row>
        <row r="3967">
          <cell r="E3967" t="str">
            <v>KIAA1632</v>
          </cell>
          <cell r="F3967">
            <v>2</v>
          </cell>
        </row>
        <row r="3968">
          <cell r="E3968" t="str">
            <v>KIAA1644</v>
          </cell>
          <cell r="F3968">
            <v>2</v>
          </cell>
        </row>
        <row r="3969">
          <cell r="E3969" t="str">
            <v>KIAA1671</v>
          </cell>
          <cell r="F3969">
            <v>4</v>
          </cell>
        </row>
        <row r="3970">
          <cell r="E3970" t="str">
            <v>KIAA1683</v>
          </cell>
          <cell r="F3970">
            <v>5</v>
          </cell>
        </row>
        <row r="3971">
          <cell r="E3971" t="str">
            <v>KIAA1704</v>
          </cell>
          <cell r="F3971">
            <v>1</v>
          </cell>
        </row>
        <row r="3972">
          <cell r="E3972" t="str">
            <v>KIAA1712</v>
          </cell>
          <cell r="F3972">
            <v>2</v>
          </cell>
        </row>
        <row r="3973">
          <cell r="E3973" t="str">
            <v>KIAA1731</v>
          </cell>
          <cell r="F3973">
            <v>2</v>
          </cell>
        </row>
        <row r="3974">
          <cell r="E3974" t="str">
            <v>KIAA1737</v>
          </cell>
          <cell r="F3974">
            <v>1</v>
          </cell>
        </row>
        <row r="3975">
          <cell r="E3975" t="str">
            <v>KIAA1751</v>
          </cell>
          <cell r="F3975">
            <v>2</v>
          </cell>
        </row>
        <row r="3976">
          <cell r="E3976" t="str">
            <v>KIAA1755</v>
          </cell>
          <cell r="F3976">
            <v>5</v>
          </cell>
        </row>
        <row r="3977">
          <cell r="E3977" t="str">
            <v>KIAA1797</v>
          </cell>
          <cell r="F3977">
            <v>1</v>
          </cell>
        </row>
        <row r="3978">
          <cell r="E3978" t="str">
            <v>KIAA1804</v>
          </cell>
          <cell r="F3978">
            <v>7</v>
          </cell>
        </row>
        <row r="3979">
          <cell r="E3979" t="str">
            <v>KIAA1826</v>
          </cell>
          <cell r="F3979">
            <v>2</v>
          </cell>
        </row>
        <row r="3980">
          <cell r="E3980" t="str">
            <v>KIAA1841</v>
          </cell>
          <cell r="F3980">
            <v>1</v>
          </cell>
        </row>
        <row r="3981">
          <cell r="E3981" t="str">
            <v>KIAA1875</v>
          </cell>
          <cell r="F3981">
            <v>1</v>
          </cell>
        </row>
        <row r="3982">
          <cell r="E3982" t="str">
            <v>KIAA1919</v>
          </cell>
          <cell r="F3982">
            <v>4</v>
          </cell>
        </row>
        <row r="3983">
          <cell r="E3983" t="str">
            <v>KIAA1958</v>
          </cell>
          <cell r="F3983">
            <v>1</v>
          </cell>
        </row>
        <row r="3984">
          <cell r="E3984" t="str">
            <v>KIAA2013</v>
          </cell>
          <cell r="F3984">
            <v>1</v>
          </cell>
        </row>
        <row r="3985">
          <cell r="E3985" t="str">
            <v>KIAA2018</v>
          </cell>
          <cell r="F3985">
            <v>3</v>
          </cell>
        </row>
        <row r="3986">
          <cell r="E3986" t="str">
            <v>KIAA2022</v>
          </cell>
          <cell r="F3986">
            <v>4</v>
          </cell>
        </row>
        <row r="3987">
          <cell r="E3987" t="str">
            <v>KIAA2026</v>
          </cell>
          <cell r="F3987">
            <v>2</v>
          </cell>
        </row>
        <row r="3988">
          <cell r="E3988" t="str">
            <v>KIDINS220</v>
          </cell>
          <cell r="F3988">
            <v>2</v>
          </cell>
        </row>
        <row r="3989">
          <cell r="E3989" t="str">
            <v>KIF12</v>
          </cell>
          <cell r="F3989">
            <v>1</v>
          </cell>
        </row>
        <row r="3990">
          <cell r="E3990" t="str">
            <v>KIF13A</v>
          </cell>
          <cell r="F3990">
            <v>1</v>
          </cell>
        </row>
        <row r="3991">
          <cell r="E3991" t="str">
            <v>KIF13B</v>
          </cell>
          <cell r="F3991">
            <v>2</v>
          </cell>
        </row>
        <row r="3992">
          <cell r="E3992" t="str">
            <v>KIF16B</v>
          </cell>
          <cell r="F3992">
            <v>2</v>
          </cell>
        </row>
        <row r="3993">
          <cell r="E3993" t="str">
            <v>KIF17</v>
          </cell>
          <cell r="F3993">
            <v>2</v>
          </cell>
        </row>
        <row r="3994">
          <cell r="E3994" t="str">
            <v>KIF18A</v>
          </cell>
          <cell r="F3994">
            <v>2</v>
          </cell>
        </row>
        <row r="3995">
          <cell r="E3995" t="str">
            <v>KIF19</v>
          </cell>
          <cell r="F3995">
            <v>2</v>
          </cell>
        </row>
        <row r="3996">
          <cell r="E3996" t="str">
            <v>KIF1A</v>
          </cell>
          <cell r="F3996">
            <v>8</v>
          </cell>
        </row>
        <row r="3997">
          <cell r="E3997" t="str">
            <v>KIF1C</v>
          </cell>
          <cell r="F3997">
            <v>1</v>
          </cell>
        </row>
        <row r="3998">
          <cell r="E3998" t="str">
            <v>KIF20A</v>
          </cell>
          <cell r="F3998">
            <v>1</v>
          </cell>
        </row>
        <row r="3999">
          <cell r="E3999" t="str">
            <v>KIF21A</v>
          </cell>
          <cell r="F3999">
            <v>3</v>
          </cell>
        </row>
        <row r="4000">
          <cell r="E4000" t="str">
            <v>KIF21B</v>
          </cell>
          <cell r="F4000">
            <v>3</v>
          </cell>
        </row>
        <row r="4001">
          <cell r="E4001" t="str">
            <v>KIF22</v>
          </cell>
          <cell r="F4001">
            <v>2</v>
          </cell>
        </row>
        <row r="4002">
          <cell r="E4002" t="str">
            <v>KIF23</v>
          </cell>
          <cell r="F4002">
            <v>3</v>
          </cell>
        </row>
        <row r="4003">
          <cell r="E4003" t="str">
            <v>KIF26A</v>
          </cell>
          <cell r="F4003">
            <v>5</v>
          </cell>
        </row>
        <row r="4004">
          <cell r="E4004" t="str">
            <v>KIF26B</v>
          </cell>
          <cell r="F4004">
            <v>2</v>
          </cell>
        </row>
        <row r="4005">
          <cell r="E4005" t="str">
            <v>KIF27</v>
          </cell>
          <cell r="F4005">
            <v>2</v>
          </cell>
        </row>
        <row r="4006">
          <cell r="E4006" t="str">
            <v>KIF2B</v>
          </cell>
          <cell r="F4006">
            <v>6</v>
          </cell>
        </row>
        <row r="4007">
          <cell r="E4007" t="str">
            <v>KIF3A</v>
          </cell>
          <cell r="F4007">
            <v>1</v>
          </cell>
        </row>
        <row r="4008">
          <cell r="E4008" t="str">
            <v>KIF3C</v>
          </cell>
          <cell r="F4008">
            <v>2</v>
          </cell>
        </row>
        <row r="4009">
          <cell r="E4009" t="str">
            <v>KIF5A</v>
          </cell>
          <cell r="F4009">
            <v>2</v>
          </cell>
        </row>
        <row r="4010">
          <cell r="E4010" t="str">
            <v>KIF5B</v>
          </cell>
          <cell r="F4010">
            <v>2</v>
          </cell>
        </row>
        <row r="4011">
          <cell r="E4011" t="str">
            <v>KIF5C</v>
          </cell>
          <cell r="F4011">
            <v>4</v>
          </cell>
        </row>
        <row r="4012">
          <cell r="E4012" t="str">
            <v>KIF6</v>
          </cell>
          <cell r="F4012">
            <v>3</v>
          </cell>
        </row>
        <row r="4013">
          <cell r="E4013" t="str">
            <v>KIF7</v>
          </cell>
          <cell r="F4013">
            <v>4</v>
          </cell>
        </row>
        <row r="4014">
          <cell r="E4014" t="str">
            <v>KIFAP3</v>
          </cell>
          <cell r="F4014">
            <v>1</v>
          </cell>
        </row>
        <row r="4015">
          <cell r="E4015" t="str">
            <v>KIFC2</v>
          </cell>
          <cell r="F4015">
            <v>1</v>
          </cell>
        </row>
        <row r="4016">
          <cell r="E4016" t="str">
            <v>KIFC3</v>
          </cell>
          <cell r="F4016">
            <v>3</v>
          </cell>
        </row>
        <row r="4017">
          <cell r="E4017" t="str">
            <v>KIN</v>
          </cell>
          <cell r="F4017">
            <v>1</v>
          </cell>
        </row>
        <row r="4018">
          <cell r="E4018" t="str">
            <v>KIR2DL4</v>
          </cell>
          <cell r="F4018">
            <v>1</v>
          </cell>
        </row>
        <row r="4019">
          <cell r="E4019" t="str">
            <v>KIR2DS4</v>
          </cell>
          <cell r="F4019">
            <v>2</v>
          </cell>
        </row>
        <row r="4020">
          <cell r="E4020" t="str">
            <v>KIR3DL1</v>
          </cell>
          <cell r="F4020">
            <v>2</v>
          </cell>
        </row>
        <row r="4021">
          <cell r="E4021" t="str">
            <v>KIR3DL2</v>
          </cell>
          <cell r="F4021">
            <v>1</v>
          </cell>
        </row>
        <row r="4022">
          <cell r="E4022" t="str">
            <v>KIR3DX1</v>
          </cell>
          <cell r="F4022">
            <v>1</v>
          </cell>
        </row>
        <row r="4023">
          <cell r="E4023" t="str">
            <v>KIRREL</v>
          </cell>
          <cell r="F4023">
            <v>1</v>
          </cell>
        </row>
        <row r="4024">
          <cell r="E4024" t="str">
            <v>KIRREL2</v>
          </cell>
          <cell r="F4024">
            <v>2</v>
          </cell>
        </row>
        <row r="4025">
          <cell r="E4025" t="str">
            <v>KIRREL3</v>
          </cell>
          <cell r="F4025">
            <v>3</v>
          </cell>
        </row>
        <row r="4026">
          <cell r="E4026" t="str">
            <v>KIT</v>
          </cell>
          <cell r="F4026">
            <v>1</v>
          </cell>
        </row>
        <row r="4027">
          <cell r="E4027" t="str">
            <v>KL</v>
          </cell>
          <cell r="F4027">
            <v>4</v>
          </cell>
        </row>
        <row r="4028">
          <cell r="E4028" t="str">
            <v>KLC2</v>
          </cell>
          <cell r="F4028">
            <v>1</v>
          </cell>
        </row>
        <row r="4029">
          <cell r="E4029" t="str">
            <v>KLC3</v>
          </cell>
          <cell r="F4029">
            <v>1</v>
          </cell>
        </row>
        <row r="4030">
          <cell r="E4030" t="str">
            <v>KLF10</v>
          </cell>
          <cell r="F4030">
            <v>1</v>
          </cell>
        </row>
        <row r="4031">
          <cell r="E4031" t="str">
            <v>KLF12</v>
          </cell>
          <cell r="F4031">
            <v>1</v>
          </cell>
        </row>
        <row r="4032">
          <cell r="E4032" t="str">
            <v>KLF14</v>
          </cell>
          <cell r="F4032">
            <v>1</v>
          </cell>
        </row>
        <row r="4033">
          <cell r="E4033" t="str">
            <v>KLF15</v>
          </cell>
          <cell r="F4033">
            <v>1</v>
          </cell>
        </row>
        <row r="4034">
          <cell r="E4034" t="str">
            <v>KLF17</v>
          </cell>
          <cell r="F4034">
            <v>1</v>
          </cell>
        </row>
        <row r="4035">
          <cell r="E4035" t="str">
            <v>KLF2</v>
          </cell>
          <cell r="F4035">
            <v>3</v>
          </cell>
        </row>
        <row r="4036">
          <cell r="E4036" t="str">
            <v>KLF4</v>
          </cell>
          <cell r="F4036">
            <v>1</v>
          </cell>
        </row>
        <row r="4037">
          <cell r="E4037" t="str">
            <v>KLF5</v>
          </cell>
          <cell r="F4037">
            <v>1</v>
          </cell>
        </row>
        <row r="4038">
          <cell r="E4038" t="str">
            <v>KLF6</v>
          </cell>
          <cell r="F4038">
            <v>1</v>
          </cell>
        </row>
        <row r="4039">
          <cell r="E4039" t="str">
            <v>KLF7</v>
          </cell>
          <cell r="F4039">
            <v>1</v>
          </cell>
        </row>
        <row r="4040">
          <cell r="E4040" t="str">
            <v>KLF9</v>
          </cell>
          <cell r="F4040">
            <v>1</v>
          </cell>
        </row>
        <row r="4041">
          <cell r="E4041" t="str">
            <v>KLHDC1</v>
          </cell>
          <cell r="F4041">
            <v>1</v>
          </cell>
        </row>
        <row r="4042">
          <cell r="E4042" t="str">
            <v>KLHDC10</v>
          </cell>
          <cell r="F4042">
            <v>1</v>
          </cell>
        </row>
        <row r="4043">
          <cell r="E4043" t="str">
            <v>KLHDC4</v>
          </cell>
          <cell r="F4043">
            <v>3</v>
          </cell>
        </row>
        <row r="4044">
          <cell r="E4044" t="str">
            <v>KLHDC5</v>
          </cell>
          <cell r="F4044">
            <v>1</v>
          </cell>
        </row>
        <row r="4045">
          <cell r="E4045" t="str">
            <v>KLHDC7A</v>
          </cell>
          <cell r="F4045">
            <v>2</v>
          </cell>
        </row>
        <row r="4046">
          <cell r="E4046" t="str">
            <v>KLHDC8A</v>
          </cell>
          <cell r="F4046">
            <v>1</v>
          </cell>
        </row>
        <row r="4047">
          <cell r="E4047" t="str">
            <v>KLHDC8B</v>
          </cell>
          <cell r="F4047">
            <v>2</v>
          </cell>
        </row>
        <row r="4048">
          <cell r="E4048" t="str">
            <v>KLHL1</v>
          </cell>
          <cell r="F4048">
            <v>2</v>
          </cell>
        </row>
        <row r="4049">
          <cell r="E4049" t="str">
            <v>KLHL14</v>
          </cell>
          <cell r="F4049">
            <v>1</v>
          </cell>
        </row>
        <row r="4050">
          <cell r="E4050" t="str">
            <v>KLHL17</v>
          </cell>
          <cell r="F4050">
            <v>1</v>
          </cell>
        </row>
        <row r="4051">
          <cell r="E4051" t="str">
            <v>KLHL18</v>
          </cell>
          <cell r="F4051">
            <v>2</v>
          </cell>
        </row>
        <row r="4052">
          <cell r="E4052" t="str">
            <v>KLHL2</v>
          </cell>
          <cell r="F4052">
            <v>1</v>
          </cell>
        </row>
        <row r="4053">
          <cell r="E4053" t="str">
            <v>KLHL21</v>
          </cell>
          <cell r="F4053">
            <v>2</v>
          </cell>
        </row>
        <row r="4054">
          <cell r="E4054" t="str">
            <v>KLHL22</v>
          </cell>
          <cell r="F4054">
            <v>2</v>
          </cell>
        </row>
        <row r="4055">
          <cell r="E4055" t="str">
            <v>KLHL23</v>
          </cell>
          <cell r="F4055">
            <v>1</v>
          </cell>
        </row>
        <row r="4056">
          <cell r="E4056" t="str">
            <v>KLHL24</v>
          </cell>
          <cell r="F4056">
            <v>2</v>
          </cell>
        </row>
        <row r="4057">
          <cell r="E4057" t="str">
            <v>KLHL25</v>
          </cell>
          <cell r="F4057">
            <v>1</v>
          </cell>
        </row>
        <row r="4058">
          <cell r="E4058" t="str">
            <v>KLHL26</v>
          </cell>
          <cell r="F4058">
            <v>1</v>
          </cell>
        </row>
        <row r="4059">
          <cell r="E4059" t="str">
            <v>KLHL29</v>
          </cell>
          <cell r="F4059">
            <v>4</v>
          </cell>
        </row>
        <row r="4060">
          <cell r="E4060" t="str">
            <v>KLHL32</v>
          </cell>
          <cell r="F4060">
            <v>1</v>
          </cell>
        </row>
        <row r="4061">
          <cell r="E4061" t="str">
            <v>KLHL34</v>
          </cell>
          <cell r="F4061">
            <v>2</v>
          </cell>
        </row>
        <row r="4062">
          <cell r="E4062" t="str">
            <v>KLHL35</v>
          </cell>
          <cell r="F4062">
            <v>1</v>
          </cell>
        </row>
        <row r="4063">
          <cell r="E4063" t="str">
            <v>KLHL36</v>
          </cell>
          <cell r="F4063">
            <v>1</v>
          </cell>
        </row>
        <row r="4064">
          <cell r="E4064" t="str">
            <v>KLHL4</v>
          </cell>
          <cell r="F4064">
            <v>1</v>
          </cell>
        </row>
        <row r="4065">
          <cell r="E4065" t="str">
            <v>KLHL7</v>
          </cell>
          <cell r="F4065">
            <v>1</v>
          </cell>
        </row>
        <row r="4066">
          <cell r="E4066" t="str">
            <v>KLHL8</v>
          </cell>
          <cell r="F4066">
            <v>1</v>
          </cell>
        </row>
        <row r="4067">
          <cell r="E4067" t="str">
            <v>KLK1</v>
          </cell>
          <cell r="F4067">
            <v>1</v>
          </cell>
        </row>
        <row r="4068">
          <cell r="E4068" t="str">
            <v>KLK5</v>
          </cell>
          <cell r="F4068">
            <v>1</v>
          </cell>
        </row>
        <row r="4069">
          <cell r="E4069" t="str">
            <v>KLK7</v>
          </cell>
          <cell r="F4069">
            <v>1</v>
          </cell>
        </row>
        <row r="4070">
          <cell r="E4070" t="str">
            <v>KLK9</v>
          </cell>
          <cell r="F4070">
            <v>1</v>
          </cell>
        </row>
        <row r="4071">
          <cell r="E4071" t="str">
            <v>KLRB1</v>
          </cell>
          <cell r="F4071">
            <v>1</v>
          </cell>
        </row>
        <row r="4072">
          <cell r="E4072" t="str">
            <v>KLRG1</v>
          </cell>
          <cell r="F4072">
            <v>1</v>
          </cell>
        </row>
        <row r="4073">
          <cell r="E4073" t="str">
            <v>KLRG2</v>
          </cell>
          <cell r="F4073">
            <v>1</v>
          </cell>
        </row>
        <row r="4074">
          <cell r="E4074" t="str">
            <v>KLRK1</v>
          </cell>
          <cell r="F4074">
            <v>3</v>
          </cell>
        </row>
        <row r="4075">
          <cell r="E4075" t="str">
            <v>KMO</v>
          </cell>
          <cell r="F4075">
            <v>1</v>
          </cell>
        </row>
        <row r="4076">
          <cell r="E4076" t="str">
            <v>KNDC1</v>
          </cell>
          <cell r="F4076">
            <v>2</v>
          </cell>
        </row>
        <row r="4077">
          <cell r="E4077" t="str">
            <v>KNG1</v>
          </cell>
          <cell r="F4077">
            <v>1</v>
          </cell>
        </row>
        <row r="4078">
          <cell r="E4078" t="str">
            <v>KPNA1</v>
          </cell>
          <cell r="F4078">
            <v>1</v>
          </cell>
        </row>
        <row r="4079">
          <cell r="E4079" t="str">
            <v>KPNA6</v>
          </cell>
          <cell r="F4079">
            <v>2</v>
          </cell>
        </row>
        <row r="4080">
          <cell r="E4080" t="str">
            <v>KPRP</v>
          </cell>
          <cell r="F4080">
            <v>1</v>
          </cell>
        </row>
        <row r="4081">
          <cell r="E4081" t="str">
            <v>KPTN</v>
          </cell>
          <cell r="F4081">
            <v>1</v>
          </cell>
        </row>
        <row r="4082">
          <cell r="E4082" t="str">
            <v>KRAS</v>
          </cell>
          <cell r="F4082">
            <v>8</v>
          </cell>
        </row>
        <row r="4083">
          <cell r="E4083" t="str">
            <v>KRBA1</v>
          </cell>
          <cell r="F4083">
            <v>2</v>
          </cell>
        </row>
        <row r="4084">
          <cell r="E4084" t="str">
            <v>KRI1</v>
          </cell>
          <cell r="F4084">
            <v>2</v>
          </cell>
        </row>
        <row r="4085">
          <cell r="E4085" t="str">
            <v>KRIT1</v>
          </cell>
          <cell r="F4085">
            <v>1</v>
          </cell>
        </row>
        <row r="4086">
          <cell r="E4086" t="str">
            <v>KRT12</v>
          </cell>
          <cell r="F4086">
            <v>2</v>
          </cell>
        </row>
        <row r="4087">
          <cell r="E4087" t="str">
            <v>KRT13</v>
          </cell>
          <cell r="F4087">
            <v>1</v>
          </cell>
        </row>
        <row r="4088">
          <cell r="E4088" t="str">
            <v>KRT19</v>
          </cell>
          <cell r="F4088">
            <v>1</v>
          </cell>
        </row>
        <row r="4089">
          <cell r="E4089" t="str">
            <v>KRT2</v>
          </cell>
          <cell r="F4089">
            <v>3</v>
          </cell>
        </row>
        <row r="4090">
          <cell r="E4090" t="str">
            <v>KRT20</v>
          </cell>
          <cell r="F4090">
            <v>1</v>
          </cell>
        </row>
        <row r="4091">
          <cell r="E4091" t="str">
            <v>KRT24</v>
          </cell>
          <cell r="F4091">
            <v>2</v>
          </cell>
        </row>
        <row r="4092">
          <cell r="E4092" t="str">
            <v>KRT25</v>
          </cell>
          <cell r="F4092">
            <v>1</v>
          </cell>
        </row>
        <row r="4093">
          <cell r="E4093" t="str">
            <v>KRT26</v>
          </cell>
          <cell r="F4093">
            <v>1</v>
          </cell>
        </row>
        <row r="4094">
          <cell r="E4094" t="str">
            <v>KRT27</v>
          </cell>
          <cell r="F4094">
            <v>2</v>
          </cell>
        </row>
        <row r="4095">
          <cell r="E4095" t="str">
            <v>KRT31</v>
          </cell>
          <cell r="F4095">
            <v>1</v>
          </cell>
        </row>
        <row r="4096">
          <cell r="E4096" t="str">
            <v>KRT34</v>
          </cell>
          <cell r="F4096">
            <v>2</v>
          </cell>
        </row>
        <row r="4097">
          <cell r="E4097" t="str">
            <v>KRT36</v>
          </cell>
          <cell r="F4097">
            <v>1</v>
          </cell>
        </row>
        <row r="4098">
          <cell r="E4098" t="str">
            <v>KRT38</v>
          </cell>
          <cell r="F4098">
            <v>1</v>
          </cell>
        </row>
        <row r="4099">
          <cell r="E4099" t="str">
            <v>KRT39</v>
          </cell>
          <cell r="F4099">
            <v>1</v>
          </cell>
        </row>
        <row r="4100">
          <cell r="E4100" t="str">
            <v>KRT7</v>
          </cell>
          <cell r="F4100">
            <v>1</v>
          </cell>
        </row>
        <row r="4101">
          <cell r="E4101" t="str">
            <v>KRT72</v>
          </cell>
          <cell r="F4101">
            <v>1</v>
          </cell>
        </row>
        <row r="4102">
          <cell r="E4102" t="str">
            <v>KRT73</v>
          </cell>
          <cell r="F4102">
            <v>2</v>
          </cell>
        </row>
        <row r="4103">
          <cell r="E4103" t="str">
            <v>KRT74</v>
          </cell>
          <cell r="F4103">
            <v>3</v>
          </cell>
        </row>
        <row r="4104">
          <cell r="E4104" t="str">
            <v>KRT75</v>
          </cell>
          <cell r="F4104">
            <v>1</v>
          </cell>
        </row>
        <row r="4105">
          <cell r="E4105" t="str">
            <v>KRT79</v>
          </cell>
          <cell r="F4105">
            <v>1</v>
          </cell>
        </row>
        <row r="4106">
          <cell r="E4106" t="str">
            <v>KRT80</v>
          </cell>
          <cell r="F4106">
            <v>1</v>
          </cell>
        </row>
        <row r="4107">
          <cell r="E4107" t="str">
            <v>KRT81</v>
          </cell>
          <cell r="F4107">
            <v>1</v>
          </cell>
        </row>
        <row r="4108">
          <cell r="E4108" t="str">
            <v>KRT82</v>
          </cell>
          <cell r="F4108">
            <v>1</v>
          </cell>
        </row>
        <row r="4109">
          <cell r="E4109" t="str">
            <v>KRT84</v>
          </cell>
          <cell r="F4109">
            <v>3</v>
          </cell>
        </row>
        <row r="4110">
          <cell r="E4110" t="str">
            <v>KRT85</v>
          </cell>
          <cell r="F4110">
            <v>3</v>
          </cell>
        </row>
        <row r="4111">
          <cell r="E4111" t="str">
            <v>KRT86</v>
          </cell>
          <cell r="F4111">
            <v>2</v>
          </cell>
        </row>
        <row r="4112">
          <cell r="E4112" t="str">
            <v>KRT9</v>
          </cell>
          <cell r="F4112">
            <v>1</v>
          </cell>
        </row>
        <row r="4113">
          <cell r="E4113" t="str">
            <v>KRTAP10-3</v>
          </cell>
          <cell r="F4113">
            <v>1</v>
          </cell>
        </row>
        <row r="4114">
          <cell r="E4114" t="str">
            <v>KRTAP15-1</v>
          </cell>
          <cell r="F4114">
            <v>1</v>
          </cell>
        </row>
        <row r="4115">
          <cell r="E4115" t="str">
            <v>KRTAP19-4</v>
          </cell>
          <cell r="F4115">
            <v>2</v>
          </cell>
        </row>
        <row r="4116">
          <cell r="E4116" t="str">
            <v>KRTAP26-1</v>
          </cell>
          <cell r="F4116">
            <v>3</v>
          </cell>
        </row>
        <row r="4117">
          <cell r="E4117" t="str">
            <v>KRTAP3-1</v>
          </cell>
          <cell r="F4117">
            <v>1</v>
          </cell>
        </row>
        <row r="4118">
          <cell r="E4118" t="str">
            <v>KRTAP4-11</v>
          </cell>
          <cell r="F4118">
            <v>1</v>
          </cell>
        </row>
        <row r="4119">
          <cell r="E4119" t="str">
            <v>KRTAP4-7</v>
          </cell>
          <cell r="F4119">
            <v>1</v>
          </cell>
        </row>
        <row r="4120">
          <cell r="E4120" t="str">
            <v>KRTAP6-1</v>
          </cell>
          <cell r="F4120">
            <v>2</v>
          </cell>
        </row>
        <row r="4121">
          <cell r="E4121" t="str">
            <v>KRTAP6-3</v>
          </cell>
          <cell r="F4121">
            <v>2</v>
          </cell>
        </row>
        <row r="4122">
          <cell r="E4122" t="str">
            <v>KRTDAP</v>
          </cell>
          <cell r="F4122">
            <v>1</v>
          </cell>
        </row>
        <row r="4123">
          <cell r="E4123" t="str">
            <v>KSR1</v>
          </cell>
          <cell r="F4123">
            <v>2</v>
          </cell>
        </row>
        <row r="4124">
          <cell r="E4124" t="str">
            <v>KTN1</v>
          </cell>
          <cell r="F4124">
            <v>1</v>
          </cell>
        </row>
        <row r="4125">
          <cell r="E4125" t="str">
            <v>KY</v>
          </cell>
          <cell r="F4125">
            <v>1</v>
          </cell>
        </row>
        <row r="4126">
          <cell r="E4126" t="str">
            <v>KYNU</v>
          </cell>
          <cell r="F4126">
            <v>3</v>
          </cell>
        </row>
        <row r="4127">
          <cell r="E4127" t="str">
            <v>L1CAM</v>
          </cell>
          <cell r="F4127">
            <v>3</v>
          </cell>
        </row>
        <row r="4128">
          <cell r="E4128" t="str">
            <v>L2HGDH</v>
          </cell>
          <cell r="F4128">
            <v>1</v>
          </cell>
        </row>
        <row r="4129">
          <cell r="E4129" t="str">
            <v>L3MBTL2</v>
          </cell>
          <cell r="F4129">
            <v>2</v>
          </cell>
        </row>
        <row r="4130">
          <cell r="E4130" t="str">
            <v>L3MBTL3</v>
          </cell>
          <cell r="F4130">
            <v>1</v>
          </cell>
        </row>
        <row r="4131">
          <cell r="E4131" t="str">
            <v>LACRT</v>
          </cell>
          <cell r="F4131">
            <v>1</v>
          </cell>
        </row>
        <row r="4132">
          <cell r="E4132" t="str">
            <v>LACTB</v>
          </cell>
          <cell r="F4132">
            <v>1</v>
          </cell>
        </row>
        <row r="4133">
          <cell r="E4133" t="str">
            <v>LAD1</v>
          </cell>
          <cell r="F4133">
            <v>1</v>
          </cell>
        </row>
        <row r="4134">
          <cell r="E4134" t="str">
            <v>LAMA1</v>
          </cell>
          <cell r="F4134">
            <v>4</v>
          </cell>
        </row>
        <row r="4135">
          <cell r="E4135" t="str">
            <v>LAMA2</v>
          </cell>
          <cell r="F4135">
            <v>4</v>
          </cell>
        </row>
        <row r="4136">
          <cell r="E4136" t="str">
            <v>LAMA3</v>
          </cell>
          <cell r="F4136">
            <v>2</v>
          </cell>
        </row>
        <row r="4137">
          <cell r="E4137" t="str">
            <v>LAMA4</v>
          </cell>
          <cell r="F4137">
            <v>4</v>
          </cell>
        </row>
        <row r="4138">
          <cell r="E4138" t="str">
            <v>LAMA5</v>
          </cell>
          <cell r="F4138">
            <v>7</v>
          </cell>
        </row>
        <row r="4139">
          <cell r="E4139" t="str">
            <v>LAMB1</v>
          </cell>
          <cell r="F4139">
            <v>2</v>
          </cell>
        </row>
        <row r="4140">
          <cell r="E4140" t="str">
            <v>LAMB2</v>
          </cell>
          <cell r="F4140">
            <v>4</v>
          </cell>
        </row>
        <row r="4141">
          <cell r="E4141" t="str">
            <v>LAMB3</v>
          </cell>
          <cell r="F4141">
            <v>2</v>
          </cell>
        </row>
        <row r="4142">
          <cell r="E4142" t="str">
            <v>LAMB4</v>
          </cell>
          <cell r="F4142">
            <v>2</v>
          </cell>
        </row>
        <row r="4143">
          <cell r="E4143" t="str">
            <v>LAMC3</v>
          </cell>
          <cell r="F4143">
            <v>2</v>
          </cell>
        </row>
        <row r="4144">
          <cell r="E4144" t="str">
            <v>LAMP2</v>
          </cell>
          <cell r="F4144">
            <v>1</v>
          </cell>
        </row>
        <row r="4145">
          <cell r="E4145" t="str">
            <v>LANCL1</v>
          </cell>
          <cell r="F4145">
            <v>2</v>
          </cell>
        </row>
        <row r="4146">
          <cell r="E4146" t="str">
            <v>LANCL3</v>
          </cell>
          <cell r="F4146">
            <v>1</v>
          </cell>
        </row>
        <row r="4147">
          <cell r="E4147" t="str">
            <v>LAP3</v>
          </cell>
          <cell r="F4147">
            <v>1</v>
          </cell>
        </row>
        <row r="4148">
          <cell r="E4148" t="str">
            <v>LARGE</v>
          </cell>
          <cell r="F4148">
            <v>1</v>
          </cell>
        </row>
        <row r="4149">
          <cell r="E4149" t="str">
            <v>LARP1</v>
          </cell>
          <cell r="F4149">
            <v>3</v>
          </cell>
        </row>
        <row r="4150">
          <cell r="E4150" t="str">
            <v>LARP1B</v>
          </cell>
          <cell r="F4150">
            <v>2</v>
          </cell>
        </row>
        <row r="4151">
          <cell r="E4151" t="str">
            <v>LARP7</v>
          </cell>
          <cell r="F4151">
            <v>2</v>
          </cell>
        </row>
        <row r="4152">
          <cell r="E4152" t="str">
            <v>LARS2</v>
          </cell>
          <cell r="F4152">
            <v>1</v>
          </cell>
        </row>
        <row r="4153">
          <cell r="E4153" t="str">
            <v>LAS1L</v>
          </cell>
          <cell r="F4153">
            <v>1</v>
          </cell>
        </row>
        <row r="4154">
          <cell r="E4154" t="str">
            <v>LASS4</v>
          </cell>
          <cell r="F4154">
            <v>1</v>
          </cell>
        </row>
        <row r="4155">
          <cell r="E4155" t="str">
            <v>LATS1</v>
          </cell>
          <cell r="F4155">
            <v>1</v>
          </cell>
        </row>
        <row r="4156">
          <cell r="E4156" t="str">
            <v>LATS2</v>
          </cell>
          <cell r="F4156">
            <v>4</v>
          </cell>
        </row>
        <row r="4157">
          <cell r="E4157" t="str">
            <v>LAYN</v>
          </cell>
          <cell r="F4157">
            <v>2</v>
          </cell>
        </row>
        <row r="4158">
          <cell r="E4158" t="str">
            <v>LBH</v>
          </cell>
          <cell r="F4158">
            <v>1</v>
          </cell>
        </row>
        <row r="4159">
          <cell r="E4159" t="str">
            <v>LBP</v>
          </cell>
          <cell r="F4159">
            <v>1</v>
          </cell>
        </row>
        <row r="4160">
          <cell r="E4160" t="str">
            <v>LBR</v>
          </cell>
          <cell r="F4160">
            <v>1</v>
          </cell>
        </row>
        <row r="4161">
          <cell r="E4161" t="str">
            <v>LCA5L</v>
          </cell>
          <cell r="F4161">
            <v>1</v>
          </cell>
        </row>
        <row r="4162">
          <cell r="E4162" t="str">
            <v>LCE1F</v>
          </cell>
          <cell r="F4162">
            <v>1</v>
          </cell>
        </row>
        <row r="4163">
          <cell r="E4163" t="str">
            <v>LCK</v>
          </cell>
          <cell r="F4163">
            <v>1</v>
          </cell>
        </row>
        <row r="4164">
          <cell r="E4164" t="str">
            <v>LCLAT1</v>
          </cell>
          <cell r="F4164">
            <v>1</v>
          </cell>
        </row>
        <row r="4165">
          <cell r="E4165" t="str">
            <v>LCMT2</v>
          </cell>
          <cell r="F4165">
            <v>1</v>
          </cell>
        </row>
        <row r="4166">
          <cell r="E4166" t="str">
            <v>LCP1</v>
          </cell>
          <cell r="F4166">
            <v>2</v>
          </cell>
        </row>
        <row r="4167">
          <cell r="E4167" t="str">
            <v>LCP2</v>
          </cell>
          <cell r="F4167">
            <v>1</v>
          </cell>
        </row>
        <row r="4168">
          <cell r="E4168" t="str">
            <v>LCT</v>
          </cell>
          <cell r="F4168">
            <v>2</v>
          </cell>
        </row>
        <row r="4169">
          <cell r="E4169" t="str">
            <v>LDB3</v>
          </cell>
          <cell r="F4169">
            <v>2</v>
          </cell>
        </row>
        <row r="4170">
          <cell r="E4170" t="str">
            <v>LDHB</v>
          </cell>
          <cell r="F4170">
            <v>2</v>
          </cell>
        </row>
        <row r="4171">
          <cell r="E4171" t="str">
            <v>LDLR</v>
          </cell>
          <cell r="F4171">
            <v>1</v>
          </cell>
        </row>
        <row r="4172">
          <cell r="E4172" t="str">
            <v>LDLRAD3</v>
          </cell>
          <cell r="F4172">
            <v>2</v>
          </cell>
        </row>
        <row r="4173">
          <cell r="E4173" t="str">
            <v>LECT1</v>
          </cell>
          <cell r="F4173">
            <v>1</v>
          </cell>
        </row>
        <row r="4174">
          <cell r="E4174" t="str">
            <v>LEF1</v>
          </cell>
          <cell r="F4174">
            <v>1</v>
          </cell>
        </row>
        <row r="4175">
          <cell r="E4175" t="str">
            <v>LEFTY1</v>
          </cell>
          <cell r="F4175">
            <v>1</v>
          </cell>
        </row>
        <row r="4176">
          <cell r="E4176" t="str">
            <v>LEMD2</v>
          </cell>
          <cell r="F4176">
            <v>1</v>
          </cell>
        </row>
        <row r="4177">
          <cell r="E4177" t="str">
            <v>LEPR</v>
          </cell>
          <cell r="F4177">
            <v>1</v>
          </cell>
        </row>
        <row r="4178">
          <cell r="E4178" t="str">
            <v>LEPRE1</v>
          </cell>
          <cell r="F4178">
            <v>1</v>
          </cell>
        </row>
        <row r="4179">
          <cell r="E4179" t="str">
            <v>LEPREL1</v>
          </cell>
          <cell r="F4179">
            <v>2</v>
          </cell>
        </row>
        <row r="4180">
          <cell r="E4180" t="str">
            <v>LFNG</v>
          </cell>
          <cell r="F4180">
            <v>1</v>
          </cell>
        </row>
        <row r="4181">
          <cell r="E4181" t="str">
            <v>LGALS8</v>
          </cell>
          <cell r="F4181">
            <v>1</v>
          </cell>
        </row>
        <row r="4182">
          <cell r="E4182" t="str">
            <v>LGI2</v>
          </cell>
          <cell r="F4182">
            <v>2</v>
          </cell>
        </row>
        <row r="4183">
          <cell r="E4183" t="str">
            <v>LGI3</v>
          </cell>
          <cell r="F4183">
            <v>1</v>
          </cell>
        </row>
        <row r="4184">
          <cell r="E4184" t="str">
            <v>LGI4</v>
          </cell>
          <cell r="F4184">
            <v>1</v>
          </cell>
        </row>
        <row r="4185">
          <cell r="E4185" t="str">
            <v>LGMN</v>
          </cell>
          <cell r="F4185">
            <v>1</v>
          </cell>
        </row>
        <row r="4186">
          <cell r="E4186" t="str">
            <v>LGR4</v>
          </cell>
          <cell r="F4186">
            <v>1</v>
          </cell>
        </row>
        <row r="4187">
          <cell r="E4187" t="str">
            <v>LGR6</v>
          </cell>
          <cell r="F4187">
            <v>2</v>
          </cell>
        </row>
        <row r="4188">
          <cell r="E4188" t="str">
            <v>LGSN</v>
          </cell>
          <cell r="F4188">
            <v>1</v>
          </cell>
        </row>
        <row r="4189">
          <cell r="E4189" t="str">
            <v>LHCGR</v>
          </cell>
          <cell r="F4189">
            <v>3</v>
          </cell>
        </row>
        <row r="4190">
          <cell r="E4190" t="str">
            <v>LHFP</v>
          </cell>
          <cell r="F4190">
            <v>1</v>
          </cell>
        </row>
        <row r="4191">
          <cell r="E4191" t="str">
            <v>LHX1</v>
          </cell>
          <cell r="F4191">
            <v>2</v>
          </cell>
        </row>
        <row r="4192">
          <cell r="E4192" t="str">
            <v>LHX3</v>
          </cell>
          <cell r="F4192">
            <v>1</v>
          </cell>
        </row>
        <row r="4193">
          <cell r="E4193" t="str">
            <v>LHX5</v>
          </cell>
          <cell r="F4193">
            <v>1</v>
          </cell>
        </row>
        <row r="4194">
          <cell r="E4194" t="str">
            <v>LHX6</v>
          </cell>
          <cell r="F4194">
            <v>2</v>
          </cell>
        </row>
        <row r="4195">
          <cell r="E4195" t="str">
            <v>LHX8</v>
          </cell>
          <cell r="F4195">
            <v>1</v>
          </cell>
        </row>
        <row r="4196">
          <cell r="E4196" t="str">
            <v>LIFR</v>
          </cell>
          <cell r="F4196">
            <v>2</v>
          </cell>
        </row>
        <row r="4197">
          <cell r="E4197" t="str">
            <v>LIG1</v>
          </cell>
          <cell r="F4197">
            <v>2</v>
          </cell>
        </row>
        <row r="4198">
          <cell r="E4198" t="str">
            <v>LIG3</v>
          </cell>
          <cell r="F4198">
            <v>1</v>
          </cell>
        </row>
        <row r="4199">
          <cell r="E4199" t="str">
            <v>LIG4</v>
          </cell>
          <cell r="F4199">
            <v>3</v>
          </cell>
        </row>
        <row r="4200">
          <cell r="E4200" t="str">
            <v>LILRA2</v>
          </cell>
          <cell r="F4200">
            <v>1</v>
          </cell>
        </row>
        <row r="4201">
          <cell r="E4201" t="str">
            <v>LILRB4</v>
          </cell>
          <cell r="F4201">
            <v>1</v>
          </cell>
        </row>
        <row r="4202">
          <cell r="E4202" t="str">
            <v>LILRB5</v>
          </cell>
          <cell r="F4202">
            <v>1</v>
          </cell>
        </row>
        <row r="4203">
          <cell r="E4203" t="str">
            <v>LIMA1</v>
          </cell>
          <cell r="F4203">
            <v>3</v>
          </cell>
        </row>
        <row r="4204">
          <cell r="E4204" t="str">
            <v>LIMCH1</v>
          </cell>
          <cell r="F4204">
            <v>2</v>
          </cell>
        </row>
        <row r="4205">
          <cell r="E4205" t="str">
            <v>LIMD1</v>
          </cell>
          <cell r="F4205">
            <v>1</v>
          </cell>
        </row>
        <row r="4206">
          <cell r="E4206" t="str">
            <v>LIME1</v>
          </cell>
          <cell r="F4206">
            <v>1</v>
          </cell>
        </row>
        <row r="4207">
          <cell r="E4207" t="str">
            <v>LIMK1</v>
          </cell>
          <cell r="F4207">
            <v>2</v>
          </cell>
        </row>
        <row r="4208">
          <cell r="E4208" t="str">
            <v>LIN7A</v>
          </cell>
          <cell r="F4208">
            <v>5</v>
          </cell>
        </row>
        <row r="4209">
          <cell r="E4209" t="str">
            <v>LIN9</v>
          </cell>
          <cell r="F4209">
            <v>1</v>
          </cell>
        </row>
        <row r="4210">
          <cell r="E4210" t="str">
            <v>LINGO1</v>
          </cell>
          <cell r="F4210">
            <v>2</v>
          </cell>
        </row>
        <row r="4211">
          <cell r="E4211" t="str">
            <v>LINGO2</v>
          </cell>
          <cell r="F4211">
            <v>2</v>
          </cell>
        </row>
        <row r="4212">
          <cell r="E4212" t="str">
            <v>LINGO3</v>
          </cell>
          <cell r="F4212">
            <v>1</v>
          </cell>
        </row>
        <row r="4213">
          <cell r="E4213" t="str">
            <v>LINGO4</v>
          </cell>
          <cell r="F4213">
            <v>3</v>
          </cell>
        </row>
        <row r="4214">
          <cell r="E4214" t="str">
            <v>LINS1</v>
          </cell>
          <cell r="F4214">
            <v>1</v>
          </cell>
        </row>
        <row r="4215">
          <cell r="E4215" t="str">
            <v>LIPA</v>
          </cell>
          <cell r="F4215">
            <v>1</v>
          </cell>
        </row>
        <row r="4216">
          <cell r="E4216" t="str">
            <v>LIPC</v>
          </cell>
          <cell r="F4216">
            <v>1</v>
          </cell>
        </row>
        <row r="4217">
          <cell r="E4217" t="str">
            <v>LIPE</v>
          </cell>
          <cell r="F4217">
            <v>1</v>
          </cell>
        </row>
        <row r="4218">
          <cell r="E4218" t="str">
            <v>LIPH</v>
          </cell>
          <cell r="F4218">
            <v>1</v>
          </cell>
        </row>
        <row r="4219">
          <cell r="E4219" t="str">
            <v>LIPI</v>
          </cell>
          <cell r="F4219">
            <v>1</v>
          </cell>
        </row>
        <row r="4220">
          <cell r="E4220" t="str">
            <v>LIPT1</v>
          </cell>
          <cell r="F4220">
            <v>1</v>
          </cell>
        </row>
        <row r="4221">
          <cell r="E4221" t="str">
            <v>LIX1</v>
          </cell>
          <cell r="F4221">
            <v>1</v>
          </cell>
        </row>
        <row r="4222">
          <cell r="E4222" t="str">
            <v>LLGL1</v>
          </cell>
          <cell r="F4222">
            <v>2</v>
          </cell>
        </row>
        <row r="4223">
          <cell r="E4223" t="str">
            <v>LLGL2</v>
          </cell>
          <cell r="F4223">
            <v>2</v>
          </cell>
        </row>
        <row r="4224">
          <cell r="E4224" t="str">
            <v>LMAN1</v>
          </cell>
          <cell r="F4224">
            <v>2</v>
          </cell>
        </row>
        <row r="4225">
          <cell r="E4225" t="str">
            <v>LMAN1L</v>
          </cell>
          <cell r="F4225">
            <v>2</v>
          </cell>
        </row>
        <row r="4226">
          <cell r="E4226" t="str">
            <v>LMBR1</v>
          </cell>
          <cell r="F4226">
            <v>1</v>
          </cell>
        </row>
        <row r="4227">
          <cell r="E4227" t="str">
            <v>LMBR1L</v>
          </cell>
          <cell r="F4227">
            <v>1</v>
          </cell>
        </row>
        <row r="4228">
          <cell r="E4228" t="str">
            <v>LMBRD1</v>
          </cell>
          <cell r="F4228">
            <v>4</v>
          </cell>
        </row>
        <row r="4229">
          <cell r="E4229" t="str">
            <v>LMBRD2</v>
          </cell>
          <cell r="F4229">
            <v>2</v>
          </cell>
        </row>
        <row r="4230">
          <cell r="E4230" t="str">
            <v>LMNB1</v>
          </cell>
          <cell r="F4230">
            <v>2</v>
          </cell>
        </row>
        <row r="4231">
          <cell r="E4231" t="str">
            <v>LMO7</v>
          </cell>
          <cell r="F4231">
            <v>2</v>
          </cell>
        </row>
        <row r="4232">
          <cell r="E4232" t="str">
            <v>LMOD2</v>
          </cell>
          <cell r="F4232">
            <v>2</v>
          </cell>
        </row>
        <row r="4233">
          <cell r="E4233" t="str">
            <v>LMTK2</v>
          </cell>
          <cell r="F4233">
            <v>3</v>
          </cell>
        </row>
        <row r="4234">
          <cell r="E4234" t="str">
            <v>LMTK3</v>
          </cell>
          <cell r="F4234">
            <v>2</v>
          </cell>
        </row>
        <row r="4235">
          <cell r="E4235" t="str">
            <v>LMX1B</v>
          </cell>
          <cell r="F4235">
            <v>3</v>
          </cell>
        </row>
        <row r="4236">
          <cell r="E4236" t="str">
            <v>LNPEP</v>
          </cell>
          <cell r="F4236">
            <v>1</v>
          </cell>
        </row>
        <row r="4237">
          <cell r="E4237" t="str">
            <v>LNX1</v>
          </cell>
          <cell r="F4237">
            <v>2</v>
          </cell>
        </row>
        <row r="4238">
          <cell r="E4238" t="str">
            <v>LOC388946</v>
          </cell>
          <cell r="F4238">
            <v>1</v>
          </cell>
        </row>
        <row r="4239">
          <cell r="E4239" t="str">
            <v>LOC389493</v>
          </cell>
          <cell r="F4239">
            <v>1</v>
          </cell>
        </row>
        <row r="4240">
          <cell r="E4240" t="str">
            <v>LOC642587</v>
          </cell>
          <cell r="F4240">
            <v>1</v>
          </cell>
        </row>
        <row r="4241">
          <cell r="E4241" t="str">
            <v>LOC646851</v>
          </cell>
          <cell r="F4241">
            <v>1</v>
          </cell>
        </row>
        <row r="4242">
          <cell r="E4242" t="str">
            <v>LOC652968</v>
          </cell>
          <cell r="F4242">
            <v>1</v>
          </cell>
        </row>
        <row r="4243">
          <cell r="E4243" t="str">
            <v>LOC81691</v>
          </cell>
          <cell r="F4243">
            <v>1</v>
          </cell>
        </row>
        <row r="4244">
          <cell r="E4244" t="str">
            <v>LONP1</v>
          </cell>
          <cell r="F4244">
            <v>1</v>
          </cell>
        </row>
        <row r="4245">
          <cell r="E4245" t="str">
            <v>LONRF1</v>
          </cell>
          <cell r="F4245">
            <v>1</v>
          </cell>
        </row>
        <row r="4246">
          <cell r="E4246" t="str">
            <v>LONRF2</v>
          </cell>
          <cell r="F4246">
            <v>3</v>
          </cell>
        </row>
        <row r="4247">
          <cell r="E4247" t="str">
            <v>LOX</v>
          </cell>
          <cell r="F4247">
            <v>1</v>
          </cell>
        </row>
        <row r="4248">
          <cell r="E4248" t="str">
            <v>LOXHD1</v>
          </cell>
          <cell r="F4248">
            <v>5</v>
          </cell>
        </row>
        <row r="4249">
          <cell r="E4249" t="str">
            <v>LOXL2</v>
          </cell>
          <cell r="F4249">
            <v>2</v>
          </cell>
        </row>
        <row r="4250">
          <cell r="E4250" t="str">
            <v>LOXL3</v>
          </cell>
          <cell r="F4250">
            <v>1</v>
          </cell>
        </row>
        <row r="4251">
          <cell r="E4251" t="str">
            <v>LOXL4</v>
          </cell>
          <cell r="F4251">
            <v>2</v>
          </cell>
        </row>
        <row r="4252">
          <cell r="E4252" t="str">
            <v>LPA</v>
          </cell>
          <cell r="F4252">
            <v>1</v>
          </cell>
        </row>
        <row r="4253">
          <cell r="E4253" t="str">
            <v>LPAR1</v>
          </cell>
          <cell r="F4253">
            <v>1</v>
          </cell>
        </row>
        <row r="4254">
          <cell r="E4254" t="str">
            <v>LPAR3</v>
          </cell>
          <cell r="F4254">
            <v>1</v>
          </cell>
        </row>
        <row r="4255">
          <cell r="E4255" t="str">
            <v>LPAR4</v>
          </cell>
          <cell r="F4255">
            <v>1</v>
          </cell>
        </row>
        <row r="4256">
          <cell r="E4256" t="str">
            <v>LPAR5</v>
          </cell>
          <cell r="F4256">
            <v>1</v>
          </cell>
        </row>
        <row r="4257">
          <cell r="E4257" t="str">
            <v>LPCAT2</v>
          </cell>
          <cell r="F4257">
            <v>1</v>
          </cell>
        </row>
        <row r="4258">
          <cell r="E4258" t="str">
            <v>LPCAT4</v>
          </cell>
          <cell r="F4258">
            <v>1</v>
          </cell>
        </row>
        <row r="4259">
          <cell r="E4259" t="str">
            <v>LPHN1</v>
          </cell>
          <cell r="F4259">
            <v>2</v>
          </cell>
        </row>
        <row r="4260">
          <cell r="E4260" t="str">
            <v>LPHN2</v>
          </cell>
          <cell r="F4260">
            <v>4</v>
          </cell>
        </row>
        <row r="4261">
          <cell r="E4261" t="str">
            <v>LPHN3</v>
          </cell>
          <cell r="F4261">
            <v>10</v>
          </cell>
        </row>
        <row r="4262">
          <cell r="E4262" t="str">
            <v>LPIN1</v>
          </cell>
          <cell r="F4262">
            <v>1</v>
          </cell>
        </row>
        <row r="4263">
          <cell r="E4263" t="str">
            <v>LPL</v>
          </cell>
          <cell r="F4263">
            <v>1</v>
          </cell>
        </row>
        <row r="4264">
          <cell r="E4264" t="str">
            <v>LPO</v>
          </cell>
          <cell r="F4264">
            <v>2</v>
          </cell>
        </row>
        <row r="4265">
          <cell r="E4265" t="str">
            <v>LPP</v>
          </cell>
          <cell r="F4265">
            <v>1</v>
          </cell>
        </row>
        <row r="4266">
          <cell r="E4266" t="str">
            <v>LPPR2</v>
          </cell>
          <cell r="F4266">
            <v>1</v>
          </cell>
        </row>
        <row r="4267">
          <cell r="E4267" t="str">
            <v>LPPR4</v>
          </cell>
          <cell r="F4267">
            <v>4</v>
          </cell>
        </row>
        <row r="4268">
          <cell r="E4268" t="str">
            <v>LRBA</v>
          </cell>
          <cell r="F4268">
            <v>2</v>
          </cell>
        </row>
        <row r="4269">
          <cell r="E4269" t="str">
            <v>LRCH1</v>
          </cell>
          <cell r="F4269">
            <v>1</v>
          </cell>
        </row>
        <row r="4270">
          <cell r="E4270" t="str">
            <v>LRCH3</v>
          </cell>
          <cell r="F4270">
            <v>1</v>
          </cell>
        </row>
        <row r="4271">
          <cell r="E4271" t="str">
            <v>LRCH4</v>
          </cell>
          <cell r="F4271">
            <v>1</v>
          </cell>
        </row>
        <row r="4272">
          <cell r="E4272" t="str">
            <v>LRDD</v>
          </cell>
          <cell r="F4272">
            <v>2</v>
          </cell>
        </row>
        <row r="4273">
          <cell r="E4273" t="str">
            <v>LRFN1</v>
          </cell>
          <cell r="F4273">
            <v>2</v>
          </cell>
        </row>
        <row r="4274">
          <cell r="E4274" t="str">
            <v>LRFN2</v>
          </cell>
          <cell r="F4274">
            <v>2</v>
          </cell>
        </row>
        <row r="4275">
          <cell r="E4275" t="str">
            <v>LRFN3</v>
          </cell>
          <cell r="F4275">
            <v>4</v>
          </cell>
        </row>
        <row r="4276">
          <cell r="E4276" t="str">
            <v>LRFN4</v>
          </cell>
          <cell r="F4276">
            <v>1</v>
          </cell>
        </row>
        <row r="4277">
          <cell r="E4277" t="str">
            <v>LRFN5</v>
          </cell>
          <cell r="F4277">
            <v>1</v>
          </cell>
        </row>
        <row r="4278">
          <cell r="E4278" t="str">
            <v>LRGUK</v>
          </cell>
          <cell r="F4278">
            <v>1</v>
          </cell>
        </row>
        <row r="4279">
          <cell r="E4279" t="str">
            <v>LRIG1</v>
          </cell>
          <cell r="F4279">
            <v>1</v>
          </cell>
        </row>
        <row r="4280">
          <cell r="E4280" t="str">
            <v>LRIG3</v>
          </cell>
          <cell r="F4280">
            <v>2</v>
          </cell>
        </row>
        <row r="4281">
          <cell r="E4281" t="str">
            <v>LRIT1</v>
          </cell>
          <cell r="F4281">
            <v>2</v>
          </cell>
        </row>
        <row r="4282">
          <cell r="E4282" t="str">
            <v>LRIT2</v>
          </cell>
          <cell r="F4282">
            <v>1</v>
          </cell>
        </row>
        <row r="4283">
          <cell r="E4283" t="str">
            <v>LRP1</v>
          </cell>
          <cell r="F4283">
            <v>4</v>
          </cell>
        </row>
        <row r="4284">
          <cell r="E4284" t="str">
            <v>LRP12</v>
          </cell>
          <cell r="F4284">
            <v>3</v>
          </cell>
        </row>
        <row r="4285">
          <cell r="E4285" t="str">
            <v>LRP1B</v>
          </cell>
          <cell r="F4285">
            <v>16</v>
          </cell>
        </row>
        <row r="4286">
          <cell r="E4286" t="str">
            <v>LRP2</v>
          </cell>
          <cell r="F4286">
            <v>11</v>
          </cell>
        </row>
        <row r="4287">
          <cell r="E4287" t="str">
            <v>LRP4</v>
          </cell>
          <cell r="F4287">
            <v>2</v>
          </cell>
        </row>
        <row r="4288">
          <cell r="E4288" t="str">
            <v>LRP5</v>
          </cell>
          <cell r="F4288">
            <v>1</v>
          </cell>
        </row>
        <row r="4289">
          <cell r="E4289" t="str">
            <v>LRP6</v>
          </cell>
          <cell r="F4289">
            <v>1</v>
          </cell>
        </row>
        <row r="4290">
          <cell r="E4290" t="str">
            <v>LRPPRC</v>
          </cell>
          <cell r="F4290">
            <v>2</v>
          </cell>
        </row>
        <row r="4291">
          <cell r="E4291" t="str">
            <v>LRRC1</v>
          </cell>
          <cell r="F4291">
            <v>1</v>
          </cell>
        </row>
        <row r="4292">
          <cell r="E4292" t="str">
            <v>LRRC15</v>
          </cell>
          <cell r="F4292">
            <v>1</v>
          </cell>
        </row>
        <row r="4293">
          <cell r="E4293" t="str">
            <v>LRRC16A</v>
          </cell>
          <cell r="F4293">
            <v>2</v>
          </cell>
        </row>
        <row r="4294">
          <cell r="E4294" t="str">
            <v>LRRC16B</v>
          </cell>
          <cell r="F4294">
            <v>1</v>
          </cell>
        </row>
        <row r="4295">
          <cell r="E4295" t="str">
            <v>LRRC17</v>
          </cell>
          <cell r="F4295">
            <v>1</v>
          </cell>
        </row>
        <row r="4296">
          <cell r="E4296" t="str">
            <v>LRRC18</v>
          </cell>
          <cell r="F4296">
            <v>1</v>
          </cell>
        </row>
        <row r="4297">
          <cell r="E4297" t="str">
            <v>LRRC19</v>
          </cell>
          <cell r="F4297">
            <v>1</v>
          </cell>
        </row>
        <row r="4298">
          <cell r="E4298" t="str">
            <v>LRRC23</v>
          </cell>
          <cell r="F4298">
            <v>1</v>
          </cell>
        </row>
        <row r="4299">
          <cell r="E4299" t="str">
            <v>LRRC24</v>
          </cell>
          <cell r="F4299">
            <v>2</v>
          </cell>
        </row>
        <row r="4300">
          <cell r="E4300" t="str">
            <v>LRRC27</v>
          </cell>
          <cell r="F4300">
            <v>2</v>
          </cell>
        </row>
        <row r="4301">
          <cell r="E4301" t="str">
            <v>LRRC28</v>
          </cell>
          <cell r="F4301">
            <v>1</v>
          </cell>
        </row>
        <row r="4302">
          <cell r="E4302" t="str">
            <v>LRRC30</v>
          </cell>
          <cell r="F4302">
            <v>2</v>
          </cell>
        </row>
        <row r="4303">
          <cell r="E4303" t="str">
            <v>LRRC33</v>
          </cell>
          <cell r="F4303">
            <v>1</v>
          </cell>
        </row>
        <row r="4304">
          <cell r="E4304" t="str">
            <v>LRRC38</v>
          </cell>
          <cell r="F4304">
            <v>2</v>
          </cell>
        </row>
        <row r="4305">
          <cell r="E4305" t="str">
            <v>LRRC3B</v>
          </cell>
          <cell r="F4305">
            <v>1</v>
          </cell>
        </row>
        <row r="4306">
          <cell r="E4306" t="str">
            <v>LRRC4</v>
          </cell>
          <cell r="F4306">
            <v>1</v>
          </cell>
        </row>
        <row r="4307">
          <cell r="E4307" t="str">
            <v>LRRC40</v>
          </cell>
          <cell r="F4307">
            <v>1</v>
          </cell>
        </row>
        <row r="4308">
          <cell r="E4308" t="str">
            <v>LRRC41</v>
          </cell>
          <cell r="F4308">
            <v>1</v>
          </cell>
        </row>
        <row r="4309">
          <cell r="E4309" t="str">
            <v>LRRC47</v>
          </cell>
          <cell r="F4309">
            <v>1</v>
          </cell>
        </row>
        <row r="4310">
          <cell r="E4310" t="str">
            <v>LRRC4B</v>
          </cell>
          <cell r="F4310">
            <v>2</v>
          </cell>
        </row>
        <row r="4311">
          <cell r="E4311" t="str">
            <v>LRRC4C</v>
          </cell>
          <cell r="F4311">
            <v>3</v>
          </cell>
        </row>
        <row r="4312">
          <cell r="E4312" t="str">
            <v>LRRC50</v>
          </cell>
          <cell r="F4312">
            <v>1</v>
          </cell>
        </row>
        <row r="4313">
          <cell r="E4313" t="str">
            <v>LRRC53</v>
          </cell>
          <cell r="F4313">
            <v>2</v>
          </cell>
        </row>
        <row r="4314">
          <cell r="E4314" t="str">
            <v>LRRC55</v>
          </cell>
          <cell r="F4314">
            <v>1</v>
          </cell>
        </row>
        <row r="4315">
          <cell r="E4315" t="str">
            <v>LRRC56</v>
          </cell>
          <cell r="F4315">
            <v>2</v>
          </cell>
        </row>
        <row r="4316">
          <cell r="E4316" t="str">
            <v>LRRC66</v>
          </cell>
          <cell r="F4316">
            <v>1</v>
          </cell>
        </row>
        <row r="4317">
          <cell r="E4317" t="str">
            <v>LRRC68</v>
          </cell>
          <cell r="F4317">
            <v>1</v>
          </cell>
        </row>
        <row r="4318">
          <cell r="E4318" t="str">
            <v>LRRC7</v>
          </cell>
          <cell r="F4318">
            <v>5</v>
          </cell>
        </row>
        <row r="4319">
          <cell r="E4319" t="str">
            <v>LRRC8A</v>
          </cell>
          <cell r="F4319">
            <v>1</v>
          </cell>
        </row>
        <row r="4320">
          <cell r="E4320" t="str">
            <v>LRRC8B</v>
          </cell>
          <cell r="F4320">
            <v>2</v>
          </cell>
        </row>
        <row r="4321">
          <cell r="E4321" t="str">
            <v>LRRCC1</v>
          </cell>
          <cell r="F4321">
            <v>1</v>
          </cell>
        </row>
        <row r="4322">
          <cell r="E4322" t="str">
            <v>LRRFIP2</v>
          </cell>
          <cell r="F4322">
            <v>1</v>
          </cell>
        </row>
        <row r="4323">
          <cell r="E4323" t="str">
            <v>LRRIQ1</v>
          </cell>
          <cell r="F4323">
            <v>7</v>
          </cell>
        </row>
        <row r="4324">
          <cell r="E4324" t="str">
            <v>LRRIQ3</v>
          </cell>
          <cell r="F4324">
            <v>6</v>
          </cell>
        </row>
        <row r="4325">
          <cell r="E4325" t="str">
            <v>LRRK1</v>
          </cell>
          <cell r="F4325">
            <v>2</v>
          </cell>
        </row>
        <row r="4326">
          <cell r="E4326" t="str">
            <v>LRRK2</v>
          </cell>
          <cell r="F4326">
            <v>8</v>
          </cell>
        </row>
        <row r="4327">
          <cell r="E4327" t="str">
            <v>LRRN1</v>
          </cell>
          <cell r="F4327">
            <v>2</v>
          </cell>
        </row>
        <row r="4328">
          <cell r="E4328" t="str">
            <v>LRRN2</v>
          </cell>
          <cell r="F4328">
            <v>3</v>
          </cell>
        </row>
        <row r="4329">
          <cell r="E4329" t="str">
            <v>LRRN3</v>
          </cell>
          <cell r="F4329">
            <v>1</v>
          </cell>
        </row>
        <row r="4330">
          <cell r="E4330" t="str">
            <v>LRRN4CL</v>
          </cell>
          <cell r="F4330">
            <v>1</v>
          </cell>
        </row>
        <row r="4331">
          <cell r="E4331" t="str">
            <v>LRRTM1</v>
          </cell>
          <cell r="F4331">
            <v>2</v>
          </cell>
        </row>
        <row r="4332">
          <cell r="E4332" t="str">
            <v>LRRTM2</v>
          </cell>
          <cell r="F4332">
            <v>2</v>
          </cell>
        </row>
        <row r="4333">
          <cell r="E4333" t="str">
            <v>LRRTM3</v>
          </cell>
          <cell r="F4333">
            <v>1</v>
          </cell>
        </row>
        <row r="4334">
          <cell r="E4334" t="str">
            <v>LRRTM4</v>
          </cell>
          <cell r="F4334">
            <v>1</v>
          </cell>
        </row>
        <row r="4335">
          <cell r="E4335" t="str">
            <v>LRTM1</v>
          </cell>
          <cell r="F4335">
            <v>1</v>
          </cell>
        </row>
        <row r="4336">
          <cell r="E4336" t="str">
            <v>LRTOMT</v>
          </cell>
          <cell r="F4336">
            <v>1</v>
          </cell>
        </row>
        <row r="4337">
          <cell r="E4337" t="str">
            <v>LRWD1</v>
          </cell>
          <cell r="F4337">
            <v>1</v>
          </cell>
        </row>
        <row r="4338">
          <cell r="E4338" t="str">
            <v>LSAMP</v>
          </cell>
          <cell r="F4338">
            <v>1</v>
          </cell>
        </row>
        <row r="4339">
          <cell r="E4339" t="str">
            <v>LSM1</v>
          </cell>
          <cell r="F4339">
            <v>1</v>
          </cell>
        </row>
        <row r="4340">
          <cell r="E4340" t="str">
            <v>LSM14B</v>
          </cell>
          <cell r="F4340">
            <v>1</v>
          </cell>
        </row>
        <row r="4341">
          <cell r="E4341" t="str">
            <v>LSM5</v>
          </cell>
          <cell r="F4341">
            <v>1</v>
          </cell>
        </row>
        <row r="4342">
          <cell r="E4342" t="str">
            <v>LSS</v>
          </cell>
          <cell r="F4342">
            <v>1</v>
          </cell>
        </row>
        <row r="4343">
          <cell r="E4343" t="str">
            <v>LTA</v>
          </cell>
          <cell r="F4343">
            <v>1</v>
          </cell>
        </row>
        <row r="4344">
          <cell r="E4344" t="str">
            <v>LTB4R2</v>
          </cell>
          <cell r="F4344">
            <v>1</v>
          </cell>
        </row>
        <row r="4345">
          <cell r="E4345" t="str">
            <v>LTBP1</v>
          </cell>
          <cell r="F4345">
            <v>4</v>
          </cell>
        </row>
        <row r="4346">
          <cell r="E4346" t="str">
            <v>LTBP2</v>
          </cell>
          <cell r="F4346">
            <v>1</v>
          </cell>
        </row>
        <row r="4347">
          <cell r="E4347" t="str">
            <v>LTBP4</v>
          </cell>
          <cell r="F4347">
            <v>2</v>
          </cell>
        </row>
        <row r="4348">
          <cell r="E4348" t="str">
            <v>LTBR</v>
          </cell>
          <cell r="F4348">
            <v>2</v>
          </cell>
        </row>
        <row r="4349">
          <cell r="E4349" t="str">
            <v>LTF</v>
          </cell>
          <cell r="F4349">
            <v>1</v>
          </cell>
        </row>
        <row r="4350">
          <cell r="E4350" t="str">
            <v>LUC7L</v>
          </cell>
          <cell r="F4350">
            <v>2</v>
          </cell>
        </row>
        <row r="4351">
          <cell r="E4351" t="str">
            <v>LUC7L2</v>
          </cell>
          <cell r="F4351">
            <v>1</v>
          </cell>
        </row>
        <row r="4352">
          <cell r="E4352" t="str">
            <v>LUM</v>
          </cell>
          <cell r="F4352">
            <v>2</v>
          </cell>
        </row>
        <row r="4353">
          <cell r="E4353" t="str">
            <v>LUZP1</v>
          </cell>
          <cell r="F4353">
            <v>3</v>
          </cell>
        </row>
        <row r="4354">
          <cell r="E4354" t="str">
            <v>LUZP2</v>
          </cell>
          <cell r="F4354">
            <v>3</v>
          </cell>
        </row>
        <row r="4355">
          <cell r="E4355" t="str">
            <v>LVRN</v>
          </cell>
          <cell r="F4355">
            <v>4</v>
          </cell>
        </row>
        <row r="4356">
          <cell r="E4356" t="str">
            <v>LY6D</v>
          </cell>
          <cell r="F4356">
            <v>1</v>
          </cell>
        </row>
        <row r="4357">
          <cell r="E4357" t="str">
            <v>LY6G6C</v>
          </cell>
          <cell r="F4357">
            <v>1</v>
          </cell>
        </row>
        <row r="4358">
          <cell r="E4358" t="str">
            <v>LY75</v>
          </cell>
          <cell r="F4358">
            <v>2</v>
          </cell>
        </row>
        <row r="4359">
          <cell r="E4359" t="str">
            <v>LY96</v>
          </cell>
          <cell r="F4359">
            <v>1</v>
          </cell>
        </row>
        <row r="4360">
          <cell r="E4360" t="str">
            <v>LYL1</v>
          </cell>
          <cell r="F4360">
            <v>1</v>
          </cell>
        </row>
        <row r="4361">
          <cell r="E4361" t="str">
            <v>LYN</v>
          </cell>
          <cell r="F4361">
            <v>1</v>
          </cell>
        </row>
        <row r="4362">
          <cell r="E4362" t="str">
            <v>LYPD3</v>
          </cell>
          <cell r="F4362">
            <v>1</v>
          </cell>
        </row>
        <row r="4363">
          <cell r="E4363" t="str">
            <v>LYPD4</v>
          </cell>
          <cell r="F4363">
            <v>1</v>
          </cell>
        </row>
        <row r="4364">
          <cell r="E4364" t="str">
            <v>LYPLA2</v>
          </cell>
          <cell r="F4364">
            <v>2</v>
          </cell>
        </row>
        <row r="4365">
          <cell r="E4365" t="str">
            <v>LYPLAL1</v>
          </cell>
          <cell r="F4365">
            <v>2</v>
          </cell>
        </row>
        <row r="4366">
          <cell r="E4366" t="str">
            <v>LYRM1</v>
          </cell>
          <cell r="F4366">
            <v>1</v>
          </cell>
        </row>
        <row r="4367">
          <cell r="E4367" t="str">
            <v>LYSMD3</v>
          </cell>
          <cell r="F4367">
            <v>1</v>
          </cell>
        </row>
        <row r="4368">
          <cell r="E4368" t="str">
            <v>LYSMD4</v>
          </cell>
          <cell r="F4368">
            <v>2</v>
          </cell>
        </row>
        <row r="4369">
          <cell r="E4369" t="str">
            <v>LYST</v>
          </cell>
          <cell r="F4369">
            <v>5</v>
          </cell>
        </row>
        <row r="4370">
          <cell r="E4370" t="str">
            <v>LZTS2</v>
          </cell>
          <cell r="F4370">
            <v>1</v>
          </cell>
        </row>
        <row r="4371">
          <cell r="E4371" t="str">
            <v>MAB21L1</v>
          </cell>
          <cell r="F4371">
            <v>3</v>
          </cell>
        </row>
        <row r="4372">
          <cell r="E4372" t="str">
            <v>MACC1</v>
          </cell>
          <cell r="F4372">
            <v>2</v>
          </cell>
        </row>
        <row r="4373">
          <cell r="E4373" t="str">
            <v>MACF1</v>
          </cell>
          <cell r="F4373">
            <v>1</v>
          </cell>
        </row>
        <row r="4374">
          <cell r="E4374" t="str">
            <v>MACROD1</v>
          </cell>
          <cell r="F4374">
            <v>1</v>
          </cell>
        </row>
        <row r="4375">
          <cell r="E4375" t="str">
            <v>MACROD2</v>
          </cell>
          <cell r="F4375">
            <v>1</v>
          </cell>
        </row>
        <row r="4376">
          <cell r="E4376" t="str">
            <v>MAD1L1</v>
          </cell>
          <cell r="F4376">
            <v>2</v>
          </cell>
        </row>
        <row r="4377">
          <cell r="E4377" t="str">
            <v>MAD2L2</v>
          </cell>
          <cell r="F4377">
            <v>1</v>
          </cell>
        </row>
        <row r="4378">
          <cell r="E4378" t="str">
            <v>MADD</v>
          </cell>
          <cell r="F4378">
            <v>1</v>
          </cell>
        </row>
        <row r="4379">
          <cell r="E4379" t="str">
            <v>MAEL</v>
          </cell>
          <cell r="F4379">
            <v>2</v>
          </cell>
        </row>
        <row r="4380">
          <cell r="E4380" t="str">
            <v>MAFF</v>
          </cell>
          <cell r="F4380">
            <v>2</v>
          </cell>
        </row>
        <row r="4381">
          <cell r="E4381" t="str">
            <v>MAFK</v>
          </cell>
          <cell r="F4381">
            <v>1</v>
          </cell>
        </row>
        <row r="4382">
          <cell r="E4382" t="str">
            <v>MAGEA10</v>
          </cell>
          <cell r="F4382">
            <v>3</v>
          </cell>
        </row>
        <row r="4383">
          <cell r="E4383" t="str">
            <v>MAGEA4</v>
          </cell>
          <cell r="F4383">
            <v>1</v>
          </cell>
        </row>
        <row r="4384">
          <cell r="E4384" t="str">
            <v>MAGEB1</v>
          </cell>
          <cell r="F4384">
            <v>3</v>
          </cell>
        </row>
        <row r="4385">
          <cell r="E4385" t="str">
            <v>MAGEB17</v>
          </cell>
          <cell r="F4385">
            <v>1</v>
          </cell>
        </row>
        <row r="4386">
          <cell r="E4386" t="str">
            <v>MAGEB3</v>
          </cell>
          <cell r="F4386">
            <v>2</v>
          </cell>
        </row>
        <row r="4387">
          <cell r="E4387" t="str">
            <v>MAGEB4</v>
          </cell>
          <cell r="F4387">
            <v>2</v>
          </cell>
        </row>
        <row r="4388">
          <cell r="E4388" t="str">
            <v>MAGEB5</v>
          </cell>
          <cell r="F4388">
            <v>4</v>
          </cell>
        </row>
        <row r="4389">
          <cell r="E4389" t="str">
            <v>MAGEB6</v>
          </cell>
          <cell r="F4389">
            <v>2</v>
          </cell>
        </row>
        <row r="4390">
          <cell r="E4390" t="str">
            <v>MAGEC1</v>
          </cell>
          <cell r="F4390">
            <v>7</v>
          </cell>
        </row>
        <row r="4391">
          <cell r="E4391" t="str">
            <v>MAGEC3</v>
          </cell>
          <cell r="F4391">
            <v>2</v>
          </cell>
        </row>
        <row r="4392">
          <cell r="E4392" t="str">
            <v>MAGED1</v>
          </cell>
          <cell r="F4392">
            <v>2</v>
          </cell>
        </row>
        <row r="4393">
          <cell r="E4393" t="str">
            <v>MAGEE1</v>
          </cell>
          <cell r="F4393">
            <v>2</v>
          </cell>
        </row>
        <row r="4394">
          <cell r="E4394" t="str">
            <v>MAGEH1</v>
          </cell>
          <cell r="F4394">
            <v>1</v>
          </cell>
        </row>
        <row r="4395">
          <cell r="E4395" t="str">
            <v>MAGEL2</v>
          </cell>
          <cell r="F4395">
            <v>2</v>
          </cell>
        </row>
        <row r="4396">
          <cell r="E4396" t="str">
            <v>MAGI1</v>
          </cell>
          <cell r="F4396">
            <v>4</v>
          </cell>
        </row>
        <row r="4397">
          <cell r="E4397" t="str">
            <v>MAGI2</v>
          </cell>
          <cell r="F4397">
            <v>2</v>
          </cell>
        </row>
        <row r="4398">
          <cell r="E4398" t="str">
            <v>MAGI3</v>
          </cell>
          <cell r="F4398">
            <v>1</v>
          </cell>
        </row>
        <row r="4399">
          <cell r="E4399" t="str">
            <v>MAK</v>
          </cell>
          <cell r="F4399">
            <v>2</v>
          </cell>
        </row>
        <row r="4400">
          <cell r="E4400" t="str">
            <v>MALT1</v>
          </cell>
          <cell r="F4400">
            <v>1</v>
          </cell>
        </row>
        <row r="4401">
          <cell r="E4401" t="str">
            <v>MAMDC2</v>
          </cell>
          <cell r="F4401">
            <v>2</v>
          </cell>
        </row>
        <row r="4402">
          <cell r="E4402" t="str">
            <v>MAMDC4</v>
          </cell>
          <cell r="F4402">
            <v>2</v>
          </cell>
        </row>
        <row r="4403">
          <cell r="E4403" t="str">
            <v>MAML2</v>
          </cell>
          <cell r="F4403">
            <v>1</v>
          </cell>
        </row>
        <row r="4404">
          <cell r="E4404" t="str">
            <v>MAML3</v>
          </cell>
          <cell r="F4404">
            <v>2</v>
          </cell>
        </row>
        <row r="4405">
          <cell r="E4405" t="str">
            <v>MAMLD1</v>
          </cell>
          <cell r="F4405">
            <v>1</v>
          </cell>
        </row>
        <row r="4406">
          <cell r="E4406" t="str">
            <v>MAN1A1</v>
          </cell>
          <cell r="F4406">
            <v>1</v>
          </cell>
        </row>
        <row r="4407">
          <cell r="E4407" t="str">
            <v>MAN1A2</v>
          </cell>
          <cell r="F4407">
            <v>1</v>
          </cell>
        </row>
        <row r="4408">
          <cell r="E4408" t="str">
            <v>MAN1B1</v>
          </cell>
          <cell r="F4408">
            <v>3</v>
          </cell>
        </row>
        <row r="4409">
          <cell r="E4409" t="str">
            <v>MAN2A1</v>
          </cell>
          <cell r="F4409">
            <v>3</v>
          </cell>
        </row>
        <row r="4410">
          <cell r="E4410" t="str">
            <v>MAN2B1</v>
          </cell>
          <cell r="F4410">
            <v>3</v>
          </cell>
        </row>
        <row r="4411">
          <cell r="E4411" t="str">
            <v>MAN2B2</v>
          </cell>
          <cell r="F4411">
            <v>2</v>
          </cell>
        </row>
        <row r="4412">
          <cell r="E4412" t="str">
            <v>MANBA</v>
          </cell>
          <cell r="F4412">
            <v>1</v>
          </cell>
        </row>
        <row r="4413">
          <cell r="E4413" t="str">
            <v>MANEA</v>
          </cell>
          <cell r="F4413">
            <v>1</v>
          </cell>
        </row>
        <row r="4414">
          <cell r="E4414" t="str">
            <v>MAP1A</v>
          </cell>
          <cell r="F4414">
            <v>4</v>
          </cell>
        </row>
        <row r="4415">
          <cell r="E4415" t="str">
            <v>MAP1B</v>
          </cell>
          <cell r="F4415">
            <v>1</v>
          </cell>
        </row>
        <row r="4416">
          <cell r="E4416" t="str">
            <v>MAP1S</v>
          </cell>
          <cell r="F4416">
            <v>1</v>
          </cell>
        </row>
        <row r="4417">
          <cell r="E4417" t="str">
            <v>MAP2</v>
          </cell>
          <cell r="F4417">
            <v>10</v>
          </cell>
        </row>
        <row r="4418">
          <cell r="E4418" t="str">
            <v>MAP2K1</v>
          </cell>
          <cell r="F4418">
            <v>1</v>
          </cell>
        </row>
        <row r="4419">
          <cell r="E4419" t="str">
            <v>MAP2K2</v>
          </cell>
          <cell r="F4419">
            <v>1</v>
          </cell>
        </row>
        <row r="4420">
          <cell r="E4420" t="str">
            <v>MAP2K3</v>
          </cell>
          <cell r="F4420">
            <v>1</v>
          </cell>
        </row>
        <row r="4421">
          <cell r="E4421" t="str">
            <v>MAP2K7</v>
          </cell>
          <cell r="F4421">
            <v>4</v>
          </cell>
        </row>
        <row r="4422">
          <cell r="E4422" t="str">
            <v>MAP3K1</v>
          </cell>
          <cell r="F4422">
            <v>3</v>
          </cell>
        </row>
        <row r="4423">
          <cell r="E4423" t="str">
            <v>MAP3K10</v>
          </cell>
          <cell r="F4423">
            <v>1</v>
          </cell>
        </row>
        <row r="4424">
          <cell r="E4424" t="str">
            <v>MAP3K3</v>
          </cell>
          <cell r="F4424">
            <v>4</v>
          </cell>
        </row>
        <row r="4425">
          <cell r="E4425" t="str">
            <v>MAP3K4</v>
          </cell>
          <cell r="F4425">
            <v>1</v>
          </cell>
        </row>
        <row r="4426">
          <cell r="E4426" t="str">
            <v>MAP3K5</v>
          </cell>
          <cell r="F4426">
            <v>1</v>
          </cell>
        </row>
        <row r="4427">
          <cell r="E4427" t="str">
            <v>MAP3K7</v>
          </cell>
          <cell r="F4427">
            <v>3</v>
          </cell>
        </row>
        <row r="4428">
          <cell r="E4428" t="str">
            <v>MAP3K8</v>
          </cell>
          <cell r="F4428">
            <v>1</v>
          </cell>
        </row>
        <row r="4429">
          <cell r="E4429" t="str">
            <v>MAP3K9</v>
          </cell>
          <cell r="F4429">
            <v>1</v>
          </cell>
        </row>
        <row r="4430">
          <cell r="E4430" t="str">
            <v>MAP4</v>
          </cell>
          <cell r="F4430">
            <v>1</v>
          </cell>
        </row>
        <row r="4431">
          <cell r="E4431" t="str">
            <v>MAP4K1</v>
          </cell>
          <cell r="F4431">
            <v>1</v>
          </cell>
        </row>
        <row r="4432">
          <cell r="E4432" t="str">
            <v>MAP4K2</v>
          </cell>
          <cell r="F4432">
            <v>2</v>
          </cell>
        </row>
        <row r="4433">
          <cell r="E4433" t="str">
            <v>MAP4K3</v>
          </cell>
          <cell r="F4433">
            <v>2</v>
          </cell>
        </row>
        <row r="4434">
          <cell r="E4434" t="str">
            <v>MAP4K5</v>
          </cell>
          <cell r="F4434">
            <v>2</v>
          </cell>
        </row>
        <row r="4435">
          <cell r="E4435" t="str">
            <v>MAP6</v>
          </cell>
          <cell r="F4435">
            <v>2</v>
          </cell>
        </row>
        <row r="4436">
          <cell r="E4436" t="str">
            <v>MAP7D2</v>
          </cell>
          <cell r="F4436">
            <v>1</v>
          </cell>
        </row>
        <row r="4437">
          <cell r="E4437" t="str">
            <v>MAP7D3</v>
          </cell>
          <cell r="F4437">
            <v>3</v>
          </cell>
        </row>
        <row r="4438">
          <cell r="E4438" t="str">
            <v>MAP9</v>
          </cell>
          <cell r="F4438">
            <v>2</v>
          </cell>
        </row>
        <row r="4439">
          <cell r="E4439" t="str">
            <v>MAPK11</v>
          </cell>
          <cell r="F4439">
            <v>1</v>
          </cell>
        </row>
        <row r="4440">
          <cell r="E4440" t="str">
            <v>MAPK12</v>
          </cell>
          <cell r="F4440">
            <v>2</v>
          </cell>
        </row>
        <row r="4441">
          <cell r="E4441" t="str">
            <v>MAPK15</v>
          </cell>
          <cell r="F4441">
            <v>1</v>
          </cell>
        </row>
        <row r="4442">
          <cell r="E4442" t="str">
            <v>MAPK7</v>
          </cell>
          <cell r="F4442">
            <v>1</v>
          </cell>
        </row>
        <row r="4443">
          <cell r="E4443" t="str">
            <v>MAPK8IP1</v>
          </cell>
          <cell r="F4443">
            <v>1</v>
          </cell>
        </row>
        <row r="4444">
          <cell r="E4444" t="str">
            <v>MAPK8IP2</v>
          </cell>
          <cell r="F4444">
            <v>4</v>
          </cell>
        </row>
        <row r="4445">
          <cell r="E4445" t="str">
            <v>MAPK8IP3</v>
          </cell>
          <cell r="F4445">
            <v>2</v>
          </cell>
        </row>
        <row r="4446">
          <cell r="E4446" t="str">
            <v>MAPK9</v>
          </cell>
          <cell r="F4446">
            <v>1</v>
          </cell>
        </row>
        <row r="4447">
          <cell r="E4447" t="str">
            <v>MAPKAPK5</v>
          </cell>
          <cell r="F4447">
            <v>1</v>
          </cell>
        </row>
        <row r="4448">
          <cell r="E4448" t="str">
            <v>MAPKBP1</v>
          </cell>
          <cell r="F4448">
            <v>2</v>
          </cell>
        </row>
        <row r="4449">
          <cell r="E4449" t="str">
            <v>MAPRE2</v>
          </cell>
          <cell r="F4449">
            <v>1</v>
          </cell>
        </row>
        <row r="4450">
          <cell r="E4450" t="str">
            <v>MAPRE3</v>
          </cell>
          <cell r="F4450">
            <v>1</v>
          </cell>
        </row>
        <row r="4451">
          <cell r="E4451" t="str">
            <v>MAPT</v>
          </cell>
          <cell r="F4451">
            <v>1</v>
          </cell>
        </row>
        <row r="4452">
          <cell r="E4452" t="str">
            <v>MARCH1</v>
          </cell>
          <cell r="F4452">
            <v>1</v>
          </cell>
        </row>
        <row r="4453">
          <cell r="E4453" t="str">
            <v>MARCH10</v>
          </cell>
          <cell r="F4453">
            <v>3</v>
          </cell>
        </row>
        <row r="4454">
          <cell r="E4454" t="str">
            <v>MARCH11</v>
          </cell>
          <cell r="F4454">
            <v>1</v>
          </cell>
        </row>
        <row r="4455">
          <cell r="E4455" t="str">
            <v>MARCH3</v>
          </cell>
          <cell r="F4455">
            <v>1</v>
          </cell>
        </row>
        <row r="4456">
          <cell r="E4456" t="str">
            <v>MARCH4</v>
          </cell>
          <cell r="F4456">
            <v>3</v>
          </cell>
        </row>
        <row r="4457">
          <cell r="E4457" t="str">
            <v>MARCH7</v>
          </cell>
          <cell r="F4457">
            <v>2</v>
          </cell>
        </row>
        <row r="4458">
          <cell r="E4458" t="str">
            <v>MARCKS</v>
          </cell>
          <cell r="F4458">
            <v>2</v>
          </cell>
        </row>
        <row r="4459">
          <cell r="E4459" t="str">
            <v>MARCO</v>
          </cell>
          <cell r="F4459">
            <v>4</v>
          </cell>
        </row>
        <row r="4460">
          <cell r="E4460" t="str">
            <v>MARK1</v>
          </cell>
          <cell r="F4460">
            <v>1</v>
          </cell>
        </row>
        <row r="4461">
          <cell r="E4461" t="str">
            <v>MARK2</v>
          </cell>
          <cell r="F4461">
            <v>2</v>
          </cell>
        </row>
        <row r="4462">
          <cell r="E4462" t="str">
            <v>MARK4</v>
          </cell>
          <cell r="F4462">
            <v>2</v>
          </cell>
        </row>
        <row r="4463">
          <cell r="E4463" t="str">
            <v>MARS2</v>
          </cell>
          <cell r="F4463">
            <v>1</v>
          </cell>
        </row>
        <row r="4464">
          <cell r="E4464" t="str">
            <v>MARVELD2</v>
          </cell>
          <cell r="F4464">
            <v>1</v>
          </cell>
        </row>
        <row r="4465">
          <cell r="E4465" t="str">
            <v>MARVELD3</v>
          </cell>
          <cell r="F4465">
            <v>1</v>
          </cell>
        </row>
        <row r="4466">
          <cell r="E4466" t="str">
            <v>MAS1L</v>
          </cell>
          <cell r="F4466">
            <v>1</v>
          </cell>
        </row>
        <row r="4467">
          <cell r="E4467" t="str">
            <v>MASP1</v>
          </cell>
          <cell r="F4467">
            <v>3</v>
          </cell>
        </row>
        <row r="4468">
          <cell r="E4468" t="str">
            <v>MAST1</v>
          </cell>
          <cell r="F4468">
            <v>2</v>
          </cell>
        </row>
        <row r="4469">
          <cell r="E4469" t="str">
            <v>MAST2</v>
          </cell>
          <cell r="F4469">
            <v>1</v>
          </cell>
        </row>
        <row r="4470">
          <cell r="E4470" t="str">
            <v>MAST3</v>
          </cell>
          <cell r="F4470">
            <v>3</v>
          </cell>
        </row>
        <row r="4471">
          <cell r="E4471" t="str">
            <v>MAST4</v>
          </cell>
          <cell r="F4471">
            <v>1</v>
          </cell>
        </row>
        <row r="4472">
          <cell r="E4472" t="str">
            <v>MASTL</v>
          </cell>
          <cell r="F4472">
            <v>1</v>
          </cell>
        </row>
        <row r="4473">
          <cell r="E4473" t="str">
            <v>MAT1A</v>
          </cell>
          <cell r="F4473">
            <v>1</v>
          </cell>
        </row>
        <row r="4474">
          <cell r="E4474" t="str">
            <v>MAT2A</v>
          </cell>
          <cell r="F4474">
            <v>1</v>
          </cell>
        </row>
        <row r="4475">
          <cell r="E4475" t="str">
            <v>MATK</v>
          </cell>
          <cell r="F4475">
            <v>1</v>
          </cell>
        </row>
        <row r="4476">
          <cell r="E4476" t="str">
            <v>MATN1</v>
          </cell>
          <cell r="F4476">
            <v>2</v>
          </cell>
        </row>
        <row r="4477">
          <cell r="E4477" t="str">
            <v>MATN2</v>
          </cell>
          <cell r="F4477">
            <v>2</v>
          </cell>
        </row>
        <row r="4478">
          <cell r="E4478" t="str">
            <v>MATN4</v>
          </cell>
          <cell r="F4478">
            <v>1</v>
          </cell>
        </row>
        <row r="4479">
          <cell r="E4479" t="str">
            <v>MAX</v>
          </cell>
          <cell r="F4479">
            <v>1</v>
          </cell>
        </row>
        <row r="4480">
          <cell r="E4480" t="str">
            <v>MAZ</v>
          </cell>
          <cell r="F4480">
            <v>1</v>
          </cell>
        </row>
        <row r="4481">
          <cell r="E4481" t="str">
            <v>MB</v>
          </cell>
          <cell r="F4481">
            <v>1</v>
          </cell>
        </row>
        <row r="4482">
          <cell r="E4482" t="str">
            <v>MBD1</v>
          </cell>
          <cell r="F4482">
            <v>3</v>
          </cell>
        </row>
        <row r="4483">
          <cell r="E4483" t="str">
            <v>MBD4</v>
          </cell>
          <cell r="F4483">
            <v>2</v>
          </cell>
        </row>
        <row r="4484">
          <cell r="E4484" t="str">
            <v>MBD5</v>
          </cell>
          <cell r="F4484">
            <v>5</v>
          </cell>
        </row>
        <row r="4485">
          <cell r="E4485" t="str">
            <v>MBD6</v>
          </cell>
          <cell r="F4485">
            <v>2</v>
          </cell>
        </row>
        <row r="4486">
          <cell r="E4486" t="str">
            <v>MBL2</v>
          </cell>
          <cell r="F4486">
            <v>1</v>
          </cell>
        </row>
        <row r="4487">
          <cell r="E4487" t="str">
            <v>MBNL3</v>
          </cell>
          <cell r="F4487">
            <v>2</v>
          </cell>
        </row>
        <row r="4488">
          <cell r="E4488" t="str">
            <v>MBOAT1</v>
          </cell>
          <cell r="F4488">
            <v>1</v>
          </cell>
        </row>
        <row r="4489">
          <cell r="E4489" t="str">
            <v>MBOAT2</v>
          </cell>
          <cell r="F4489">
            <v>2</v>
          </cell>
        </row>
        <row r="4490">
          <cell r="E4490" t="str">
            <v>MBP</v>
          </cell>
          <cell r="F4490">
            <v>1</v>
          </cell>
        </row>
        <row r="4491">
          <cell r="E4491" t="str">
            <v>MBTD1</v>
          </cell>
          <cell r="F4491">
            <v>1</v>
          </cell>
        </row>
        <row r="4492">
          <cell r="E4492" t="str">
            <v>MBTPS1</v>
          </cell>
          <cell r="F4492">
            <v>1</v>
          </cell>
        </row>
        <row r="4493">
          <cell r="E4493" t="str">
            <v>MBTPS2</v>
          </cell>
          <cell r="F4493">
            <v>3</v>
          </cell>
        </row>
        <row r="4494">
          <cell r="E4494" t="str">
            <v>MC1R</v>
          </cell>
          <cell r="F4494">
            <v>1</v>
          </cell>
        </row>
        <row r="4495">
          <cell r="E4495" t="str">
            <v>MC2R</v>
          </cell>
          <cell r="F4495">
            <v>1</v>
          </cell>
        </row>
        <row r="4496">
          <cell r="E4496" t="str">
            <v>MC3R</v>
          </cell>
          <cell r="F4496">
            <v>1</v>
          </cell>
        </row>
        <row r="4497">
          <cell r="E4497" t="str">
            <v>MCCC1</v>
          </cell>
          <cell r="F4497">
            <v>3</v>
          </cell>
        </row>
        <row r="4498">
          <cell r="E4498" t="str">
            <v>MCF2</v>
          </cell>
          <cell r="F4498">
            <v>3</v>
          </cell>
        </row>
        <row r="4499">
          <cell r="E4499" t="str">
            <v>MCF2L</v>
          </cell>
          <cell r="F4499">
            <v>2</v>
          </cell>
        </row>
        <row r="4500">
          <cell r="E4500" t="str">
            <v>MCHR1</v>
          </cell>
          <cell r="F4500">
            <v>2</v>
          </cell>
        </row>
        <row r="4501">
          <cell r="E4501" t="str">
            <v>MCHR2</v>
          </cell>
          <cell r="F4501">
            <v>2</v>
          </cell>
        </row>
        <row r="4502">
          <cell r="E4502" t="str">
            <v>MCL1</v>
          </cell>
          <cell r="F4502">
            <v>1</v>
          </cell>
        </row>
        <row r="4503">
          <cell r="E4503" t="str">
            <v>MCM2</v>
          </cell>
          <cell r="F4503">
            <v>1</v>
          </cell>
        </row>
        <row r="4504">
          <cell r="E4504" t="str">
            <v>MCM3</v>
          </cell>
          <cell r="F4504">
            <v>1</v>
          </cell>
        </row>
        <row r="4505">
          <cell r="E4505" t="str">
            <v>MCM3AP</v>
          </cell>
          <cell r="F4505">
            <v>2</v>
          </cell>
        </row>
        <row r="4506">
          <cell r="E4506" t="str">
            <v>MCM4</v>
          </cell>
          <cell r="F4506">
            <v>1</v>
          </cell>
        </row>
        <row r="4507">
          <cell r="E4507" t="str">
            <v>MCM5</v>
          </cell>
          <cell r="F4507">
            <v>1</v>
          </cell>
        </row>
        <row r="4508">
          <cell r="E4508" t="str">
            <v>MCM6</v>
          </cell>
          <cell r="F4508">
            <v>1</v>
          </cell>
        </row>
        <row r="4509">
          <cell r="E4509" t="str">
            <v>MCM9</v>
          </cell>
          <cell r="F4509">
            <v>1</v>
          </cell>
        </row>
        <row r="4510">
          <cell r="E4510" t="str">
            <v>MCPH1</v>
          </cell>
          <cell r="F4510">
            <v>2</v>
          </cell>
        </row>
        <row r="4511">
          <cell r="E4511" t="str">
            <v>MCTP1</v>
          </cell>
          <cell r="F4511">
            <v>1</v>
          </cell>
        </row>
        <row r="4512">
          <cell r="E4512" t="str">
            <v>MCTS1</v>
          </cell>
          <cell r="F4512">
            <v>1</v>
          </cell>
        </row>
        <row r="4513">
          <cell r="E4513" t="str">
            <v>MDC1</v>
          </cell>
          <cell r="F4513">
            <v>2</v>
          </cell>
        </row>
        <row r="4514">
          <cell r="E4514" t="str">
            <v>MDFI</v>
          </cell>
          <cell r="F4514">
            <v>1</v>
          </cell>
        </row>
        <row r="4515">
          <cell r="E4515" t="str">
            <v>MDFIC</v>
          </cell>
          <cell r="F4515">
            <v>1</v>
          </cell>
        </row>
        <row r="4516">
          <cell r="E4516" t="str">
            <v>MDGA1</v>
          </cell>
          <cell r="F4516">
            <v>4</v>
          </cell>
        </row>
        <row r="4517">
          <cell r="E4517" t="str">
            <v>MDGA2</v>
          </cell>
          <cell r="F4517">
            <v>3</v>
          </cell>
        </row>
        <row r="4518">
          <cell r="E4518" t="str">
            <v>MDH1B</v>
          </cell>
          <cell r="F4518">
            <v>1</v>
          </cell>
        </row>
        <row r="4519">
          <cell r="E4519" t="str">
            <v>MDM4</v>
          </cell>
          <cell r="F4519">
            <v>2</v>
          </cell>
        </row>
        <row r="4520">
          <cell r="E4520" t="str">
            <v>MDN1</v>
          </cell>
          <cell r="F4520">
            <v>4</v>
          </cell>
        </row>
        <row r="4521">
          <cell r="E4521" t="str">
            <v>ME1</v>
          </cell>
          <cell r="F4521">
            <v>1</v>
          </cell>
        </row>
        <row r="4522">
          <cell r="E4522" t="str">
            <v>ME2</v>
          </cell>
          <cell r="F4522">
            <v>1</v>
          </cell>
        </row>
        <row r="4523">
          <cell r="E4523" t="str">
            <v>MECR</v>
          </cell>
          <cell r="F4523">
            <v>3</v>
          </cell>
        </row>
        <row r="4524">
          <cell r="E4524" t="str">
            <v>MED10</v>
          </cell>
          <cell r="F4524">
            <v>1</v>
          </cell>
        </row>
        <row r="4525">
          <cell r="E4525" t="str">
            <v>MED12</v>
          </cell>
          <cell r="F4525">
            <v>1</v>
          </cell>
        </row>
        <row r="4526">
          <cell r="E4526" t="str">
            <v>MED12L</v>
          </cell>
          <cell r="F4526">
            <v>2</v>
          </cell>
        </row>
        <row r="4527">
          <cell r="E4527" t="str">
            <v>MED13</v>
          </cell>
          <cell r="F4527">
            <v>6</v>
          </cell>
        </row>
        <row r="4528">
          <cell r="E4528" t="str">
            <v>MED13L</v>
          </cell>
          <cell r="F4528">
            <v>4</v>
          </cell>
        </row>
        <row r="4529">
          <cell r="E4529" t="str">
            <v>MED14</v>
          </cell>
          <cell r="F4529">
            <v>2</v>
          </cell>
        </row>
        <row r="4530">
          <cell r="E4530" t="str">
            <v>MED15</v>
          </cell>
          <cell r="F4530">
            <v>2</v>
          </cell>
        </row>
        <row r="4531">
          <cell r="E4531" t="str">
            <v>MED18</v>
          </cell>
          <cell r="F4531">
            <v>2</v>
          </cell>
        </row>
        <row r="4532">
          <cell r="E4532" t="str">
            <v>MED19</v>
          </cell>
          <cell r="F4532">
            <v>1</v>
          </cell>
        </row>
        <row r="4533">
          <cell r="E4533" t="str">
            <v>MED23</v>
          </cell>
          <cell r="F4533">
            <v>1</v>
          </cell>
        </row>
        <row r="4534">
          <cell r="E4534" t="str">
            <v>MED24</v>
          </cell>
          <cell r="F4534">
            <v>1</v>
          </cell>
        </row>
        <row r="4535">
          <cell r="E4535" t="str">
            <v>MED26</v>
          </cell>
          <cell r="F4535">
            <v>2</v>
          </cell>
        </row>
        <row r="4536">
          <cell r="E4536" t="str">
            <v>MED27</v>
          </cell>
          <cell r="F4536">
            <v>2</v>
          </cell>
        </row>
        <row r="4537">
          <cell r="E4537" t="str">
            <v>MED4</v>
          </cell>
          <cell r="F4537">
            <v>2</v>
          </cell>
        </row>
        <row r="4538">
          <cell r="E4538" t="str">
            <v>MEF2A</v>
          </cell>
          <cell r="F4538">
            <v>1</v>
          </cell>
        </row>
        <row r="4539">
          <cell r="E4539" t="str">
            <v>MEF2B</v>
          </cell>
          <cell r="F4539">
            <v>1</v>
          </cell>
        </row>
        <row r="4540">
          <cell r="E4540" t="str">
            <v>MEF2C</v>
          </cell>
          <cell r="F4540">
            <v>1</v>
          </cell>
        </row>
        <row r="4541">
          <cell r="E4541" t="str">
            <v>MEFV</v>
          </cell>
          <cell r="F4541">
            <v>4</v>
          </cell>
        </row>
        <row r="4542">
          <cell r="E4542" t="str">
            <v>MEGF11</v>
          </cell>
          <cell r="F4542">
            <v>1</v>
          </cell>
        </row>
        <row r="4543">
          <cell r="E4543" t="str">
            <v>MEGF8</v>
          </cell>
          <cell r="F4543">
            <v>4</v>
          </cell>
        </row>
        <row r="4544">
          <cell r="E4544" t="str">
            <v>MEGF9</v>
          </cell>
          <cell r="F4544">
            <v>2</v>
          </cell>
        </row>
        <row r="4545">
          <cell r="E4545" t="str">
            <v>MEI1</v>
          </cell>
          <cell r="F4545">
            <v>4</v>
          </cell>
        </row>
        <row r="4546">
          <cell r="E4546" t="str">
            <v>MEIS1</v>
          </cell>
          <cell r="F4546">
            <v>2</v>
          </cell>
        </row>
        <row r="4547">
          <cell r="E4547" t="str">
            <v>MEIS2</v>
          </cell>
          <cell r="F4547">
            <v>3</v>
          </cell>
        </row>
        <row r="4548">
          <cell r="E4548" t="str">
            <v>MEPCE</v>
          </cell>
          <cell r="F4548">
            <v>1</v>
          </cell>
        </row>
        <row r="4549">
          <cell r="E4549" t="str">
            <v>MEPE</v>
          </cell>
          <cell r="F4549">
            <v>2</v>
          </cell>
        </row>
        <row r="4550">
          <cell r="E4550" t="str">
            <v>MERTK</v>
          </cell>
          <cell r="F4550">
            <v>1</v>
          </cell>
        </row>
        <row r="4551">
          <cell r="E4551" t="str">
            <v>MET</v>
          </cell>
          <cell r="F4551">
            <v>2</v>
          </cell>
        </row>
        <row r="4552">
          <cell r="E4552" t="str">
            <v>METRN</v>
          </cell>
          <cell r="F4552">
            <v>1</v>
          </cell>
        </row>
        <row r="4553">
          <cell r="E4553" t="str">
            <v>METT10D</v>
          </cell>
          <cell r="F4553">
            <v>2</v>
          </cell>
        </row>
        <row r="4554">
          <cell r="E4554" t="str">
            <v>METT5D1</v>
          </cell>
          <cell r="F4554">
            <v>1</v>
          </cell>
        </row>
        <row r="4555">
          <cell r="E4555" t="str">
            <v>METTL11A</v>
          </cell>
          <cell r="F4555">
            <v>1</v>
          </cell>
        </row>
        <row r="4556">
          <cell r="E4556" t="str">
            <v>METTL12</v>
          </cell>
          <cell r="F4556">
            <v>1</v>
          </cell>
        </row>
        <row r="4557">
          <cell r="E4557" t="str">
            <v>METTL2A</v>
          </cell>
          <cell r="F4557">
            <v>1</v>
          </cell>
        </row>
        <row r="4558">
          <cell r="E4558" t="str">
            <v>METTL8</v>
          </cell>
          <cell r="F4558">
            <v>1</v>
          </cell>
        </row>
        <row r="4559">
          <cell r="E4559" t="str">
            <v>MEX3A</v>
          </cell>
          <cell r="F4559">
            <v>1</v>
          </cell>
        </row>
        <row r="4560">
          <cell r="E4560" t="str">
            <v>MEX3B</v>
          </cell>
          <cell r="F4560">
            <v>2</v>
          </cell>
        </row>
        <row r="4561">
          <cell r="E4561" t="str">
            <v>MEX3D</v>
          </cell>
          <cell r="F4561">
            <v>1</v>
          </cell>
        </row>
        <row r="4562">
          <cell r="E4562" t="str">
            <v>MFAP1</v>
          </cell>
          <cell r="F4562">
            <v>1</v>
          </cell>
        </row>
        <row r="4563">
          <cell r="E4563" t="str">
            <v>MFAP5</v>
          </cell>
          <cell r="F4563">
            <v>1</v>
          </cell>
        </row>
        <row r="4564">
          <cell r="E4564" t="str">
            <v>MFF</v>
          </cell>
          <cell r="F4564">
            <v>1</v>
          </cell>
        </row>
        <row r="4565">
          <cell r="E4565" t="str">
            <v>MFN1</v>
          </cell>
          <cell r="F4565">
            <v>2</v>
          </cell>
        </row>
        <row r="4566">
          <cell r="E4566" t="str">
            <v>MFN2</v>
          </cell>
          <cell r="F4566">
            <v>1</v>
          </cell>
        </row>
        <row r="4567">
          <cell r="E4567" t="str">
            <v>MFRP</v>
          </cell>
          <cell r="F4567">
            <v>1</v>
          </cell>
        </row>
        <row r="4568">
          <cell r="E4568" t="str">
            <v>MFSD6L</v>
          </cell>
          <cell r="F4568">
            <v>2</v>
          </cell>
        </row>
        <row r="4569">
          <cell r="E4569" t="str">
            <v>MFSD7</v>
          </cell>
          <cell r="F4569">
            <v>1</v>
          </cell>
        </row>
        <row r="4570">
          <cell r="E4570" t="str">
            <v>MFSD9</v>
          </cell>
          <cell r="F4570">
            <v>2</v>
          </cell>
        </row>
        <row r="4571">
          <cell r="E4571" t="str">
            <v>MGA</v>
          </cell>
          <cell r="F4571">
            <v>4</v>
          </cell>
        </row>
        <row r="4572">
          <cell r="E4572" t="str">
            <v>MGAM</v>
          </cell>
          <cell r="F4572">
            <v>3</v>
          </cell>
        </row>
        <row r="4573">
          <cell r="E4573" t="str">
            <v>MGAT3</v>
          </cell>
          <cell r="F4573">
            <v>3</v>
          </cell>
        </row>
        <row r="4574">
          <cell r="E4574" t="str">
            <v>MGAT4C</v>
          </cell>
          <cell r="F4574">
            <v>3</v>
          </cell>
        </row>
        <row r="4575">
          <cell r="E4575" t="str">
            <v>MGAT5</v>
          </cell>
          <cell r="F4575">
            <v>1</v>
          </cell>
        </row>
        <row r="4576">
          <cell r="E4576" t="str">
            <v>MGAT5B</v>
          </cell>
          <cell r="F4576">
            <v>1</v>
          </cell>
        </row>
        <row r="4577">
          <cell r="E4577" t="str">
            <v>MGEA5</v>
          </cell>
          <cell r="F4577">
            <v>1</v>
          </cell>
        </row>
        <row r="4578">
          <cell r="E4578" t="str">
            <v>MGMT</v>
          </cell>
          <cell r="F4578">
            <v>1</v>
          </cell>
        </row>
        <row r="4579">
          <cell r="E4579" t="str">
            <v>MGP</v>
          </cell>
          <cell r="F4579">
            <v>2</v>
          </cell>
        </row>
        <row r="4580">
          <cell r="E4580" t="str">
            <v>MGRN1</v>
          </cell>
          <cell r="F4580">
            <v>2</v>
          </cell>
        </row>
        <row r="4581">
          <cell r="E4581" t="str">
            <v>MI0000101</v>
          </cell>
          <cell r="F4581">
            <v>1</v>
          </cell>
        </row>
        <row r="4582">
          <cell r="E4582" t="str">
            <v>MI0000816</v>
          </cell>
          <cell r="F4582">
            <v>1</v>
          </cell>
        </row>
        <row r="4583">
          <cell r="E4583" t="str">
            <v>MI0000826</v>
          </cell>
          <cell r="F4583">
            <v>1</v>
          </cell>
        </row>
        <row r="4584">
          <cell r="E4584" t="str">
            <v>MI0003514</v>
          </cell>
          <cell r="F4584">
            <v>1</v>
          </cell>
        </row>
        <row r="4585">
          <cell r="E4585" t="str">
            <v>MI0003556</v>
          </cell>
          <cell r="F4585">
            <v>1</v>
          </cell>
        </row>
        <row r="4586">
          <cell r="E4586" t="str">
            <v>MI0003573</v>
          </cell>
          <cell r="F4586">
            <v>1</v>
          </cell>
        </row>
        <row r="4587">
          <cell r="E4587" t="str">
            <v>MI0003764</v>
          </cell>
          <cell r="F4587">
            <v>1</v>
          </cell>
        </row>
        <row r="4588">
          <cell r="E4588" t="str">
            <v>MI0005755</v>
          </cell>
          <cell r="F4588">
            <v>1</v>
          </cell>
        </row>
        <row r="4589">
          <cell r="E4589" t="str">
            <v>MI0006393</v>
          </cell>
          <cell r="F4589">
            <v>1</v>
          </cell>
        </row>
        <row r="4590">
          <cell r="E4590" t="str">
            <v>MI0006415</v>
          </cell>
          <cell r="F4590">
            <v>1</v>
          </cell>
        </row>
        <row r="4591">
          <cell r="E4591" t="str">
            <v>MIA3</v>
          </cell>
          <cell r="F4591">
            <v>3</v>
          </cell>
        </row>
        <row r="4592">
          <cell r="E4592" t="str">
            <v>MIB1</v>
          </cell>
          <cell r="F4592">
            <v>2</v>
          </cell>
        </row>
        <row r="4593">
          <cell r="E4593" t="str">
            <v>MIB2</v>
          </cell>
          <cell r="F4593">
            <v>1</v>
          </cell>
        </row>
        <row r="4594">
          <cell r="E4594" t="str">
            <v>MICAL2</v>
          </cell>
          <cell r="F4594">
            <v>4</v>
          </cell>
        </row>
        <row r="4595">
          <cell r="E4595" t="str">
            <v>MICALL2</v>
          </cell>
          <cell r="F4595">
            <v>2</v>
          </cell>
        </row>
        <row r="4596">
          <cell r="E4596" t="str">
            <v>MID1IP1</v>
          </cell>
          <cell r="F4596">
            <v>1</v>
          </cell>
        </row>
        <row r="4597">
          <cell r="E4597" t="str">
            <v>MID2</v>
          </cell>
          <cell r="F4597">
            <v>3</v>
          </cell>
        </row>
        <row r="4598">
          <cell r="E4598" t="str">
            <v>MIDN</v>
          </cell>
          <cell r="F4598">
            <v>1</v>
          </cell>
        </row>
        <row r="4599">
          <cell r="E4599" t="str">
            <v>MIER2</v>
          </cell>
          <cell r="F4599">
            <v>2</v>
          </cell>
        </row>
        <row r="4600">
          <cell r="E4600" t="str">
            <v>MIF</v>
          </cell>
          <cell r="F4600">
            <v>1</v>
          </cell>
        </row>
        <row r="4601">
          <cell r="E4601" t="str">
            <v>MINK1</v>
          </cell>
          <cell r="F4601">
            <v>4</v>
          </cell>
        </row>
        <row r="4602">
          <cell r="E4602" t="str">
            <v>MIOS</v>
          </cell>
          <cell r="F4602">
            <v>1</v>
          </cell>
        </row>
        <row r="4603">
          <cell r="E4603" t="str">
            <v>MIOX</v>
          </cell>
          <cell r="F4603">
            <v>1</v>
          </cell>
        </row>
        <row r="4604">
          <cell r="E4604" t="str">
            <v>MIP</v>
          </cell>
          <cell r="F4604">
            <v>1</v>
          </cell>
        </row>
        <row r="4605">
          <cell r="E4605" t="str">
            <v>MIPEP</v>
          </cell>
          <cell r="F4605">
            <v>1</v>
          </cell>
        </row>
        <row r="4606">
          <cell r="E4606" t="str">
            <v>MIR1264</v>
          </cell>
          <cell r="F4606">
            <v>1</v>
          </cell>
        </row>
        <row r="4607">
          <cell r="E4607" t="str">
            <v>MIR186</v>
          </cell>
          <cell r="F4607">
            <v>1</v>
          </cell>
        </row>
        <row r="4608">
          <cell r="E4608" t="str">
            <v>mir323</v>
          </cell>
          <cell r="F4608">
            <v>1</v>
          </cell>
        </row>
        <row r="4609">
          <cell r="E4609" t="str">
            <v>MIR487A</v>
          </cell>
          <cell r="F4609">
            <v>1</v>
          </cell>
        </row>
        <row r="4610">
          <cell r="E4610" t="str">
            <v>MIR508</v>
          </cell>
          <cell r="F4610">
            <v>1</v>
          </cell>
        </row>
        <row r="4611">
          <cell r="E4611" t="str">
            <v>MIR520F</v>
          </cell>
          <cell r="F4611">
            <v>1</v>
          </cell>
        </row>
        <row r="4612">
          <cell r="E4612" t="str">
            <v>MIR525</v>
          </cell>
          <cell r="F4612">
            <v>1</v>
          </cell>
        </row>
        <row r="4613">
          <cell r="E4613" t="str">
            <v>MIR665</v>
          </cell>
          <cell r="F4613">
            <v>1</v>
          </cell>
        </row>
        <row r="4614">
          <cell r="E4614" t="str">
            <v>MIR891B</v>
          </cell>
          <cell r="F4614">
            <v>1</v>
          </cell>
        </row>
        <row r="4615">
          <cell r="E4615" t="str">
            <v>MIR922</v>
          </cell>
          <cell r="F4615">
            <v>1</v>
          </cell>
        </row>
        <row r="4616">
          <cell r="E4616" t="str">
            <v>MIXL1</v>
          </cell>
          <cell r="F4616">
            <v>1</v>
          </cell>
        </row>
        <row r="4617">
          <cell r="E4617" t="str">
            <v>MKI67</v>
          </cell>
          <cell r="F4617">
            <v>4</v>
          </cell>
        </row>
        <row r="4618">
          <cell r="E4618" t="str">
            <v>MKKS</v>
          </cell>
          <cell r="F4618">
            <v>1</v>
          </cell>
        </row>
        <row r="4619">
          <cell r="E4619" t="str">
            <v>MKL1</v>
          </cell>
          <cell r="F4619">
            <v>1</v>
          </cell>
        </row>
        <row r="4620">
          <cell r="E4620" t="str">
            <v>MKL2</v>
          </cell>
          <cell r="F4620">
            <v>1</v>
          </cell>
        </row>
        <row r="4621">
          <cell r="E4621" t="str">
            <v>MKLN1</v>
          </cell>
          <cell r="F4621">
            <v>1</v>
          </cell>
        </row>
        <row r="4622">
          <cell r="E4622" t="str">
            <v>MKNK2</v>
          </cell>
          <cell r="F4622">
            <v>1</v>
          </cell>
        </row>
        <row r="4623">
          <cell r="E4623" t="str">
            <v>MKRN3</v>
          </cell>
          <cell r="F4623">
            <v>1</v>
          </cell>
        </row>
        <row r="4624">
          <cell r="E4624" t="str">
            <v>MKS1</v>
          </cell>
          <cell r="F4624">
            <v>3</v>
          </cell>
        </row>
        <row r="4625">
          <cell r="E4625" t="str">
            <v>MKX</v>
          </cell>
          <cell r="F4625">
            <v>1</v>
          </cell>
        </row>
        <row r="4626">
          <cell r="E4626" t="str">
            <v>MLF1</v>
          </cell>
          <cell r="F4626">
            <v>1</v>
          </cell>
        </row>
        <row r="4627">
          <cell r="E4627" t="str">
            <v>MLH3</v>
          </cell>
          <cell r="F4627">
            <v>1</v>
          </cell>
        </row>
        <row r="4628">
          <cell r="E4628" t="str">
            <v>MLL</v>
          </cell>
          <cell r="F4628">
            <v>3</v>
          </cell>
        </row>
        <row r="4629">
          <cell r="E4629" t="str">
            <v>MLL2</v>
          </cell>
          <cell r="F4629">
            <v>5</v>
          </cell>
        </row>
        <row r="4630">
          <cell r="E4630" t="str">
            <v>MLL3</v>
          </cell>
          <cell r="F4630">
            <v>11</v>
          </cell>
        </row>
        <row r="4631">
          <cell r="E4631" t="str">
            <v>MLL4</v>
          </cell>
          <cell r="F4631">
            <v>7</v>
          </cell>
        </row>
        <row r="4632">
          <cell r="E4632" t="str">
            <v>MLL5</v>
          </cell>
          <cell r="F4632">
            <v>4</v>
          </cell>
        </row>
        <row r="4633">
          <cell r="E4633" t="str">
            <v>MLLT1</v>
          </cell>
          <cell r="F4633">
            <v>2</v>
          </cell>
        </row>
        <row r="4634">
          <cell r="E4634" t="str">
            <v>MLLT4</v>
          </cell>
          <cell r="F4634">
            <v>1</v>
          </cell>
        </row>
        <row r="4635">
          <cell r="E4635" t="str">
            <v>MLLT6</v>
          </cell>
          <cell r="F4635">
            <v>2</v>
          </cell>
        </row>
        <row r="4636">
          <cell r="E4636" t="str">
            <v>MLNR</v>
          </cell>
          <cell r="F4636">
            <v>2</v>
          </cell>
        </row>
        <row r="4637">
          <cell r="E4637" t="str">
            <v>MLPH</v>
          </cell>
          <cell r="F4637">
            <v>1</v>
          </cell>
        </row>
        <row r="4638">
          <cell r="E4638" t="str">
            <v>MLX</v>
          </cell>
          <cell r="F4638">
            <v>1</v>
          </cell>
        </row>
        <row r="4639">
          <cell r="E4639" t="str">
            <v>MLYCD</v>
          </cell>
          <cell r="F4639">
            <v>1</v>
          </cell>
        </row>
        <row r="4640">
          <cell r="E4640" t="str">
            <v>MMAA</v>
          </cell>
          <cell r="F4640">
            <v>1</v>
          </cell>
        </row>
        <row r="4641">
          <cell r="E4641" t="str">
            <v>MMACHC</v>
          </cell>
          <cell r="F4641">
            <v>1</v>
          </cell>
        </row>
        <row r="4642">
          <cell r="E4642" t="str">
            <v>MMD2</v>
          </cell>
          <cell r="F4642">
            <v>1</v>
          </cell>
        </row>
        <row r="4643">
          <cell r="E4643" t="str">
            <v>MME</v>
          </cell>
          <cell r="F4643">
            <v>2</v>
          </cell>
        </row>
        <row r="4644">
          <cell r="E4644" t="str">
            <v>MMEL1</v>
          </cell>
          <cell r="F4644">
            <v>1</v>
          </cell>
        </row>
        <row r="4645">
          <cell r="E4645" t="str">
            <v>MMP1</v>
          </cell>
          <cell r="F4645">
            <v>1</v>
          </cell>
        </row>
        <row r="4646">
          <cell r="E4646" t="str">
            <v>MMP10</v>
          </cell>
          <cell r="F4646">
            <v>1</v>
          </cell>
        </row>
        <row r="4647">
          <cell r="E4647" t="str">
            <v>MMP12</v>
          </cell>
          <cell r="F4647">
            <v>2</v>
          </cell>
        </row>
        <row r="4648">
          <cell r="E4648" t="str">
            <v>MMP13</v>
          </cell>
          <cell r="F4648">
            <v>1</v>
          </cell>
        </row>
        <row r="4649">
          <cell r="E4649" t="str">
            <v>MMP15</v>
          </cell>
          <cell r="F4649">
            <v>1</v>
          </cell>
        </row>
        <row r="4650">
          <cell r="E4650" t="str">
            <v>MMP16</v>
          </cell>
          <cell r="F4650">
            <v>1</v>
          </cell>
        </row>
        <row r="4651">
          <cell r="E4651" t="str">
            <v>MMP19</v>
          </cell>
          <cell r="F4651">
            <v>1</v>
          </cell>
        </row>
        <row r="4652">
          <cell r="E4652" t="str">
            <v>MMP2</v>
          </cell>
          <cell r="F4652">
            <v>1</v>
          </cell>
        </row>
        <row r="4653">
          <cell r="E4653" t="str">
            <v>MMP20</v>
          </cell>
          <cell r="F4653">
            <v>1</v>
          </cell>
        </row>
        <row r="4654">
          <cell r="E4654" t="str">
            <v>MMP21</v>
          </cell>
          <cell r="F4654">
            <v>1</v>
          </cell>
        </row>
        <row r="4655">
          <cell r="E4655" t="str">
            <v>MMP25</v>
          </cell>
          <cell r="F4655">
            <v>1</v>
          </cell>
        </row>
        <row r="4656">
          <cell r="E4656" t="str">
            <v>MMP26</v>
          </cell>
          <cell r="F4656">
            <v>2</v>
          </cell>
        </row>
        <row r="4657">
          <cell r="E4657" t="str">
            <v>MMP27</v>
          </cell>
          <cell r="F4657">
            <v>1</v>
          </cell>
        </row>
        <row r="4658">
          <cell r="E4658" t="str">
            <v>MMP28</v>
          </cell>
          <cell r="F4658">
            <v>2</v>
          </cell>
        </row>
        <row r="4659">
          <cell r="E4659" t="str">
            <v>MMP3</v>
          </cell>
          <cell r="F4659">
            <v>1</v>
          </cell>
        </row>
        <row r="4660">
          <cell r="E4660" t="str">
            <v>MMP7</v>
          </cell>
          <cell r="F4660">
            <v>2</v>
          </cell>
        </row>
        <row r="4661">
          <cell r="E4661" t="str">
            <v>MMP8</v>
          </cell>
          <cell r="F4661">
            <v>1</v>
          </cell>
        </row>
        <row r="4662">
          <cell r="E4662" t="str">
            <v>MMP9</v>
          </cell>
          <cell r="F4662">
            <v>2</v>
          </cell>
        </row>
        <row r="4663">
          <cell r="E4663" t="str">
            <v>MMRN1</v>
          </cell>
          <cell r="F4663">
            <v>1</v>
          </cell>
        </row>
        <row r="4664">
          <cell r="E4664" t="str">
            <v>MMRN2</v>
          </cell>
          <cell r="F4664">
            <v>1</v>
          </cell>
        </row>
        <row r="4665">
          <cell r="E4665" t="str">
            <v>MMS19</v>
          </cell>
          <cell r="F4665">
            <v>3</v>
          </cell>
        </row>
        <row r="4666">
          <cell r="E4666" t="str">
            <v>MN1</v>
          </cell>
          <cell r="F4666">
            <v>4</v>
          </cell>
        </row>
        <row r="4667">
          <cell r="E4667" t="str">
            <v>MNDA</v>
          </cell>
          <cell r="F4667">
            <v>2</v>
          </cell>
        </row>
        <row r="4668">
          <cell r="E4668" t="str">
            <v>MNS1</v>
          </cell>
          <cell r="F4668">
            <v>1</v>
          </cell>
        </row>
        <row r="4669">
          <cell r="E4669" t="str">
            <v>MNT</v>
          </cell>
          <cell r="F4669">
            <v>2</v>
          </cell>
        </row>
        <row r="4670">
          <cell r="E4670" t="str">
            <v>MNX1</v>
          </cell>
          <cell r="F4670">
            <v>2</v>
          </cell>
        </row>
        <row r="4671">
          <cell r="E4671" t="str">
            <v>MOCOS</v>
          </cell>
          <cell r="F4671">
            <v>1</v>
          </cell>
        </row>
        <row r="4672">
          <cell r="E4672" t="str">
            <v>MOCS1</v>
          </cell>
          <cell r="F4672">
            <v>1</v>
          </cell>
        </row>
        <row r="4673">
          <cell r="E4673" t="str">
            <v>MOG</v>
          </cell>
          <cell r="F4673">
            <v>2</v>
          </cell>
        </row>
        <row r="4674">
          <cell r="E4674" t="str">
            <v>MOGAT2</v>
          </cell>
          <cell r="F4674">
            <v>1</v>
          </cell>
        </row>
        <row r="4675">
          <cell r="E4675" t="str">
            <v>MOGS</v>
          </cell>
          <cell r="F4675">
            <v>1</v>
          </cell>
        </row>
        <row r="4676">
          <cell r="E4676" t="str">
            <v>MON1A</v>
          </cell>
          <cell r="F4676">
            <v>1</v>
          </cell>
        </row>
        <row r="4677">
          <cell r="E4677" t="str">
            <v>MON1B</v>
          </cell>
          <cell r="F4677">
            <v>1</v>
          </cell>
        </row>
        <row r="4678">
          <cell r="E4678" t="str">
            <v>MON2</v>
          </cell>
          <cell r="F4678">
            <v>1</v>
          </cell>
        </row>
        <row r="4679">
          <cell r="E4679" t="str">
            <v>MORC1</v>
          </cell>
          <cell r="F4679">
            <v>2</v>
          </cell>
        </row>
        <row r="4680">
          <cell r="E4680" t="str">
            <v>MORN1</v>
          </cell>
          <cell r="F4680">
            <v>1</v>
          </cell>
        </row>
        <row r="4681">
          <cell r="E4681" t="str">
            <v>MORN4</v>
          </cell>
          <cell r="F4681">
            <v>1</v>
          </cell>
        </row>
        <row r="4682">
          <cell r="E4682" t="str">
            <v>MOSPD3</v>
          </cell>
          <cell r="F4682">
            <v>1</v>
          </cell>
        </row>
        <row r="4683">
          <cell r="E4683" t="str">
            <v>MOV10L1</v>
          </cell>
          <cell r="F4683">
            <v>2</v>
          </cell>
        </row>
        <row r="4684">
          <cell r="E4684" t="str">
            <v>MOXD1</v>
          </cell>
          <cell r="F4684">
            <v>2</v>
          </cell>
        </row>
        <row r="4685">
          <cell r="E4685" t="str">
            <v>MPDZ</v>
          </cell>
          <cell r="F4685">
            <v>8</v>
          </cell>
        </row>
        <row r="4686">
          <cell r="E4686" t="str">
            <v>MPHOSPH10</v>
          </cell>
          <cell r="F4686">
            <v>1</v>
          </cell>
        </row>
        <row r="4687">
          <cell r="E4687" t="str">
            <v>MPHOSPH6</v>
          </cell>
          <cell r="F4687">
            <v>1</v>
          </cell>
        </row>
        <row r="4688">
          <cell r="E4688" t="str">
            <v>MPHOSPH8</v>
          </cell>
          <cell r="F4688">
            <v>1</v>
          </cell>
        </row>
        <row r="4689">
          <cell r="E4689" t="str">
            <v>MPL</v>
          </cell>
          <cell r="F4689">
            <v>2</v>
          </cell>
        </row>
        <row r="4690">
          <cell r="E4690" t="str">
            <v>MPO</v>
          </cell>
          <cell r="F4690">
            <v>3</v>
          </cell>
        </row>
        <row r="4691">
          <cell r="E4691" t="str">
            <v>MPP2</v>
          </cell>
          <cell r="F4691">
            <v>1</v>
          </cell>
        </row>
        <row r="4692">
          <cell r="E4692" t="str">
            <v>MPP3</v>
          </cell>
          <cell r="F4692">
            <v>2</v>
          </cell>
        </row>
        <row r="4693">
          <cell r="E4693" t="str">
            <v>MPP4</v>
          </cell>
          <cell r="F4693">
            <v>1</v>
          </cell>
        </row>
        <row r="4694">
          <cell r="E4694" t="str">
            <v>MPP7</v>
          </cell>
          <cell r="F4694">
            <v>2</v>
          </cell>
        </row>
        <row r="4695">
          <cell r="E4695" t="str">
            <v>MPPED2</v>
          </cell>
          <cell r="F4695">
            <v>1</v>
          </cell>
        </row>
        <row r="4696">
          <cell r="E4696" t="str">
            <v>MPRIP</v>
          </cell>
          <cell r="F4696">
            <v>2</v>
          </cell>
        </row>
        <row r="4697">
          <cell r="E4697" t="str">
            <v>MRAP2</v>
          </cell>
          <cell r="F4697">
            <v>1</v>
          </cell>
        </row>
        <row r="4698">
          <cell r="E4698" t="str">
            <v>MRAS</v>
          </cell>
          <cell r="F4698">
            <v>1</v>
          </cell>
        </row>
        <row r="4699">
          <cell r="E4699" t="str">
            <v>MRC2</v>
          </cell>
          <cell r="F4699">
            <v>1</v>
          </cell>
        </row>
        <row r="4700">
          <cell r="E4700" t="str">
            <v>MRE11A</v>
          </cell>
          <cell r="F4700">
            <v>3</v>
          </cell>
        </row>
        <row r="4701">
          <cell r="E4701" t="str">
            <v>MREG</v>
          </cell>
          <cell r="F4701">
            <v>1</v>
          </cell>
        </row>
        <row r="4702">
          <cell r="E4702" t="str">
            <v>MRGPRE</v>
          </cell>
          <cell r="F4702">
            <v>1</v>
          </cell>
        </row>
        <row r="4703">
          <cell r="E4703" t="str">
            <v>MRGPRF</v>
          </cell>
          <cell r="F4703">
            <v>2</v>
          </cell>
        </row>
        <row r="4704">
          <cell r="E4704" t="str">
            <v>MRM1</v>
          </cell>
          <cell r="F4704">
            <v>2</v>
          </cell>
        </row>
        <row r="4705">
          <cell r="E4705" t="str">
            <v>MRPL10</v>
          </cell>
          <cell r="F4705">
            <v>1</v>
          </cell>
        </row>
        <row r="4706">
          <cell r="E4706" t="str">
            <v>MRPL19</v>
          </cell>
          <cell r="F4706">
            <v>1</v>
          </cell>
        </row>
        <row r="4707">
          <cell r="E4707" t="str">
            <v>MRPL38</v>
          </cell>
          <cell r="F4707">
            <v>1</v>
          </cell>
        </row>
        <row r="4708">
          <cell r="E4708" t="str">
            <v>MRPL4</v>
          </cell>
          <cell r="F4708">
            <v>1</v>
          </cell>
        </row>
        <row r="4709">
          <cell r="E4709" t="str">
            <v>MRPL42</v>
          </cell>
          <cell r="F4709">
            <v>1</v>
          </cell>
        </row>
        <row r="4710">
          <cell r="E4710" t="str">
            <v>MRPL44</v>
          </cell>
          <cell r="F4710">
            <v>1</v>
          </cell>
        </row>
        <row r="4711">
          <cell r="E4711" t="str">
            <v>MRPL51</v>
          </cell>
          <cell r="F4711">
            <v>1</v>
          </cell>
        </row>
        <row r="4712">
          <cell r="E4712" t="str">
            <v>MRPS18A</v>
          </cell>
          <cell r="F4712">
            <v>1</v>
          </cell>
        </row>
        <row r="4713">
          <cell r="E4713" t="str">
            <v>MRPS18C</v>
          </cell>
          <cell r="F4713">
            <v>1</v>
          </cell>
        </row>
        <row r="4714">
          <cell r="E4714" t="str">
            <v>MRPS5</v>
          </cell>
          <cell r="F4714">
            <v>1</v>
          </cell>
        </row>
        <row r="4715">
          <cell r="E4715" t="str">
            <v>MRRF</v>
          </cell>
          <cell r="F4715">
            <v>1</v>
          </cell>
        </row>
        <row r="4716">
          <cell r="E4716" t="str">
            <v>MRVI1</v>
          </cell>
          <cell r="F4716">
            <v>2</v>
          </cell>
        </row>
        <row r="4717">
          <cell r="E4717" t="str">
            <v>MS4A1</v>
          </cell>
          <cell r="F4717">
            <v>1</v>
          </cell>
        </row>
        <row r="4718">
          <cell r="E4718" t="str">
            <v>MS4A13</v>
          </cell>
          <cell r="F4718">
            <v>1</v>
          </cell>
        </row>
        <row r="4719">
          <cell r="E4719" t="str">
            <v>MS4A14</v>
          </cell>
          <cell r="F4719">
            <v>4</v>
          </cell>
        </row>
        <row r="4720">
          <cell r="E4720" t="str">
            <v>MS4A4A</v>
          </cell>
          <cell r="F4720">
            <v>1</v>
          </cell>
        </row>
        <row r="4721">
          <cell r="E4721" t="str">
            <v>MS4A4E</v>
          </cell>
          <cell r="F4721">
            <v>1</v>
          </cell>
        </row>
        <row r="4722">
          <cell r="E4722" t="str">
            <v>MS4A8B</v>
          </cell>
          <cell r="F4722">
            <v>1</v>
          </cell>
        </row>
        <row r="4723">
          <cell r="E4723" t="str">
            <v>MSC</v>
          </cell>
          <cell r="F4723">
            <v>2</v>
          </cell>
        </row>
        <row r="4724">
          <cell r="E4724" t="str">
            <v>MSH3</v>
          </cell>
          <cell r="F4724">
            <v>2</v>
          </cell>
        </row>
        <row r="4725">
          <cell r="E4725" t="str">
            <v>MSH4</v>
          </cell>
          <cell r="F4725">
            <v>3</v>
          </cell>
        </row>
        <row r="4726">
          <cell r="E4726" t="str">
            <v>MSH5</v>
          </cell>
          <cell r="F4726">
            <v>2</v>
          </cell>
        </row>
        <row r="4727">
          <cell r="E4727" t="str">
            <v>MSH6</v>
          </cell>
          <cell r="F4727">
            <v>1</v>
          </cell>
        </row>
        <row r="4728">
          <cell r="E4728" t="str">
            <v>MSI1</v>
          </cell>
          <cell r="F4728">
            <v>1</v>
          </cell>
        </row>
        <row r="4729">
          <cell r="E4729" t="str">
            <v>MSI2</v>
          </cell>
          <cell r="F4729">
            <v>2</v>
          </cell>
        </row>
        <row r="4730">
          <cell r="E4730" t="str">
            <v>MSL2</v>
          </cell>
          <cell r="F4730">
            <v>1</v>
          </cell>
        </row>
        <row r="4731">
          <cell r="E4731" t="str">
            <v>MSLN</v>
          </cell>
          <cell r="F4731">
            <v>1</v>
          </cell>
        </row>
        <row r="4732">
          <cell r="E4732" t="str">
            <v>MSLNL</v>
          </cell>
          <cell r="F4732">
            <v>3</v>
          </cell>
        </row>
        <row r="4733">
          <cell r="E4733" t="str">
            <v>MSN</v>
          </cell>
          <cell r="F4733">
            <v>2</v>
          </cell>
        </row>
        <row r="4734">
          <cell r="E4734" t="str">
            <v>MSRA</v>
          </cell>
          <cell r="F4734">
            <v>1</v>
          </cell>
        </row>
        <row r="4735">
          <cell r="E4735" t="str">
            <v>MSRB3</v>
          </cell>
          <cell r="F4735">
            <v>2</v>
          </cell>
        </row>
        <row r="4736">
          <cell r="E4736" t="str">
            <v>MST1</v>
          </cell>
          <cell r="F4736">
            <v>1</v>
          </cell>
        </row>
        <row r="4737">
          <cell r="E4737" t="str">
            <v>MSTN</v>
          </cell>
          <cell r="F4737">
            <v>1</v>
          </cell>
        </row>
        <row r="4738">
          <cell r="E4738" t="str">
            <v>MSX1</v>
          </cell>
          <cell r="F4738">
            <v>3</v>
          </cell>
        </row>
        <row r="4739">
          <cell r="E4739" t="str">
            <v>MSX2</v>
          </cell>
          <cell r="F4739">
            <v>1</v>
          </cell>
        </row>
        <row r="4740">
          <cell r="E4740" t="str">
            <v>MT1B</v>
          </cell>
          <cell r="F4740">
            <v>1</v>
          </cell>
        </row>
        <row r="4741">
          <cell r="E4741" t="str">
            <v>MTA1</v>
          </cell>
          <cell r="F4741">
            <v>1</v>
          </cell>
        </row>
        <row r="4742">
          <cell r="E4742" t="str">
            <v>MTA2</v>
          </cell>
          <cell r="F4742">
            <v>1</v>
          </cell>
        </row>
        <row r="4743">
          <cell r="E4743" t="str">
            <v>MTBP</v>
          </cell>
          <cell r="F4743">
            <v>1</v>
          </cell>
        </row>
        <row r="4744">
          <cell r="E4744" t="str">
            <v>MTCH1</v>
          </cell>
          <cell r="F4744">
            <v>1</v>
          </cell>
        </row>
        <row r="4745">
          <cell r="E4745" t="str">
            <v>MTERFD3</v>
          </cell>
          <cell r="F4745">
            <v>1</v>
          </cell>
        </row>
        <row r="4746">
          <cell r="E4746" t="str">
            <v>MTF2</v>
          </cell>
          <cell r="F4746">
            <v>2</v>
          </cell>
        </row>
        <row r="4747">
          <cell r="E4747" t="str">
            <v>MTFMT</v>
          </cell>
          <cell r="F4747">
            <v>2</v>
          </cell>
        </row>
        <row r="4748">
          <cell r="E4748" t="str">
            <v>MTFR1</v>
          </cell>
          <cell r="F4748">
            <v>1</v>
          </cell>
        </row>
        <row r="4749">
          <cell r="E4749" t="str">
            <v>MTHFD1</v>
          </cell>
          <cell r="F4749">
            <v>2</v>
          </cell>
        </row>
        <row r="4750">
          <cell r="E4750" t="str">
            <v>MTIF2</v>
          </cell>
          <cell r="F4750">
            <v>1</v>
          </cell>
        </row>
        <row r="4751">
          <cell r="E4751" t="str">
            <v>MTL5</v>
          </cell>
          <cell r="F4751">
            <v>1</v>
          </cell>
        </row>
        <row r="4752">
          <cell r="E4752" t="str">
            <v>MTM1</v>
          </cell>
          <cell r="F4752">
            <v>2</v>
          </cell>
        </row>
        <row r="4753">
          <cell r="E4753" t="str">
            <v>MTMR1</v>
          </cell>
          <cell r="F4753">
            <v>1</v>
          </cell>
        </row>
        <row r="4754">
          <cell r="E4754" t="str">
            <v>MTMR10</v>
          </cell>
          <cell r="F4754">
            <v>1</v>
          </cell>
        </row>
        <row r="4755">
          <cell r="E4755" t="str">
            <v>MTMR12</v>
          </cell>
          <cell r="F4755">
            <v>2</v>
          </cell>
        </row>
        <row r="4756">
          <cell r="E4756" t="str">
            <v>MTMR15</v>
          </cell>
          <cell r="F4756">
            <v>1</v>
          </cell>
        </row>
        <row r="4757">
          <cell r="E4757" t="str">
            <v>MTMR2</v>
          </cell>
          <cell r="F4757">
            <v>2</v>
          </cell>
        </row>
        <row r="4758">
          <cell r="E4758" t="str">
            <v>MTMR3</v>
          </cell>
          <cell r="F4758">
            <v>1</v>
          </cell>
        </row>
        <row r="4759">
          <cell r="E4759" t="str">
            <v>MTMR6</v>
          </cell>
          <cell r="F4759">
            <v>1</v>
          </cell>
        </row>
        <row r="4760">
          <cell r="E4760" t="str">
            <v>MTMR9</v>
          </cell>
          <cell r="F4760">
            <v>2</v>
          </cell>
        </row>
        <row r="4761">
          <cell r="E4761" t="str">
            <v>MTNR1B</v>
          </cell>
          <cell r="F4761">
            <v>1</v>
          </cell>
        </row>
        <row r="4762">
          <cell r="E4762" t="str">
            <v>MTOR</v>
          </cell>
          <cell r="F4762">
            <v>6</v>
          </cell>
        </row>
        <row r="4763">
          <cell r="E4763" t="str">
            <v>MTPAP</v>
          </cell>
          <cell r="F4763">
            <v>1</v>
          </cell>
        </row>
        <row r="4764">
          <cell r="E4764" t="str">
            <v>MTRF1L</v>
          </cell>
          <cell r="F4764">
            <v>1</v>
          </cell>
        </row>
        <row r="4765">
          <cell r="E4765" t="str">
            <v>MTRR</v>
          </cell>
          <cell r="F4765">
            <v>1</v>
          </cell>
        </row>
        <row r="4766">
          <cell r="E4766" t="str">
            <v>MTSS1</v>
          </cell>
          <cell r="F4766">
            <v>2</v>
          </cell>
        </row>
        <row r="4767">
          <cell r="E4767" t="str">
            <v>MTSS1L</v>
          </cell>
          <cell r="F4767">
            <v>1</v>
          </cell>
        </row>
        <row r="4768">
          <cell r="E4768" t="str">
            <v>MTTP</v>
          </cell>
          <cell r="F4768">
            <v>2</v>
          </cell>
        </row>
        <row r="4769">
          <cell r="E4769" t="str">
            <v>MTUS1</v>
          </cell>
          <cell r="F4769">
            <v>1</v>
          </cell>
        </row>
        <row r="4770">
          <cell r="E4770" t="str">
            <v>MTUS2</v>
          </cell>
          <cell r="F4770">
            <v>5</v>
          </cell>
        </row>
        <row r="4771">
          <cell r="E4771" t="str">
            <v>MTX3</v>
          </cell>
          <cell r="F4771">
            <v>1</v>
          </cell>
        </row>
        <row r="4772">
          <cell r="E4772" t="str">
            <v>MUC12</v>
          </cell>
          <cell r="F4772">
            <v>3</v>
          </cell>
        </row>
        <row r="4773">
          <cell r="E4773" t="str">
            <v>MUC15</v>
          </cell>
          <cell r="F4773">
            <v>1</v>
          </cell>
        </row>
        <row r="4774">
          <cell r="E4774" t="str">
            <v>MUC16</v>
          </cell>
          <cell r="F4774">
            <v>21</v>
          </cell>
        </row>
        <row r="4775">
          <cell r="E4775" t="str">
            <v>MUC17</v>
          </cell>
          <cell r="F4775">
            <v>1</v>
          </cell>
        </row>
        <row r="4776">
          <cell r="E4776" t="str">
            <v>MUC19</v>
          </cell>
          <cell r="F4776">
            <v>2</v>
          </cell>
        </row>
        <row r="4777">
          <cell r="E4777" t="str">
            <v>MUC2</v>
          </cell>
          <cell r="F4777">
            <v>3</v>
          </cell>
        </row>
        <row r="4778">
          <cell r="E4778" t="str">
            <v>MUC20</v>
          </cell>
          <cell r="F4778">
            <v>2</v>
          </cell>
        </row>
        <row r="4779">
          <cell r="E4779" t="str">
            <v>MUC21</v>
          </cell>
          <cell r="F4779">
            <v>1</v>
          </cell>
        </row>
        <row r="4780">
          <cell r="E4780" t="str">
            <v>MUC4</v>
          </cell>
          <cell r="F4780">
            <v>3</v>
          </cell>
        </row>
        <row r="4781">
          <cell r="E4781" t="str">
            <v>MUC5AC</v>
          </cell>
          <cell r="F4781">
            <v>4</v>
          </cell>
        </row>
        <row r="4782">
          <cell r="E4782" t="str">
            <v>MUC5B</v>
          </cell>
          <cell r="F4782">
            <v>7</v>
          </cell>
        </row>
        <row r="4783">
          <cell r="E4783" t="str">
            <v>MUC7</v>
          </cell>
          <cell r="F4783">
            <v>1</v>
          </cell>
        </row>
        <row r="4784">
          <cell r="E4784" t="str">
            <v>MUDENG</v>
          </cell>
          <cell r="F4784">
            <v>1</v>
          </cell>
        </row>
        <row r="4785">
          <cell r="E4785" t="str">
            <v>MUM1</v>
          </cell>
          <cell r="F4785">
            <v>2</v>
          </cell>
        </row>
        <row r="4786">
          <cell r="E4786" t="str">
            <v>MUM1L1</v>
          </cell>
          <cell r="F4786">
            <v>4</v>
          </cell>
        </row>
        <row r="4787">
          <cell r="E4787" t="str">
            <v>MUSK</v>
          </cell>
          <cell r="F4787">
            <v>1</v>
          </cell>
        </row>
        <row r="4788">
          <cell r="E4788" t="str">
            <v>MUSTN1</v>
          </cell>
          <cell r="F4788">
            <v>1</v>
          </cell>
        </row>
        <row r="4789">
          <cell r="E4789" t="str">
            <v>MUTED</v>
          </cell>
          <cell r="F4789">
            <v>1</v>
          </cell>
        </row>
        <row r="4790">
          <cell r="E4790" t="str">
            <v>MVK</v>
          </cell>
          <cell r="F4790">
            <v>2</v>
          </cell>
        </row>
        <row r="4791">
          <cell r="E4791" t="str">
            <v>MX1</v>
          </cell>
          <cell r="F4791">
            <v>2</v>
          </cell>
        </row>
        <row r="4792">
          <cell r="E4792" t="str">
            <v>MX2</v>
          </cell>
          <cell r="F4792">
            <v>1</v>
          </cell>
        </row>
        <row r="4793">
          <cell r="E4793" t="str">
            <v>MXD4</v>
          </cell>
          <cell r="F4793">
            <v>1</v>
          </cell>
        </row>
        <row r="4794">
          <cell r="E4794" t="str">
            <v>MXI1</v>
          </cell>
          <cell r="F4794">
            <v>1</v>
          </cell>
        </row>
        <row r="4795">
          <cell r="E4795" t="str">
            <v>MXRA5</v>
          </cell>
          <cell r="F4795">
            <v>4</v>
          </cell>
        </row>
        <row r="4796">
          <cell r="E4796" t="str">
            <v>MXRA8</v>
          </cell>
          <cell r="F4796">
            <v>1</v>
          </cell>
        </row>
        <row r="4797">
          <cell r="E4797" t="str">
            <v>MYADML.</v>
          </cell>
          <cell r="F4797">
            <v>2</v>
          </cell>
        </row>
        <row r="4798">
          <cell r="E4798" t="str">
            <v>MYB</v>
          </cell>
          <cell r="F4798">
            <v>1</v>
          </cell>
        </row>
        <row r="4799">
          <cell r="E4799" t="str">
            <v>MYBL1</v>
          </cell>
          <cell r="F4799">
            <v>1</v>
          </cell>
        </row>
        <row r="4800">
          <cell r="E4800" t="str">
            <v>MYBPC2</v>
          </cell>
          <cell r="F4800">
            <v>2</v>
          </cell>
        </row>
        <row r="4801">
          <cell r="E4801" t="str">
            <v>MYBPC3</v>
          </cell>
          <cell r="F4801">
            <v>1</v>
          </cell>
        </row>
        <row r="4802">
          <cell r="E4802" t="str">
            <v>MYC</v>
          </cell>
          <cell r="F4802">
            <v>1</v>
          </cell>
        </row>
        <row r="4803">
          <cell r="E4803" t="str">
            <v>MYCBP2</v>
          </cell>
          <cell r="F4803">
            <v>6</v>
          </cell>
        </row>
        <row r="4804">
          <cell r="E4804" t="str">
            <v>MYCBPAP</v>
          </cell>
          <cell r="F4804">
            <v>1</v>
          </cell>
        </row>
        <row r="4805">
          <cell r="E4805" t="str">
            <v>MYCL2</v>
          </cell>
          <cell r="F4805">
            <v>1</v>
          </cell>
        </row>
        <row r="4806">
          <cell r="E4806" t="str">
            <v>MYCN</v>
          </cell>
          <cell r="F4806">
            <v>2</v>
          </cell>
        </row>
        <row r="4807">
          <cell r="E4807" t="str">
            <v>MYCT1</v>
          </cell>
          <cell r="F4807">
            <v>1</v>
          </cell>
        </row>
        <row r="4808">
          <cell r="E4808" t="str">
            <v>MYEF2</v>
          </cell>
          <cell r="F4808">
            <v>1</v>
          </cell>
        </row>
        <row r="4809">
          <cell r="E4809" t="str">
            <v>MYF6</v>
          </cell>
          <cell r="F4809">
            <v>2</v>
          </cell>
        </row>
        <row r="4810">
          <cell r="E4810" t="str">
            <v>MYH1</v>
          </cell>
          <cell r="F4810">
            <v>1</v>
          </cell>
        </row>
        <row r="4811">
          <cell r="E4811" t="str">
            <v>MYH10</v>
          </cell>
          <cell r="F4811">
            <v>3</v>
          </cell>
        </row>
        <row r="4812">
          <cell r="E4812" t="str">
            <v>MYH11</v>
          </cell>
          <cell r="F4812">
            <v>4</v>
          </cell>
        </row>
        <row r="4813">
          <cell r="E4813" t="str">
            <v>MYH13</v>
          </cell>
          <cell r="F4813">
            <v>4</v>
          </cell>
        </row>
        <row r="4814">
          <cell r="E4814" t="str">
            <v>MYH14</v>
          </cell>
          <cell r="F4814">
            <v>3</v>
          </cell>
        </row>
        <row r="4815">
          <cell r="E4815" t="str">
            <v>MYH15</v>
          </cell>
          <cell r="F4815">
            <v>1</v>
          </cell>
        </row>
        <row r="4816">
          <cell r="E4816" t="str">
            <v>MYH2</v>
          </cell>
          <cell r="F4816">
            <v>3</v>
          </cell>
        </row>
        <row r="4817">
          <cell r="E4817" t="str">
            <v>MYH3</v>
          </cell>
          <cell r="F4817">
            <v>1</v>
          </cell>
        </row>
        <row r="4818">
          <cell r="E4818" t="str">
            <v>MYH4</v>
          </cell>
          <cell r="F4818">
            <v>3</v>
          </cell>
        </row>
        <row r="4819">
          <cell r="E4819" t="str">
            <v>MYH6</v>
          </cell>
          <cell r="F4819">
            <v>1</v>
          </cell>
        </row>
        <row r="4820">
          <cell r="E4820" t="str">
            <v>MYH7</v>
          </cell>
          <cell r="F4820">
            <v>7</v>
          </cell>
        </row>
        <row r="4821">
          <cell r="E4821" t="str">
            <v>MYH7B</v>
          </cell>
          <cell r="F4821">
            <v>4</v>
          </cell>
        </row>
        <row r="4822">
          <cell r="E4822" t="str">
            <v>MYH8</v>
          </cell>
          <cell r="F4822">
            <v>4</v>
          </cell>
        </row>
        <row r="4823">
          <cell r="E4823" t="str">
            <v>MYH9</v>
          </cell>
          <cell r="F4823">
            <v>1</v>
          </cell>
        </row>
        <row r="4824">
          <cell r="E4824" t="str">
            <v>MYL1</v>
          </cell>
          <cell r="F4824">
            <v>1</v>
          </cell>
        </row>
        <row r="4825">
          <cell r="E4825" t="str">
            <v>MYL4</v>
          </cell>
          <cell r="F4825">
            <v>2</v>
          </cell>
        </row>
        <row r="4826">
          <cell r="E4826" t="str">
            <v>MYL5</v>
          </cell>
          <cell r="F4826">
            <v>1</v>
          </cell>
        </row>
        <row r="4827">
          <cell r="E4827" t="str">
            <v>MYLIP</v>
          </cell>
          <cell r="F4827">
            <v>1</v>
          </cell>
        </row>
        <row r="4828">
          <cell r="E4828" t="str">
            <v>MYLK</v>
          </cell>
          <cell r="F4828">
            <v>2</v>
          </cell>
        </row>
        <row r="4829">
          <cell r="E4829" t="str">
            <v>MYLK2</v>
          </cell>
          <cell r="F4829">
            <v>2</v>
          </cell>
        </row>
        <row r="4830">
          <cell r="E4830" t="str">
            <v>MYLK4</v>
          </cell>
          <cell r="F4830">
            <v>1</v>
          </cell>
        </row>
        <row r="4831">
          <cell r="E4831" t="str">
            <v>MYO10</v>
          </cell>
          <cell r="F4831">
            <v>1</v>
          </cell>
        </row>
        <row r="4832">
          <cell r="E4832" t="str">
            <v>MYO15A</v>
          </cell>
          <cell r="F4832">
            <v>6</v>
          </cell>
        </row>
        <row r="4833">
          <cell r="E4833" t="str">
            <v>MYO15B</v>
          </cell>
          <cell r="F4833">
            <v>1</v>
          </cell>
        </row>
        <row r="4834">
          <cell r="E4834" t="str">
            <v>MYO15B.</v>
          </cell>
          <cell r="F4834">
            <v>1</v>
          </cell>
        </row>
        <row r="4835">
          <cell r="E4835" t="str">
            <v>MYO16</v>
          </cell>
          <cell r="F4835">
            <v>7</v>
          </cell>
        </row>
        <row r="4836">
          <cell r="E4836" t="str">
            <v>MYO18A</v>
          </cell>
          <cell r="F4836">
            <v>1</v>
          </cell>
        </row>
        <row r="4837">
          <cell r="E4837" t="str">
            <v>MYO18B</v>
          </cell>
          <cell r="F4837">
            <v>6</v>
          </cell>
        </row>
        <row r="4838">
          <cell r="E4838" t="str">
            <v>MYO1A</v>
          </cell>
          <cell r="F4838">
            <v>1</v>
          </cell>
        </row>
        <row r="4839">
          <cell r="E4839" t="str">
            <v>MYO1B</v>
          </cell>
          <cell r="F4839">
            <v>1</v>
          </cell>
        </row>
        <row r="4840">
          <cell r="E4840" t="str">
            <v>MYO1F</v>
          </cell>
          <cell r="F4840">
            <v>2</v>
          </cell>
        </row>
        <row r="4841">
          <cell r="E4841" t="str">
            <v>MYO1G</v>
          </cell>
          <cell r="F4841">
            <v>2</v>
          </cell>
        </row>
        <row r="4842">
          <cell r="E4842" t="str">
            <v>MYO1H</v>
          </cell>
          <cell r="F4842">
            <v>4</v>
          </cell>
        </row>
        <row r="4843">
          <cell r="E4843" t="str">
            <v>MYO3A</v>
          </cell>
          <cell r="F4843">
            <v>4</v>
          </cell>
        </row>
        <row r="4844">
          <cell r="E4844" t="str">
            <v>MYO3B</v>
          </cell>
          <cell r="F4844">
            <v>2</v>
          </cell>
        </row>
        <row r="4845">
          <cell r="E4845" t="str">
            <v>MYO5A</v>
          </cell>
          <cell r="F4845">
            <v>7</v>
          </cell>
        </row>
        <row r="4846">
          <cell r="E4846" t="str">
            <v>MYO5C</v>
          </cell>
          <cell r="F4846">
            <v>2</v>
          </cell>
        </row>
        <row r="4847">
          <cell r="E4847" t="str">
            <v>MYO6</v>
          </cell>
          <cell r="F4847">
            <v>2</v>
          </cell>
        </row>
        <row r="4848">
          <cell r="E4848" t="str">
            <v>MYO7A</v>
          </cell>
          <cell r="F4848">
            <v>4</v>
          </cell>
        </row>
        <row r="4849">
          <cell r="E4849" t="str">
            <v>MYO7B</v>
          </cell>
          <cell r="F4849">
            <v>5</v>
          </cell>
        </row>
        <row r="4850">
          <cell r="E4850" t="str">
            <v>MYO9A</v>
          </cell>
          <cell r="F4850">
            <v>1</v>
          </cell>
        </row>
        <row r="4851">
          <cell r="E4851" t="str">
            <v>MYO9B</v>
          </cell>
          <cell r="F4851">
            <v>5</v>
          </cell>
        </row>
        <row r="4852">
          <cell r="E4852" t="str">
            <v>MYOC</v>
          </cell>
          <cell r="F4852">
            <v>3</v>
          </cell>
        </row>
        <row r="4853">
          <cell r="E4853" t="str">
            <v>MYOCD</v>
          </cell>
          <cell r="F4853">
            <v>2</v>
          </cell>
        </row>
        <row r="4854">
          <cell r="E4854" t="str">
            <v>MYOD1</v>
          </cell>
          <cell r="F4854">
            <v>2</v>
          </cell>
        </row>
        <row r="4855">
          <cell r="E4855" t="str">
            <v>MYOF</v>
          </cell>
          <cell r="F4855">
            <v>5</v>
          </cell>
        </row>
        <row r="4856">
          <cell r="E4856" t="str">
            <v>MYOM1</v>
          </cell>
          <cell r="F4856">
            <v>1</v>
          </cell>
        </row>
        <row r="4857">
          <cell r="E4857" t="str">
            <v>MYOM3</v>
          </cell>
          <cell r="F4857">
            <v>2</v>
          </cell>
        </row>
        <row r="4858">
          <cell r="E4858" t="str">
            <v>MYOZ1</v>
          </cell>
          <cell r="F4858">
            <v>1</v>
          </cell>
        </row>
        <row r="4859">
          <cell r="E4859" t="str">
            <v>MYPN</v>
          </cell>
          <cell r="F4859">
            <v>3</v>
          </cell>
        </row>
        <row r="4860">
          <cell r="E4860" t="str">
            <v>MYPOP</v>
          </cell>
          <cell r="F4860">
            <v>1</v>
          </cell>
        </row>
        <row r="4861">
          <cell r="E4861" t="str">
            <v>MYST4</v>
          </cell>
          <cell r="F4861">
            <v>1</v>
          </cell>
        </row>
        <row r="4862">
          <cell r="E4862" t="str">
            <v>MYT1</v>
          </cell>
          <cell r="F4862">
            <v>1</v>
          </cell>
        </row>
        <row r="4863">
          <cell r="E4863" t="str">
            <v>MYT1L</v>
          </cell>
          <cell r="F4863">
            <v>3</v>
          </cell>
        </row>
        <row r="4864">
          <cell r="E4864" t="str">
            <v>N4BP2L2</v>
          </cell>
          <cell r="F4864">
            <v>1</v>
          </cell>
        </row>
        <row r="4865">
          <cell r="E4865" t="str">
            <v>N4BP3</v>
          </cell>
          <cell r="F4865">
            <v>2</v>
          </cell>
        </row>
        <row r="4866">
          <cell r="E4866" t="str">
            <v>N6AMT1</v>
          </cell>
          <cell r="F4866">
            <v>1</v>
          </cell>
        </row>
        <row r="4867">
          <cell r="E4867" t="str">
            <v>NAA15</v>
          </cell>
          <cell r="F4867">
            <v>2</v>
          </cell>
        </row>
        <row r="4868">
          <cell r="E4868" t="str">
            <v>NAA25</v>
          </cell>
          <cell r="F4868">
            <v>2</v>
          </cell>
        </row>
        <row r="4869">
          <cell r="E4869" t="str">
            <v>NAALAD2</v>
          </cell>
          <cell r="F4869">
            <v>2</v>
          </cell>
        </row>
        <row r="4870">
          <cell r="E4870" t="str">
            <v>NAALADL2</v>
          </cell>
          <cell r="F4870">
            <v>3</v>
          </cell>
        </row>
        <row r="4871">
          <cell r="E4871" t="str">
            <v>NAB2</v>
          </cell>
          <cell r="F4871">
            <v>1</v>
          </cell>
        </row>
        <row r="4872">
          <cell r="E4872" t="str">
            <v>NACA</v>
          </cell>
          <cell r="F4872">
            <v>1</v>
          </cell>
        </row>
        <row r="4873">
          <cell r="E4873" t="str">
            <v>NADSYN1</v>
          </cell>
          <cell r="F4873">
            <v>1</v>
          </cell>
        </row>
        <row r="4874">
          <cell r="E4874" t="str">
            <v>NAE1</v>
          </cell>
          <cell r="F4874">
            <v>1</v>
          </cell>
        </row>
        <row r="4875">
          <cell r="E4875" t="str">
            <v>NAF1</v>
          </cell>
          <cell r="F4875">
            <v>2</v>
          </cell>
        </row>
        <row r="4876">
          <cell r="E4876" t="str">
            <v>NAGK</v>
          </cell>
          <cell r="F4876">
            <v>2</v>
          </cell>
        </row>
        <row r="4877">
          <cell r="E4877" t="str">
            <v>NAGLU</v>
          </cell>
          <cell r="F4877">
            <v>1</v>
          </cell>
        </row>
        <row r="4878">
          <cell r="E4878" t="str">
            <v>NAGPA</v>
          </cell>
          <cell r="F4878">
            <v>1</v>
          </cell>
        </row>
        <row r="4879">
          <cell r="E4879" t="str">
            <v>NALCN</v>
          </cell>
          <cell r="F4879">
            <v>12</v>
          </cell>
        </row>
        <row r="4880">
          <cell r="E4880" t="str">
            <v>NANP</v>
          </cell>
          <cell r="F4880">
            <v>1</v>
          </cell>
        </row>
        <row r="4881">
          <cell r="E4881" t="str">
            <v>NANS</v>
          </cell>
          <cell r="F4881">
            <v>2</v>
          </cell>
        </row>
        <row r="4882">
          <cell r="E4882" t="str">
            <v>NAP1L2</v>
          </cell>
          <cell r="F4882">
            <v>1</v>
          </cell>
        </row>
        <row r="4883">
          <cell r="E4883" t="str">
            <v>NAP1L3</v>
          </cell>
          <cell r="F4883">
            <v>2</v>
          </cell>
        </row>
        <row r="4884">
          <cell r="E4884" t="str">
            <v>NAP1L4</v>
          </cell>
          <cell r="F4884">
            <v>2</v>
          </cell>
        </row>
        <row r="4885">
          <cell r="E4885" t="str">
            <v>NAP1L5</v>
          </cell>
          <cell r="F4885">
            <v>1</v>
          </cell>
        </row>
        <row r="4886">
          <cell r="E4886" t="str">
            <v>NAPB</v>
          </cell>
          <cell r="F4886">
            <v>1</v>
          </cell>
        </row>
        <row r="4887">
          <cell r="E4887" t="str">
            <v>NAPG</v>
          </cell>
          <cell r="F4887">
            <v>1</v>
          </cell>
        </row>
        <row r="4888">
          <cell r="E4888" t="str">
            <v>NAPSB</v>
          </cell>
          <cell r="F4888">
            <v>1</v>
          </cell>
        </row>
        <row r="4889">
          <cell r="E4889" t="str">
            <v>NARG2</v>
          </cell>
          <cell r="F4889">
            <v>1</v>
          </cell>
        </row>
        <row r="4890">
          <cell r="E4890" t="str">
            <v>NARS</v>
          </cell>
          <cell r="F4890">
            <v>2</v>
          </cell>
        </row>
        <row r="4891">
          <cell r="E4891" t="str">
            <v>NASP</v>
          </cell>
          <cell r="F4891">
            <v>1</v>
          </cell>
        </row>
        <row r="4892">
          <cell r="E4892" t="str">
            <v>NAT8L</v>
          </cell>
          <cell r="F4892">
            <v>1</v>
          </cell>
        </row>
        <row r="4893">
          <cell r="E4893" t="str">
            <v>NAV1</v>
          </cell>
          <cell r="F4893">
            <v>1</v>
          </cell>
        </row>
        <row r="4894">
          <cell r="E4894" t="str">
            <v>NAV2</v>
          </cell>
          <cell r="F4894">
            <v>2</v>
          </cell>
        </row>
        <row r="4895">
          <cell r="E4895" t="str">
            <v>NAV3</v>
          </cell>
          <cell r="F4895">
            <v>7</v>
          </cell>
        </row>
        <row r="4896">
          <cell r="E4896" t="str">
            <v>NBAS</v>
          </cell>
          <cell r="F4896">
            <v>2</v>
          </cell>
        </row>
        <row r="4897">
          <cell r="E4897" t="str">
            <v>NBEA</v>
          </cell>
          <cell r="F4897">
            <v>7</v>
          </cell>
        </row>
        <row r="4898">
          <cell r="E4898" t="str">
            <v>NBEAL1</v>
          </cell>
          <cell r="F4898">
            <v>4</v>
          </cell>
        </row>
        <row r="4899">
          <cell r="E4899" t="str">
            <v>NBEAL2</v>
          </cell>
          <cell r="F4899">
            <v>2</v>
          </cell>
        </row>
        <row r="4900">
          <cell r="E4900" t="str">
            <v>NBN</v>
          </cell>
          <cell r="F4900">
            <v>2</v>
          </cell>
        </row>
        <row r="4901">
          <cell r="E4901" t="str">
            <v>NBR1</v>
          </cell>
          <cell r="F4901">
            <v>1</v>
          </cell>
        </row>
        <row r="4902">
          <cell r="E4902" t="str">
            <v>NCALD</v>
          </cell>
          <cell r="F4902">
            <v>2</v>
          </cell>
        </row>
        <row r="4903">
          <cell r="E4903" t="str">
            <v>NCAM1</v>
          </cell>
          <cell r="F4903">
            <v>4</v>
          </cell>
        </row>
        <row r="4904">
          <cell r="E4904" t="str">
            <v>NCAM2</v>
          </cell>
          <cell r="F4904">
            <v>2</v>
          </cell>
        </row>
        <row r="4905">
          <cell r="E4905" t="str">
            <v>NCAN</v>
          </cell>
          <cell r="F4905">
            <v>3</v>
          </cell>
        </row>
        <row r="4906">
          <cell r="E4906" t="str">
            <v>NCAPD2</v>
          </cell>
          <cell r="F4906">
            <v>1</v>
          </cell>
        </row>
        <row r="4907">
          <cell r="E4907" t="str">
            <v>NCAPD3</v>
          </cell>
          <cell r="F4907">
            <v>2</v>
          </cell>
        </row>
        <row r="4908">
          <cell r="E4908" t="str">
            <v>NCAPH</v>
          </cell>
          <cell r="F4908">
            <v>2</v>
          </cell>
        </row>
        <row r="4909">
          <cell r="E4909" t="str">
            <v>NCCRP1</v>
          </cell>
          <cell r="F4909">
            <v>1</v>
          </cell>
        </row>
        <row r="4910">
          <cell r="E4910" t="str">
            <v>NCDN</v>
          </cell>
          <cell r="F4910">
            <v>2</v>
          </cell>
        </row>
        <row r="4911">
          <cell r="E4911" t="str">
            <v>NCEH1</v>
          </cell>
          <cell r="F4911">
            <v>3</v>
          </cell>
        </row>
        <row r="4912">
          <cell r="E4912" t="str">
            <v>NCF2</v>
          </cell>
          <cell r="F4912">
            <v>1</v>
          </cell>
        </row>
        <row r="4913">
          <cell r="E4913" t="str">
            <v>NCK2</v>
          </cell>
          <cell r="F4913">
            <v>1</v>
          </cell>
        </row>
        <row r="4914">
          <cell r="E4914" t="str">
            <v>NCKAP1L</v>
          </cell>
          <cell r="F4914">
            <v>1</v>
          </cell>
        </row>
        <row r="4915">
          <cell r="E4915" t="str">
            <v>NCKAP5</v>
          </cell>
          <cell r="F4915">
            <v>3</v>
          </cell>
        </row>
        <row r="4916">
          <cell r="E4916" t="str">
            <v>NCKAP5L</v>
          </cell>
          <cell r="F4916">
            <v>2</v>
          </cell>
        </row>
        <row r="4917">
          <cell r="E4917" t="str">
            <v>NCKIPSD</v>
          </cell>
          <cell r="F4917">
            <v>4</v>
          </cell>
        </row>
        <row r="4918">
          <cell r="E4918" t="str">
            <v>NCL</v>
          </cell>
          <cell r="F4918">
            <v>4</v>
          </cell>
        </row>
        <row r="4919">
          <cell r="E4919" t="str">
            <v>NCLN</v>
          </cell>
          <cell r="F4919">
            <v>1</v>
          </cell>
        </row>
        <row r="4920">
          <cell r="E4920" t="str">
            <v>NCOA1</v>
          </cell>
          <cell r="F4920">
            <v>1</v>
          </cell>
        </row>
        <row r="4921">
          <cell r="E4921" t="str">
            <v>NCOA2</v>
          </cell>
          <cell r="F4921">
            <v>2</v>
          </cell>
        </row>
        <row r="4922">
          <cell r="E4922" t="str">
            <v>NCOA3</v>
          </cell>
          <cell r="F4922">
            <v>2</v>
          </cell>
        </row>
        <row r="4923">
          <cell r="E4923" t="str">
            <v>NCOA6</v>
          </cell>
          <cell r="F4923">
            <v>3</v>
          </cell>
        </row>
        <row r="4924">
          <cell r="E4924" t="str">
            <v>NCOR1</v>
          </cell>
          <cell r="F4924">
            <v>4</v>
          </cell>
        </row>
        <row r="4925">
          <cell r="E4925" t="str">
            <v>NCOR2</v>
          </cell>
          <cell r="F4925">
            <v>1</v>
          </cell>
        </row>
        <row r="4926">
          <cell r="E4926" t="str">
            <v>NCSTN</v>
          </cell>
          <cell r="F4926">
            <v>1</v>
          </cell>
        </row>
        <row r="4927">
          <cell r="E4927" t="str">
            <v>NDN</v>
          </cell>
          <cell r="F4927">
            <v>1</v>
          </cell>
        </row>
        <row r="4928">
          <cell r="E4928" t="str">
            <v>NDOR1</v>
          </cell>
          <cell r="F4928">
            <v>1</v>
          </cell>
        </row>
        <row r="4929">
          <cell r="E4929" t="str">
            <v>NDRG1</v>
          </cell>
          <cell r="F4929">
            <v>1</v>
          </cell>
        </row>
        <row r="4930">
          <cell r="E4930" t="str">
            <v>NDST1</v>
          </cell>
          <cell r="F4930">
            <v>1</v>
          </cell>
        </row>
        <row r="4931">
          <cell r="E4931" t="str">
            <v>NDST2</v>
          </cell>
          <cell r="F4931">
            <v>1</v>
          </cell>
        </row>
        <row r="4932">
          <cell r="E4932" t="str">
            <v>NDST3</v>
          </cell>
          <cell r="F4932">
            <v>2</v>
          </cell>
        </row>
        <row r="4933">
          <cell r="E4933" t="str">
            <v>NDST4</v>
          </cell>
          <cell r="F4933">
            <v>1</v>
          </cell>
        </row>
        <row r="4934">
          <cell r="E4934" t="str">
            <v>NDUFA10</v>
          </cell>
          <cell r="F4934">
            <v>1</v>
          </cell>
        </row>
        <row r="4935">
          <cell r="E4935" t="str">
            <v>NDUFA11</v>
          </cell>
          <cell r="F4935">
            <v>2</v>
          </cell>
        </row>
        <row r="4936">
          <cell r="E4936" t="str">
            <v>NDUFA13</v>
          </cell>
          <cell r="F4936">
            <v>1</v>
          </cell>
        </row>
        <row r="4937">
          <cell r="E4937" t="str">
            <v>NDUFA7</v>
          </cell>
          <cell r="F4937">
            <v>1</v>
          </cell>
        </row>
        <row r="4938">
          <cell r="E4938" t="str">
            <v>NDUFAF1</v>
          </cell>
          <cell r="F4938">
            <v>2</v>
          </cell>
        </row>
        <row r="4939">
          <cell r="E4939" t="str">
            <v>NDUFB10</v>
          </cell>
          <cell r="F4939">
            <v>1</v>
          </cell>
        </row>
        <row r="4940">
          <cell r="E4940" t="str">
            <v>NDUFC2</v>
          </cell>
          <cell r="F4940">
            <v>1</v>
          </cell>
        </row>
        <row r="4941">
          <cell r="E4941" t="str">
            <v>NDUFS1</v>
          </cell>
          <cell r="F4941">
            <v>1</v>
          </cell>
        </row>
        <row r="4942">
          <cell r="E4942" t="str">
            <v>NDUFS7</v>
          </cell>
          <cell r="F4942">
            <v>1</v>
          </cell>
        </row>
        <row r="4943">
          <cell r="E4943" t="str">
            <v>NDUFS8</v>
          </cell>
          <cell r="F4943">
            <v>1</v>
          </cell>
        </row>
        <row r="4944">
          <cell r="E4944" t="str">
            <v>NEB</v>
          </cell>
          <cell r="F4944">
            <v>13</v>
          </cell>
        </row>
        <row r="4945">
          <cell r="E4945" t="str">
            <v>NECAB2</v>
          </cell>
          <cell r="F4945">
            <v>2</v>
          </cell>
        </row>
        <row r="4946">
          <cell r="E4946" t="str">
            <v>NEDD4</v>
          </cell>
          <cell r="F4946">
            <v>2</v>
          </cell>
        </row>
        <row r="4947">
          <cell r="E4947" t="str">
            <v>NEFH</v>
          </cell>
          <cell r="F4947">
            <v>2</v>
          </cell>
        </row>
        <row r="4948">
          <cell r="E4948" t="str">
            <v>NEFM</v>
          </cell>
          <cell r="F4948">
            <v>1</v>
          </cell>
        </row>
        <row r="4949">
          <cell r="E4949" t="str">
            <v>NEGR1</v>
          </cell>
          <cell r="F4949">
            <v>2</v>
          </cell>
        </row>
        <row r="4950">
          <cell r="E4950" t="str">
            <v>NEK1</v>
          </cell>
          <cell r="F4950">
            <v>1</v>
          </cell>
        </row>
        <row r="4951">
          <cell r="E4951" t="str">
            <v>NEK10</v>
          </cell>
          <cell r="F4951">
            <v>3</v>
          </cell>
        </row>
        <row r="4952">
          <cell r="E4952" t="str">
            <v>NEK11</v>
          </cell>
          <cell r="F4952">
            <v>1</v>
          </cell>
        </row>
        <row r="4953">
          <cell r="E4953" t="str">
            <v>NEK3</v>
          </cell>
          <cell r="F4953">
            <v>1</v>
          </cell>
        </row>
        <row r="4954">
          <cell r="E4954" t="str">
            <v>NEK4</v>
          </cell>
          <cell r="F4954">
            <v>2</v>
          </cell>
        </row>
        <row r="4955">
          <cell r="E4955" t="str">
            <v>NEK7</v>
          </cell>
          <cell r="F4955">
            <v>1</v>
          </cell>
        </row>
        <row r="4956">
          <cell r="E4956" t="str">
            <v>NELF</v>
          </cell>
          <cell r="F4956">
            <v>1</v>
          </cell>
        </row>
        <row r="4957">
          <cell r="E4957" t="str">
            <v>NELL1</v>
          </cell>
          <cell r="F4957">
            <v>4</v>
          </cell>
        </row>
        <row r="4958">
          <cell r="E4958" t="str">
            <v>NELL2</v>
          </cell>
          <cell r="F4958">
            <v>3</v>
          </cell>
        </row>
        <row r="4959">
          <cell r="E4959" t="str">
            <v>NEO1</v>
          </cell>
          <cell r="F4959">
            <v>3</v>
          </cell>
        </row>
        <row r="4960">
          <cell r="E4960" t="str">
            <v>NES</v>
          </cell>
          <cell r="F4960">
            <v>2</v>
          </cell>
        </row>
        <row r="4961">
          <cell r="E4961" t="str">
            <v>NEU1</v>
          </cell>
          <cell r="F4961">
            <v>1</v>
          </cell>
        </row>
        <row r="4962">
          <cell r="E4962" t="str">
            <v>NEU4</v>
          </cell>
          <cell r="F4962">
            <v>2</v>
          </cell>
        </row>
        <row r="4963">
          <cell r="E4963" t="str">
            <v>NEURL</v>
          </cell>
          <cell r="F4963">
            <v>2</v>
          </cell>
        </row>
        <row r="4964">
          <cell r="E4964" t="str">
            <v>NEURL3</v>
          </cell>
          <cell r="F4964">
            <v>1</v>
          </cell>
        </row>
        <row r="4965">
          <cell r="E4965" t="str">
            <v>NEURL4</v>
          </cell>
          <cell r="F4965">
            <v>2</v>
          </cell>
        </row>
        <row r="4966">
          <cell r="E4966" t="str">
            <v>NEUROD1</v>
          </cell>
          <cell r="F4966">
            <v>1</v>
          </cell>
        </row>
        <row r="4967">
          <cell r="E4967" t="str">
            <v>NEUROD2</v>
          </cell>
          <cell r="F4967">
            <v>1</v>
          </cell>
        </row>
        <row r="4968">
          <cell r="E4968" t="str">
            <v>NEUROD4</v>
          </cell>
          <cell r="F4968">
            <v>2</v>
          </cell>
        </row>
        <row r="4969">
          <cell r="E4969" t="str">
            <v>NEUROD6</v>
          </cell>
          <cell r="F4969">
            <v>1</v>
          </cell>
        </row>
        <row r="4970">
          <cell r="E4970" t="str">
            <v>NEUROG3</v>
          </cell>
          <cell r="F4970">
            <v>2</v>
          </cell>
        </row>
        <row r="4971">
          <cell r="E4971" t="str">
            <v>NF1</v>
          </cell>
          <cell r="F4971">
            <v>2</v>
          </cell>
        </row>
        <row r="4972">
          <cell r="E4972" t="str">
            <v>NF2</v>
          </cell>
          <cell r="F4972">
            <v>3</v>
          </cell>
        </row>
        <row r="4973">
          <cell r="E4973" t="str">
            <v>NFASC</v>
          </cell>
          <cell r="F4973">
            <v>3</v>
          </cell>
        </row>
        <row r="4974">
          <cell r="E4974" t="str">
            <v>NFATC1</v>
          </cell>
          <cell r="F4974">
            <v>4</v>
          </cell>
        </row>
        <row r="4975">
          <cell r="E4975" t="str">
            <v>NFATC2</v>
          </cell>
          <cell r="F4975">
            <v>2</v>
          </cell>
        </row>
        <row r="4976">
          <cell r="E4976" t="str">
            <v>NFATC4</v>
          </cell>
          <cell r="F4976">
            <v>1</v>
          </cell>
        </row>
        <row r="4977">
          <cell r="E4977" t="str">
            <v>NFE2L2</v>
          </cell>
          <cell r="F4977">
            <v>1</v>
          </cell>
        </row>
        <row r="4978">
          <cell r="E4978" t="str">
            <v>NFIA</v>
          </cell>
          <cell r="F4978">
            <v>1</v>
          </cell>
        </row>
        <row r="4979">
          <cell r="E4979" t="str">
            <v>NFIC</v>
          </cell>
          <cell r="F4979">
            <v>1</v>
          </cell>
        </row>
        <row r="4980">
          <cell r="E4980" t="str">
            <v>NFIX</v>
          </cell>
          <cell r="F4980">
            <v>1</v>
          </cell>
        </row>
        <row r="4981">
          <cell r="E4981" t="str">
            <v>NFKB1</v>
          </cell>
          <cell r="F4981">
            <v>2</v>
          </cell>
        </row>
        <row r="4982">
          <cell r="E4982" t="str">
            <v>NFKB2</v>
          </cell>
          <cell r="F4982">
            <v>2</v>
          </cell>
        </row>
        <row r="4983">
          <cell r="E4983" t="str">
            <v>NFKBID</v>
          </cell>
          <cell r="F4983">
            <v>2</v>
          </cell>
        </row>
        <row r="4984">
          <cell r="E4984" t="str">
            <v>NFKBIL1</v>
          </cell>
          <cell r="F4984">
            <v>1</v>
          </cell>
        </row>
        <row r="4985">
          <cell r="E4985" t="str">
            <v>NFKBIL2</v>
          </cell>
          <cell r="F4985">
            <v>3</v>
          </cell>
        </row>
        <row r="4986">
          <cell r="E4986" t="str">
            <v>NFKBIZ</v>
          </cell>
          <cell r="F4986">
            <v>1</v>
          </cell>
        </row>
        <row r="4987">
          <cell r="E4987" t="str">
            <v>NFX1</v>
          </cell>
          <cell r="F4987">
            <v>1</v>
          </cell>
        </row>
        <row r="4988">
          <cell r="E4988" t="str">
            <v>NFXL1</v>
          </cell>
          <cell r="F4988">
            <v>1</v>
          </cell>
        </row>
        <row r="4989">
          <cell r="E4989" t="str">
            <v>NFYB</v>
          </cell>
          <cell r="F4989">
            <v>1</v>
          </cell>
        </row>
        <row r="4990">
          <cell r="E4990" t="str">
            <v>NFYC</v>
          </cell>
          <cell r="F4990">
            <v>1</v>
          </cell>
        </row>
        <row r="4991">
          <cell r="E4991" t="str">
            <v>NGF</v>
          </cell>
          <cell r="F4991">
            <v>2</v>
          </cell>
        </row>
        <row r="4992">
          <cell r="E4992" t="str">
            <v>NHEDC2</v>
          </cell>
          <cell r="F4992">
            <v>1</v>
          </cell>
        </row>
        <row r="4993">
          <cell r="E4993" t="str">
            <v>NHLH1</v>
          </cell>
          <cell r="F4993">
            <v>1</v>
          </cell>
        </row>
        <row r="4994">
          <cell r="E4994" t="str">
            <v>NHLRC1</v>
          </cell>
          <cell r="F4994">
            <v>3</v>
          </cell>
        </row>
        <row r="4995">
          <cell r="E4995" t="str">
            <v>NHLRC3</v>
          </cell>
          <cell r="F4995">
            <v>1</v>
          </cell>
        </row>
        <row r="4996">
          <cell r="E4996" t="str">
            <v>NHS</v>
          </cell>
          <cell r="F4996">
            <v>1</v>
          </cell>
        </row>
        <row r="4997">
          <cell r="E4997" t="str">
            <v>NHSL1</v>
          </cell>
          <cell r="F4997">
            <v>2</v>
          </cell>
        </row>
        <row r="4998">
          <cell r="E4998" t="str">
            <v>NID1</v>
          </cell>
          <cell r="F4998">
            <v>4</v>
          </cell>
        </row>
        <row r="4999">
          <cell r="E4999" t="str">
            <v>NID2</v>
          </cell>
          <cell r="F4999">
            <v>1</v>
          </cell>
        </row>
        <row r="5000">
          <cell r="E5000" t="str">
            <v>NIN</v>
          </cell>
          <cell r="F5000">
            <v>2</v>
          </cell>
        </row>
        <row r="5001">
          <cell r="E5001" t="str">
            <v>NINL</v>
          </cell>
          <cell r="F5001">
            <v>1</v>
          </cell>
        </row>
        <row r="5002">
          <cell r="E5002" t="str">
            <v>NIPA1</v>
          </cell>
          <cell r="F5002">
            <v>2</v>
          </cell>
        </row>
        <row r="5003">
          <cell r="E5003" t="str">
            <v>NIPAL2</v>
          </cell>
          <cell r="F5003">
            <v>2</v>
          </cell>
        </row>
        <row r="5004">
          <cell r="E5004" t="str">
            <v>NIPBL</v>
          </cell>
          <cell r="F5004">
            <v>3</v>
          </cell>
        </row>
        <row r="5005">
          <cell r="E5005" t="str">
            <v>NIPSNAP3B</v>
          </cell>
          <cell r="F5005">
            <v>1</v>
          </cell>
        </row>
        <row r="5006">
          <cell r="E5006" t="str">
            <v>NISCH</v>
          </cell>
          <cell r="F5006">
            <v>2</v>
          </cell>
        </row>
        <row r="5007">
          <cell r="E5007" t="str">
            <v>NIT1</v>
          </cell>
          <cell r="F5007">
            <v>1</v>
          </cell>
        </row>
        <row r="5008">
          <cell r="E5008" t="str">
            <v>NKAIN2</v>
          </cell>
          <cell r="F5008">
            <v>1</v>
          </cell>
        </row>
        <row r="5009">
          <cell r="E5009" t="str">
            <v>NKAP</v>
          </cell>
          <cell r="F5009">
            <v>1</v>
          </cell>
        </row>
        <row r="5010">
          <cell r="E5010" t="str">
            <v>NKAPL</v>
          </cell>
          <cell r="F5010">
            <v>2</v>
          </cell>
        </row>
        <row r="5011">
          <cell r="E5011" t="str">
            <v>NKD1</v>
          </cell>
          <cell r="F5011">
            <v>2</v>
          </cell>
        </row>
        <row r="5012">
          <cell r="E5012" t="str">
            <v>NKD2</v>
          </cell>
          <cell r="F5012">
            <v>1</v>
          </cell>
        </row>
        <row r="5013">
          <cell r="E5013" t="str">
            <v>NKG7</v>
          </cell>
          <cell r="F5013">
            <v>2</v>
          </cell>
        </row>
        <row r="5014">
          <cell r="E5014" t="str">
            <v>NKPD1</v>
          </cell>
          <cell r="F5014">
            <v>1</v>
          </cell>
        </row>
        <row r="5015">
          <cell r="E5015" t="str">
            <v>NKX2-1</v>
          </cell>
          <cell r="F5015">
            <v>1</v>
          </cell>
        </row>
        <row r="5016">
          <cell r="E5016" t="str">
            <v>NKX2-2</v>
          </cell>
          <cell r="F5016">
            <v>1</v>
          </cell>
        </row>
        <row r="5017">
          <cell r="E5017" t="str">
            <v>NKX2-6</v>
          </cell>
          <cell r="F5017">
            <v>2</v>
          </cell>
        </row>
        <row r="5018">
          <cell r="E5018" t="str">
            <v>NKX6-3</v>
          </cell>
          <cell r="F5018">
            <v>1</v>
          </cell>
        </row>
        <row r="5019">
          <cell r="E5019" t="str">
            <v>NLGN1</v>
          </cell>
          <cell r="F5019">
            <v>1</v>
          </cell>
        </row>
        <row r="5020">
          <cell r="E5020" t="str">
            <v>NLGN2</v>
          </cell>
          <cell r="F5020">
            <v>4</v>
          </cell>
        </row>
        <row r="5021">
          <cell r="E5021" t="str">
            <v>NLGN4X</v>
          </cell>
          <cell r="F5021">
            <v>4</v>
          </cell>
        </row>
        <row r="5022">
          <cell r="E5022" t="str">
            <v>NLK</v>
          </cell>
          <cell r="F5022">
            <v>2</v>
          </cell>
        </row>
        <row r="5023">
          <cell r="E5023" t="str">
            <v>NLRC3</v>
          </cell>
          <cell r="F5023">
            <v>1</v>
          </cell>
        </row>
        <row r="5024">
          <cell r="E5024" t="str">
            <v>NLRC4</v>
          </cell>
          <cell r="F5024">
            <v>1</v>
          </cell>
        </row>
        <row r="5025">
          <cell r="E5025" t="str">
            <v>NLRC5</v>
          </cell>
          <cell r="F5025">
            <v>2</v>
          </cell>
        </row>
        <row r="5026">
          <cell r="E5026" t="str">
            <v>NLRP1</v>
          </cell>
          <cell r="F5026">
            <v>2</v>
          </cell>
        </row>
        <row r="5027">
          <cell r="E5027" t="str">
            <v>NLRP12</v>
          </cell>
          <cell r="F5027">
            <v>7</v>
          </cell>
        </row>
        <row r="5028">
          <cell r="E5028" t="str">
            <v>NLRP13</v>
          </cell>
          <cell r="F5028">
            <v>1</v>
          </cell>
        </row>
        <row r="5029">
          <cell r="E5029" t="str">
            <v>NLRP14</v>
          </cell>
          <cell r="F5029">
            <v>2</v>
          </cell>
        </row>
        <row r="5030">
          <cell r="E5030" t="str">
            <v>NLRP2</v>
          </cell>
          <cell r="F5030">
            <v>3</v>
          </cell>
        </row>
        <row r="5031">
          <cell r="E5031" t="str">
            <v>NLRP4</v>
          </cell>
          <cell r="F5031">
            <v>1</v>
          </cell>
        </row>
        <row r="5032">
          <cell r="E5032" t="str">
            <v>NLRP5</v>
          </cell>
          <cell r="F5032">
            <v>4</v>
          </cell>
        </row>
        <row r="5033">
          <cell r="E5033" t="str">
            <v>NLRP6</v>
          </cell>
          <cell r="F5033">
            <v>2</v>
          </cell>
        </row>
        <row r="5034">
          <cell r="E5034" t="str">
            <v>NLRP7</v>
          </cell>
          <cell r="F5034">
            <v>3</v>
          </cell>
        </row>
        <row r="5035">
          <cell r="E5035" t="str">
            <v>NLRP8</v>
          </cell>
          <cell r="F5035">
            <v>4</v>
          </cell>
        </row>
        <row r="5036">
          <cell r="E5036" t="str">
            <v>NLRP9</v>
          </cell>
          <cell r="F5036">
            <v>2</v>
          </cell>
        </row>
        <row r="5037">
          <cell r="E5037" t="str">
            <v>NM_001080490</v>
          </cell>
          <cell r="F5037">
            <v>1</v>
          </cell>
        </row>
        <row r="5038">
          <cell r="E5038" t="str">
            <v>NM_001105575</v>
          </cell>
          <cell r="F5038">
            <v>1</v>
          </cell>
        </row>
        <row r="5039">
          <cell r="E5039" t="str">
            <v>NM_001122980</v>
          </cell>
          <cell r="F5039">
            <v>1</v>
          </cell>
        </row>
        <row r="5040">
          <cell r="E5040" t="str">
            <v>NM_001144769</v>
          </cell>
          <cell r="F5040">
            <v>1</v>
          </cell>
        </row>
        <row r="5041">
          <cell r="E5041" t="str">
            <v>NM_058177</v>
          </cell>
          <cell r="F5041">
            <v>1</v>
          </cell>
        </row>
        <row r="5042">
          <cell r="E5042" t="str">
            <v>NM_130444</v>
          </cell>
          <cell r="F5042">
            <v>1</v>
          </cell>
        </row>
        <row r="5043">
          <cell r="E5043" t="str">
            <v>NM_207306</v>
          </cell>
          <cell r="F5043">
            <v>1</v>
          </cell>
        </row>
        <row r="5044">
          <cell r="E5044" t="str">
            <v>NMBR</v>
          </cell>
          <cell r="F5044">
            <v>4</v>
          </cell>
        </row>
        <row r="5045">
          <cell r="E5045" t="str">
            <v>NME2P1</v>
          </cell>
          <cell r="F5045">
            <v>1</v>
          </cell>
        </row>
        <row r="5046">
          <cell r="E5046" t="str">
            <v>NME4</v>
          </cell>
          <cell r="F5046">
            <v>1</v>
          </cell>
        </row>
        <row r="5047">
          <cell r="E5047" t="str">
            <v>NMI</v>
          </cell>
          <cell r="F5047">
            <v>2</v>
          </cell>
        </row>
        <row r="5048">
          <cell r="E5048" t="str">
            <v>NMU</v>
          </cell>
          <cell r="F5048">
            <v>1</v>
          </cell>
        </row>
        <row r="5049">
          <cell r="E5049" t="str">
            <v>NNT</v>
          </cell>
          <cell r="F5049">
            <v>1</v>
          </cell>
        </row>
        <row r="5050">
          <cell r="E5050" t="str">
            <v>NOC2L</v>
          </cell>
          <cell r="F5050">
            <v>1</v>
          </cell>
        </row>
        <row r="5051">
          <cell r="E5051" t="str">
            <v>NOC3L</v>
          </cell>
          <cell r="F5051">
            <v>1</v>
          </cell>
        </row>
        <row r="5052">
          <cell r="E5052" t="str">
            <v>NOD1</v>
          </cell>
          <cell r="F5052">
            <v>1</v>
          </cell>
        </row>
        <row r="5053">
          <cell r="E5053" t="str">
            <v>NODAL</v>
          </cell>
          <cell r="F5053">
            <v>1</v>
          </cell>
        </row>
        <row r="5054">
          <cell r="E5054" t="str">
            <v>NOL10</v>
          </cell>
          <cell r="F5054">
            <v>1</v>
          </cell>
        </row>
        <row r="5055">
          <cell r="E5055" t="str">
            <v>NOL3</v>
          </cell>
          <cell r="F5055">
            <v>1</v>
          </cell>
        </row>
        <row r="5056">
          <cell r="E5056" t="str">
            <v>NOL4</v>
          </cell>
          <cell r="F5056">
            <v>1</v>
          </cell>
        </row>
        <row r="5057">
          <cell r="E5057" t="str">
            <v>NOL6</v>
          </cell>
          <cell r="F5057">
            <v>3</v>
          </cell>
        </row>
        <row r="5058">
          <cell r="E5058" t="str">
            <v>NOL8</v>
          </cell>
          <cell r="F5058">
            <v>1</v>
          </cell>
        </row>
        <row r="5059">
          <cell r="E5059" t="str">
            <v>NONO</v>
          </cell>
          <cell r="F5059">
            <v>1</v>
          </cell>
        </row>
        <row r="5060">
          <cell r="E5060" t="str">
            <v>NOP16</v>
          </cell>
          <cell r="F5060">
            <v>1</v>
          </cell>
        </row>
        <row r="5061">
          <cell r="E5061" t="str">
            <v>NOP2</v>
          </cell>
          <cell r="F5061">
            <v>2</v>
          </cell>
        </row>
        <row r="5062">
          <cell r="E5062" t="str">
            <v>NOP58</v>
          </cell>
          <cell r="F5062">
            <v>2</v>
          </cell>
        </row>
        <row r="5063">
          <cell r="E5063" t="str">
            <v>NOS1</v>
          </cell>
          <cell r="F5063">
            <v>2</v>
          </cell>
        </row>
        <row r="5064">
          <cell r="E5064" t="str">
            <v>NOS1AP</v>
          </cell>
          <cell r="F5064">
            <v>1</v>
          </cell>
        </row>
        <row r="5065">
          <cell r="E5065" t="str">
            <v>NOS2</v>
          </cell>
          <cell r="F5065">
            <v>1</v>
          </cell>
        </row>
        <row r="5066">
          <cell r="E5066" t="str">
            <v>NOS3</v>
          </cell>
          <cell r="F5066">
            <v>1</v>
          </cell>
        </row>
        <row r="5067">
          <cell r="E5067" t="str">
            <v>NOSIP</v>
          </cell>
          <cell r="F5067">
            <v>1</v>
          </cell>
        </row>
        <row r="5068">
          <cell r="E5068" t="str">
            <v>NOSTRIN</v>
          </cell>
          <cell r="F5068">
            <v>1</v>
          </cell>
        </row>
        <row r="5069">
          <cell r="E5069" t="str">
            <v>NOTCH1</v>
          </cell>
          <cell r="F5069">
            <v>2</v>
          </cell>
        </row>
        <row r="5070">
          <cell r="E5070" t="str">
            <v>NOTCH2</v>
          </cell>
          <cell r="F5070">
            <v>4</v>
          </cell>
        </row>
        <row r="5071">
          <cell r="E5071" t="str">
            <v>NOTCH2NL</v>
          </cell>
          <cell r="F5071">
            <v>1</v>
          </cell>
        </row>
        <row r="5072">
          <cell r="E5072" t="str">
            <v>NOTCH3</v>
          </cell>
          <cell r="F5072">
            <v>5</v>
          </cell>
        </row>
        <row r="5073">
          <cell r="E5073" t="str">
            <v>NOTCH4</v>
          </cell>
          <cell r="F5073">
            <v>2</v>
          </cell>
        </row>
        <row r="5074">
          <cell r="E5074" t="str">
            <v>NOTUM</v>
          </cell>
          <cell r="F5074">
            <v>1</v>
          </cell>
        </row>
        <row r="5075">
          <cell r="E5075" t="str">
            <v>NOVA1</v>
          </cell>
          <cell r="F5075">
            <v>2</v>
          </cell>
        </row>
        <row r="5076">
          <cell r="E5076" t="str">
            <v>NOVA2</v>
          </cell>
          <cell r="F5076">
            <v>1</v>
          </cell>
        </row>
        <row r="5077">
          <cell r="E5077" t="str">
            <v>NOX4</v>
          </cell>
          <cell r="F5077">
            <v>1</v>
          </cell>
        </row>
        <row r="5078">
          <cell r="E5078" t="str">
            <v>NOX5</v>
          </cell>
          <cell r="F5078">
            <v>2</v>
          </cell>
        </row>
        <row r="5079">
          <cell r="E5079" t="str">
            <v>NOXA1</v>
          </cell>
          <cell r="F5079">
            <v>2</v>
          </cell>
        </row>
        <row r="5080">
          <cell r="E5080" t="str">
            <v>NPAS2</v>
          </cell>
          <cell r="F5080">
            <v>2</v>
          </cell>
        </row>
        <row r="5081">
          <cell r="E5081" t="str">
            <v>NPAS3</v>
          </cell>
          <cell r="F5081">
            <v>5</v>
          </cell>
        </row>
        <row r="5082">
          <cell r="E5082" t="str">
            <v>NPAS4</v>
          </cell>
          <cell r="F5082">
            <v>1</v>
          </cell>
        </row>
        <row r="5083">
          <cell r="E5083" t="str">
            <v>NPAT</v>
          </cell>
          <cell r="F5083">
            <v>4</v>
          </cell>
        </row>
        <row r="5084">
          <cell r="E5084" t="str">
            <v>NPBWR1</v>
          </cell>
          <cell r="F5084">
            <v>3</v>
          </cell>
        </row>
        <row r="5085">
          <cell r="E5085" t="str">
            <v>NPC1</v>
          </cell>
          <cell r="F5085">
            <v>1</v>
          </cell>
        </row>
        <row r="5086">
          <cell r="E5086" t="str">
            <v>NPC1L1</v>
          </cell>
          <cell r="F5086">
            <v>3</v>
          </cell>
        </row>
        <row r="5087">
          <cell r="E5087" t="str">
            <v>NPEPPS</v>
          </cell>
          <cell r="F5087">
            <v>1</v>
          </cell>
        </row>
        <row r="5088">
          <cell r="E5088" t="str">
            <v>NPFFR2</v>
          </cell>
          <cell r="F5088">
            <v>1</v>
          </cell>
        </row>
        <row r="5089">
          <cell r="E5089" t="str">
            <v>NPHP1</v>
          </cell>
          <cell r="F5089">
            <v>2</v>
          </cell>
        </row>
        <row r="5090">
          <cell r="E5090" t="str">
            <v>NPHP3</v>
          </cell>
          <cell r="F5090">
            <v>3</v>
          </cell>
        </row>
        <row r="5091">
          <cell r="E5091" t="str">
            <v>NPHP4</v>
          </cell>
          <cell r="F5091">
            <v>1</v>
          </cell>
        </row>
        <row r="5092">
          <cell r="E5092" t="str">
            <v>NPHS2</v>
          </cell>
          <cell r="F5092">
            <v>2</v>
          </cell>
        </row>
        <row r="5093">
          <cell r="E5093" t="str">
            <v>NPLOC4</v>
          </cell>
          <cell r="F5093">
            <v>1</v>
          </cell>
        </row>
        <row r="5094">
          <cell r="E5094" t="str">
            <v>NPNT</v>
          </cell>
          <cell r="F5094">
            <v>1</v>
          </cell>
        </row>
        <row r="5095">
          <cell r="E5095" t="str">
            <v>NPPC</v>
          </cell>
          <cell r="F5095">
            <v>1</v>
          </cell>
        </row>
        <row r="5096">
          <cell r="E5096" t="str">
            <v>NPR1</v>
          </cell>
          <cell r="F5096">
            <v>4</v>
          </cell>
        </row>
        <row r="5097">
          <cell r="E5097" t="str">
            <v>NPR3</v>
          </cell>
          <cell r="F5097">
            <v>2</v>
          </cell>
        </row>
        <row r="5098">
          <cell r="E5098" t="str">
            <v>NPSR1</v>
          </cell>
          <cell r="F5098">
            <v>1</v>
          </cell>
        </row>
        <row r="5099">
          <cell r="E5099" t="str">
            <v>NPTX1</v>
          </cell>
          <cell r="F5099">
            <v>2</v>
          </cell>
        </row>
        <row r="5100">
          <cell r="E5100" t="str">
            <v>NPTXR</v>
          </cell>
          <cell r="F5100">
            <v>1</v>
          </cell>
        </row>
        <row r="5101">
          <cell r="E5101" t="str">
            <v>NPY2R</v>
          </cell>
          <cell r="F5101">
            <v>1</v>
          </cell>
        </row>
        <row r="5102">
          <cell r="E5102" t="str">
            <v>NPY6R</v>
          </cell>
          <cell r="F5102">
            <v>1</v>
          </cell>
        </row>
        <row r="5103">
          <cell r="E5103" t="str">
            <v>NPY6R.</v>
          </cell>
          <cell r="F5103">
            <v>1</v>
          </cell>
        </row>
        <row r="5104">
          <cell r="E5104" t="str">
            <v>NR0B1</v>
          </cell>
          <cell r="F5104">
            <v>1</v>
          </cell>
        </row>
        <row r="5105">
          <cell r="E5105" t="str">
            <v>NR0B2</v>
          </cell>
          <cell r="F5105">
            <v>1</v>
          </cell>
        </row>
        <row r="5106">
          <cell r="E5106" t="str">
            <v>NR1H2</v>
          </cell>
          <cell r="F5106">
            <v>2</v>
          </cell>
        </row>
        <row r="5107">
          <cell r="E5107" t="str">
            <v>NR1H3</v>
          </cell>
          <cell r="F5107">
            <v>1</v>
          </cell>
        </row>
        <row r="5108">
          <cell r="E5108" t="str">
            <v>NR2C1</v>
          </cell>
          <cell r="F5108">
            <v>3</v>
          </cell>
        </row>
        <row r="5109">
          <cell r="E5109" t="str">
            <v>NR2C2</v>
          </cell>
          <cell r="F5109">
            <v>2</v>
          </cell>
        </row>
        <row r="5110">
          <cell r="E5110" t="str">
            <v>NR2E1</v>
          </cell>
          <cell r="F5110">
            <v>1</v>
          </cell>
        </row>
        <row r="5111">
          <cell r="E5111" t="str">
            <v>NR2E3</v>
          </cell>
          <cell r="F5111">
            <v>1</v>
          </cell>
        </row>
        <row r="5112">
          <cell r="E5112" t="str">
            <v>NR2F6</v>
          </cell>
          <cell r="F5112">
            <v>1</v>
          </cell>
        </row>
        <row r="5113">
          <cell r="E5113" t="str">
            <v>NR4A2</v>
          </cell>
          <cell r="F5113">
            <v>1</v>
          </cell>
        </row>
        <row r="5114">
          <cell r="E5114" t="str">
            <v>NR4A3</v>
          </cell>
          <cell r="F5114">
            <v>3</v>
          </cell>
        </row>
        <row r="5115">
          <cell r="E5115" t="str">
            <v>NR5A1</v>
          </cell>
          <cell r="F5115">
            <v>1</v>
          </cell>
        </row>
        <row r="5116">
          <cell r="E5116" t="str">
            <v>NRAP</v>
          </cell>
          <cell r="F5116">
            <v>3</v>
          </cell>
        </row>
        <row r="5117">
          <cell r="E5117" t="str">
            <v>NRARP</v>
          </cell>
          <cell r="F5117">
            <v>1</v>
          </cell>
        </row>
        <row r="5118">
          <cell r="E5118" t="str">
            <v>NRAS</v>
          </cell>
          <cell r="F5118">
            <v>6</v>
          </cell>
        </row>
        <row r="5119">
          <cell r="E5119" t="str">
            <v>NRCAM</v>
          </cell>
          <cell r="F5119">
            <v>2</v>
          </cell>
        </row>
        <row r="5120">
          <cell r="E5120" t="str">
            <v>NRF1</v>
          </cell>
          <cell r="F5120">
            <v>1</v>
          </cell>
        </row>
        <row r="5121">
          <cell r="E5121" t="str">
            <v>NRG1</v>
          </cell>
          <cell r="F5121">
            <v>3</v>
          </cell>
        </row>
        <row r="5122">
          <cell r="E5122" t="str">
            <v>NRG3</v>
          </cell>
          <cell r="F5122">
            <v>4</v>
          </cell>
        </row>
        <row r="5123">
          <cell r="E5123" t="str">
            <v>NRIP3</v>
          </cell>
          <cell r="F5123">
            <v>1</v>
          </cell>
        </row>
        <row r="5124">
          <cell r="E5124" t="str">
            <v>NRK</v>
          </cell>
          <cell r="F5124">
            <v>4</v>
          </cell>
        </row>
        <row r="5125">
          <cell r="E5125" t="str">
            <v>NRN1L</v>
          </cell>
          <cell r="F5125">
            <v>1</v>
          </cell>
        </row>
        <row r="5126">
          <cell r="E5126" t="str">
            <v>NRP1</v>
          </cell>
          <cell r="F5126">
            <v>2</v>
          </cell>
        </row>
        <row r="5127">
          <cell r="E5127" t="str">
            <v>NRP2</v>
          </cell>
          <cell r="F5127">
            <v>4</v>
          </cell>
        </row>
        <row r="5128">
          <cell r="E5128" t="str">
            <v>NRSN1</v>
          </cell>
          <cell r="F5128">
            <v>4</v>
          </cell>
        </row>
        <row r="5129">
          <cell r="E5129" t="str">
            <v>NRTN</v>
          </cell>
          <cell r="F5129">
            <v>1</v>
          </cell>
        </row>
        <row r="5130">
          <cell r="E5130" t="str">
            <v>NRXN1</v>
          </cell>
          <cell r="F5130">
            <v>8</v>
          </cell>
        </row>
        <row r="5131">
          <cell r="E5131" t="str">
            <v>NRXN2</v>
          </cell>
          <cell r="F5131">
            <v>2</v>
          </cell>
        </row>
        <row r="5132">
          <cell r="E5132" t="str">
            <v>NRXN3</v>
          </cell>
          <cell r="F5132">
            <v>4</v>
          </cell>
        </row>
        <row r="5133">
          <cell r="E5133" t="str">
            <v>NSD1</v>
          </cell>
          <cell r="F5133">
            <v>3</v>
          </cell>
        </row>
        <row r="5134">
          <cell r="E5134" t="str">
            <v>NSMAF</v>
          </cell>
          <cell r="F5134">
            <v>2</v>
          </cell>
        </row>
        <row r="5135">
          <cell r="E5135" t="str">
            <v>NSMCE2</v>
          </cell>
          <cell r="F5135">
            <v>1</v>
          </cell>
        </row>
        <row r="5136">
          <cell r="E5136" t="str">
            <v>NSUN2</v>
          </cell>
          <cell r="F5136">
            <v>1</v>
          </cell>
        </row>
        <row r="5137">
          <cell r="E5137" t="str">
            <v>NSUN3</v>
          </cell>
          <cell r="F5137">
            <v>1</v>
          </cell>
        </row>
        <row r="5138">
          <cell r="E5138" t="str">
            <v>NSUN7</v>
          </cell>
          <cell r="F5138">
            <v>1</v>
          </cell>
        </row>
        <row r="5139">
          <cell r="E5139" t="str">
            <v>NT5DC1</v>
          </cell>
          <cell r="F5139">
            <v>1</v>
          </cell>
        </row>
        <row r="5140">
          <cell r="E5140" t="str">
            <v>NT5DC3</v>
          </cell>
          <cell r="F5140">
            <v>1</v>
          </cell>
        </row>
        <row r="5141">
          <cell r="E5141" t="str">
            <v>NT5M</v>
          </cell>
          <cell r="F5141">
            <v>1</v>
          </cell>
        </row>
        <row r="5142">
          <cell r="E5142" t="str">
            <v>NTF3</v>
          </cell>
          <cell r="F5142">
            <v>1</v>
          </cell>
        </row>
        <row r="5143">
          <cell r="E5143" t="str">
            <v>NTN4</v>
          </cell>
          <cell r="F5143">
            <v>1</v>
          </cell>
        </row>
        <row r="5144">
          <cell r="E5144" t="str">
            <v>NTNG1</v>
          </cell>
          <cell r="F5144">
            <v>2</v>
          </cell>
        </row>
        <row r="5145">
          <cell r="E5145" t="str">
            <v>NTNG2</v>
          </cell>
          <cell r="F5145">
            <v>1</v>
          </cell>
        </row>
        <row r="5146">
          <cell r="E5146" t="str">
            <v>NTRK1</v>
          </cell>
          <cell r="F5146">
            <v>4</v>
          </cell>
        </row>
        <row r="5147">
          <cell r="E5147" t="str">
            <v>NTRK3</v>
          </cell>
          <cell r="F5147">
            <v>8</v>
          </cell>
        </row>
        <row r="5148">
          <cell r="E5148" t="str">
            <v>NTSR1</v>
          </cell>
          <cell r="F5148">
            <v>1</v>
          </cell>
        </row>
        <row r="5149">
          <cell r="E5149" t="str">
            <v>NTSR2</v>
          </cell>
          <cell r="F5149">
            <v>2</v>
          </cell>
        </row>
        <row r="5150">
          <cell r="E5150" t="str">
            <v>NUAK1</v>
          </cell>
          <cell r="F5150">
            <v>1</v>
          </cell>
        </row>
        <row r="5151">
          <cell r="E5151" t="str">
            <v>NUAK2</v>
          </cell>
          <cell r="F5151">
            <v>2</v>
          </cell>
        </row>
        <row r="5152">
          <cell r="E5152" t="str">
            <v>NUBP2</v>
          </cell>
          <cell r="F5152">
            <v>1</v>
          </cell>
        </row>
        <row r="5153">
          <cell r="E5153" t="str">
            <v>NUDCD2</v>
          </cell>
          <cell r="F5153">
            <v>2</v>
          </cell>
        </row>
        <row r="5154">
          <cell r="E5154" t="str">
            <v>NUDT10</v>
          </cell>
          <cell r="F5154">
            <v>1</v>
          </cell>
        </row>
        <row r="5155">
          <cell r="E5155" t="str">
            <v>NUDT16P.</v>
          </cell>
          <cell r="F5155">
            <v>1</v>
          </cell>
        </row>
        <row r="5156">
          <cell r="E5156" t="str">
            <v>NUDT21</v>
          </cell>
          <cell r="F5156">
            <v>1</v>
          </cell>
        </row>
        <row r="5157">
          <cell r="E5157" t="str">
            <v>NUF2</v>
          </cell>
          <cell r="F5157">
            <v>1</v>
          </cell>
        </row>
        <row r="5158">
          <cell r="E5158" t="str">
            <v>NUFIP1</v>
          </cell>
          <cell r="F5158">
            <v>1</v>
          </cell>
        </row>
        <row r="5159">
          <cell r="E5159" t="str">
            <v>NUFIP2</v>
          </cell>
          <cell r="F5159">
            <v>1</v>
          </cell>
        </row>
        <row r="5160">
          <cell r="E5160" t="str">
            <v>NUMA1</v>
          </cell>
          <cell r="F5160">
            <v>2</v>
          </cell>
        </row>
        <row r="5161">
          <cell r="E5161" t="str">
            <v>NUMB</v>
          </cell>
          <cell r="F5161">
            <v>1</v>
          </cell>
        </row>
        <row r="5162">
          <cell r="E5162" t="str">
            <v>NUP133</v>
          </cell>
          <cell r="F5162">
            <v>5</v>
          </cell>
        </row>
        <row r="5163">
          <cell r="E5163" t="str">
            <v>NUP153</v>
          </cell>
          <cell r="F5163">
            <v>5</v>
          </cell>
        </row>
        <row r="5164">
          <cell r="E5164" t="str">
            <v>NUP155</v>
          </cell>
          <cell r="F5164">
            <v>2</v>
          </cell>
        </row>
        <row r="5165">
          <cell r="E5165" t="str">
            <v>NUP160</v>
          </cell>
          <cell r="F5165">
            <v>1</v>
          </cell>
        </row>
        <row r="5166">
          <cell r="E5166" t="str">
            <v>NUP205</v>
          </cell>
          <cell r="F5166">
            <v>1</v>
          </cell>
        </row>
        <row r="5167">
          <cell r="E5167" t="str">
            <v>NUP210</v>
          </cell>
          <cell r="F5167">
            <v>2</v>
          </cell>
        </row>
        <row r="5168">
          <cell r="E5168" t="str">
            <v>NUP37</v>
          </cell>
          <cell r="F5168">
            <v>3</v>
          </cell>
        </row>
        <row r="5169">
          <cell r="E5169" t="str">
            <v>NUP43</v>
          </cell>
          <cell r="F5169">
            <v>1</v>
          </cell>
        </row>
        <row r="5170">
          <cell r="E5170" t="str">
            <v>NUP85</v>
          </cell>
          <cell r="F5170">
            <v>1</v>
          </cell>
        </row>
        <row r="5171">
          <cell r="E5171" t="str">
            <v>NUP98</v>
          </cell>
          <cell r="F5171">
            <v>2</v>
          </cell>
        </row>
        <row r="5172">
          <cell r="E5172" t="str">
            <v>NUPL2</v>
          </cell>
          <cell r="F5172">
            <v>1</v>
          </cell>
        </row>
        <row r="5173">
          <cell r="E5173" t="str">
            <v>NUSAP1</v>
          </cell>
          <cell r="F5173">
            <v>2</v>
          </cell>
        </row>
        <row r="5174">
          <cell r="E5174" t="str">
            <v>NUTF2</v>
          </cell>
          <cell r="F5174">
            <v>1</v>
          </cell>
        </row>
        <row r="5175">
          <cell r="E5175" t="str">
            <v>NWD1</v>
          </cell>
          <cell r="F5175">
            <v>1</v>
          </cell>
        </row>
        <row r="5176">
          <cell r="E5176" t="str">
            <v>NXF1</v>
          </cell>
          <cell r="F5176">
            <v>1</v>
          </cell>
        </row>
        <row r="5177">
          <cell r="E5177" t="str">
            <v>NXF3</v>
          </cell>
          <cell r="F5177">
            <v>1</v>
          </cell>
        </row>
        <row r="5178">
          <cell r="E5178" t="str">
            <v>NXNL1</v>
          </cell>
          <cell r="F5178">
            <v>1</v>
          </cell>
        </row>
        <row r="5179">
          <cell r="E5179" t="str">
            <v>NXNL2</v>
          </cell>
          <cell r="F5179">
            <v>1</v>
          </cell>
        </row>
        <row r="5180">
          <cell r="E5180" t="str">
            <v>NXPH1</v>
          </cell>
          <cell r="F5180">
            <v>1</v>
          </cell>
        </row>
        <row r="5181">
          <cell r="E5181" t="str">
            <v>NXPH3</v>
          </cell>
          <cell r="F5181">
            <v>3</v>
          </cell>
        </row>
        <row r="5182">
          <cell r="E5182" t="str">
            <v>NYNRIN</v>
          </cell>
          <cell r="F5182">
            <v>1</v>
          </cell>
        </row>
        <row r="5183">
          <cell r="E5183" t="str">
            <v>NYX</v>
          </cell>
          <cell r="F5183">
            <v>1</v>
          </cell>
        </row>
        <row r="5184">
          <cell r="E5184" t="str">
            <v>OAS1</v>
          </cell>
          <cell r="F5184">
            <v>1</v>
          </cell>
        </row>
        <row r="5185">
          <cell r="E5185" t="str">
            <v>OAS2</v>
          </cell>
          <cell r="F5185">
            <v>2</v>
          </cell>
        </row>
        <row r="5186">
          <cell r="E5186" t="str">
            <v>OAS3</v>
          </cell>
          <cell r="F5186">
            <v>1</v>
          </cell>
        </row>
        <row r="5187">
          <cell r="E5187" t="str">
            <v>OASL</v>
          </cell>
          <cell r="F5187">
            <v>1</v>
          </cell>
        </row>
        <row r="5188">
          <cell r="E5188" t="str">
            <v>OBSCN</v>
          </cell>
          <cell r="F5188">
            <v>14</v>
          </cell>
        </row>
        <row r="5189">
          <cell r="E5189" t="str">
            <v>OBSL1</v>
          </cell>
          <cell r="F5189">
            <v>4</v>
          </cell>
        </row>
        <row r="5190">
          <cell r="E5190" t="str">
            <v>OCA2</v>
          </cell>
          <cell r="F5190">
            <v>2</v>
          </cell>
        </row>
        <row r="5191">
          <cell r="E5191" t="str">
            <v>OCEL1</v>
          </cell>
          <cell r="F5191">
            <v>1</v>
          </cell>
        </row>
        <row r="5192">
          <cell r="E5192" t="str">
            <v>OCM2</v>
          </cell>
          <cell r="F5192">
            <v>1</v>
          </cell>
        </row>
        <row r="5193">
          <cell r="E5193" t="str">
            <v>ODAM</v>
          </cell>
          <cell r="F5193">
            <v>1</v>
          </cell>
        </row>
        <row r="5194">
          <cell r="E5194" t="str">
            <v>ODC1</v>
          </cell>
          <cell r="F5194">
            <v>1</v>
          </cell>
        </row>
        <row r="5195">
          <cell r="E5195" t="str">
            <v>ODF1</v>
          </cell>
          <cell r="F5195">
            <v>1</v>
          </cell>
        </row>
        <row r="5196">
          <cell r="E5196" t="str">
            <v>ODF2</v>
          </cell>
          <cell r="F5196">
            <v>1</v>
          </cell>
        </row>
        <row r="5197">
          <cell r="E5197" t="str">
            <v>ODF2L</v>
          </cell>
          <cell r="F5197">
            <v>1</v>
          </cell>
        </row>
        <row r="5198">
          <cell r="E5198" t="str">
            <v>ODF3L2</v>
          </cell>
          <cell r="F5198">
            <v>1</v>
          </cell>
        </row>
        <row r="5199">
          <cell r="E5199" t="str">
            <v>ODZ1</v>
          </cell>
          <cell r="F5199">
            <v>5</v>
          </cell>
        </row>
        <row r="5200">
          <cell r="E5200" t="str">
            <v>ODZ2</v>
          </cell>
          <cell r="F5200">
            <v>6</v>
          </cell>
        </row>
        <row r="5201">
          <cell r="E5201" t="str">
            <v>ODZ3</v>
          </cell>
          <cell r="F5201">
            <v>6</v>
          </cell>
        </row>
        <row r="5202">
          <cell r="E5202" t="str">
            <v>ODZ4</v>
          </cell>
          <cell r="F5202">
            <v>8</v>
          </cell>
        </row>
        <row r="5203">
          <cell r="E5203" t="str">
            <v>OFCC1</v>
          </cell>
          <cell r="F5203">
            <v>4</v>
          </cell>
        </row>
        <row r="5204">
          <cell r="E5204" t="str">
            <v>OGDH</v>
          </cell>
          <cell r="F5204">
            <v>1</v>
          </cell>
        </row>
        <row r="5205">
          <cell r="E5205" t="str">
            <v>OGDHL</v>
          </cell>
          <cell r="F5205">
            <v>2</v>
          </cell>
        </row>
        <row r="5206">
          <cell r="E5206" t="str">
            <v>OGFOD2</v>
          </cell>
          <cell r="F5206">
            <v>1</v>
          </cell>
        </row>
        <row r="5207">
          <cell r="E5207" t="str">
            <v>OGFR</v>
          </cell>
          <cell r="F5207">
            <v>1</v>
          </cell>
        </row>
        <row r="5208">
          <cell r="E5208" t="str">
            <v>OGFRL1</v>
          </cell>
          <cell r="F5208">
            <v>1</v>
          </cell>
        </row>
        <row r="5209">
          <cell r="E5209" t="str">
            <v>OGG1</v>
          </cell>
          <cell r="F5209">
            <v>1</v>
          </cell>
        </row>
        <row r="5210">
          <cell r="E5210" t="str">
            <v>OGN</v>
          </cell>
          <cell r="F5210">
            <v>1</v>
          </cell>
        </row>
        <row r="5211">
          <cell r="E5211" t="str">
            <v>OGT</v>
          </cell>
          <cell r="F5211">
            <v>1</v>
          </cell>
        </row>
        <row r="5212">
          <cell r="E5212" t="str">
            <v>OLAH</v>
          </cell>
          <cell r="F5212">
            <v>1</v>
          </cell>
        </row>
        <row r="5213">
          <cell r="E5213" t="str">
            <v>OLFM2</v>
          </cell>
          <cell r="F5213">
            <v>3</v>
          </cell>
        </row>
        <row r="5214">
          <cell r="E5214" t="str">
            <v>OLFM3</v>
          </cell>
          <cell r="F5214">
            <v>1</v>
          </cell>
        </row>
        <row r="5215">
          <cell r="E5215" t="str">
            <v>OLFML2A</v>
          </cell>
          <cell r="F5215">
            <v>1</v>
          </cell>
        </row>
        <row r="5216">
          <cell r="E5216" t="str">
            <v>OLFML2B</v>
          </cell>
          <cell r="F5216">
            <v>1</v>
          </cell>
        </row>
        <row r="5217">
          <cell r="E5217" t="str">
            <v>OLIG2</v>
          </cell>
          <cell r="F5217">
            <v>2</v>
          </cell>
        </row>
        <row r="5218">
          <cell r="E5218" t="str">
            <v>ONECUT1</v>
          </cell>
          <cell r="F5218">
            <v>1</v>
          </cell>
        </row>
        <row r="5219">
          <cell r="E5219" t="str">
            <v>OPA3</v>
          </cell>
          <cell r="F5219">
            <v>2</v>
          </cell>
        </row>
        <row r="5220">
          <cell r="E5220" t="str">
            <v>OPCML</v>
          </cell>
          <cell r="F5220">
            <v>3</v>
          </cell>
        </row>
        <row r="5221">
          <cell r="E5221" t="str">
            <v>OPHN1</v>
          </cell>
          <cell r="F5221">
            <v>1</v>
          </cell>
        </row>
        <row r="5222">
          <cell r="E5222" t="str">
            <v>OPLAH</v>
          </cell>
          <cell r="F5222">
            <v>1</v>
          </cell>
        </row>
        <row r="5223">
          <cell r="E5223" t="str">
            <v>OPN5</v>
          </cell>
          <cell r="F5223">
            <v>1</v>
          </cell>
        </row>
        <row r="5224">
          <cell r="E5224" t="str">
            <v>OPRD1</v>
          </cell>
          <cell r="F5224">
            <v>1</v>
          </cell>
        </row>
        <row r="5225">
          <cell r="E5225" t="str">
            <v>OPRK1</v>
          </cell>
          <cell r="F5225">
            <v>3</v>
          </cell>
        </row>
        <row r="5226">
          <cell r="E5226" t="str">
            <v>OPTN</v>
          </cell>
          <cell r="F5226">
            <v>1</v>
          </cell>
        </row>
        <row r="5227">
          <cell r="E5227" t="str">
            <v>OR10A2</v>
          </cell>
          <cell r="F5227">
            <v>1</v>
          </cell>
        </row>
        <row r="5228">
          <cell r="E5228" t="str">
            <v>OR10A5</v>
          </cell>
          <cell r="F5228">
            <v>1</v>
          </cell>
        </row>
        <row r="5229">
          <cell r="E5229" t="str">
            <v>OR10A6</v>
          </cell>
          <cell r="F5229">
            <v>1</v>
          </cell>
        </row>
        <row r="5230">
          <cell r="E5230" t="str">
            <v>OR10AB1P</v>
          </cell>
          <cell r="F5230">
            <v>1</v>
          </cell>
        </row>
        <row r="5231">
          <cell r="E5231" t="str">
            <v>OR10AG1</v>
          </cell>
          <cell r="F5231">
            <v>2</v>
          </cell>
        </row>
        <row r="5232">
          <cell r="E5232" t="str">
            <v>OR10C1</v>
          </cell>
          <cell r="F5232">
            <v>5</v>
          </cell>
        </row>
        <row r="5233">
          <cell r="E5233" t="str">
            <v>OR10G2</v>
          </cell>
          <cell r="F5233">
            <v>1</v>
          </cell>
        </row>
        <row r="5234">
          <cell r="E5234" t="str">
            <v>OR10H4</v>
          </cell>
          <cell r="F5234">
            <v>1</v>
          </cell>
        </row>
        <row r="5235">
          <cell r="E5235" t="str">
            <v>OR10J1</v>
          </cell>
          <cell r="F5235">
            <v>2</v>
          </cell>
        </row>
        <row r="5236">
          <cell r="E5236" t="str">
            <v>OR10J2P</v>
          </cell>
          <cell r="F5236">
            <v>1</v>
          </cell>
        </row>
        <row r="5237">
          <cell r="E5237" t="str">
            <v>OR10J5</v>
          </cell>
          <cell r="F5237">
            <v>1</v>
          </cell>
        </row>
        <row r="5238">
          <cell r="E5238" t="str">
            <v>OR10K1</v>
          </cell>
          <cell r="F5238">
            <v>1</v>
          </cell>
        </row>
        <row r="5239">
          <cell r="E5239" t="str">
            <v>OR10P1</v>
          </cell>
          <cell r="F5239">
            <v>1</v>
          </cell>
        </row>
        <row r="5240">
          <cell r="E5240" t="str">
            <v>OR10Q1</v>
          </cell>
          <cell r="F5240">
            <v>1</v>
          </cell>
        </row>
        <row r="5241">
          <cell r="E5241" t="str">
            <v>OR10V1</v>
          </cell>
          <cell r="F5241">
            <v>1</v>
          </cell>
        </row>
        <row r="5242">
          <cell r="E5242" t="str">
            <v>OR10X1</v>
          </cell>
          <cell r="F5242">
            <v>1</v>
          </cell>
        </row>
        <row r="5243">
          <cell r="E5243" t="str">
            <v>OR10Z1</v>
          </cell>
          <cell r="F5243">
            <v>1</v>
          </cell>
        </row>
        <row r="5244">
          <cell r="E5244" t="str">
            <v>OR11A1</v>
          </cell>
          <cell r="F5244">
            <v>1</v>
          </cell>
        </row>
        <row r="5245">
          <cell r="E5245" t="str">
            <v>OR11G2</v>
          </cell>
          <cell r="F5245">
            <v>1</v>
          </cell>
        </row>
        <row r="5246">
          <cell r="E5246" t="str">
            <v>OR11L1</v>
          </cell>
          <cell r="F5246">
            <v>1</v>
          </cell>
        </row>
        <row r="5247">
          <cell r="E5247" t="str">
            <v>OR12D2</v>
          </cell>
          <cell r="F5247">
            <v>1</v>
          </cell>
        </row>
        <row r="5248">
          <cell r="E5248" t="str">
            <v>OR12D3</v>
          </cell>
          <cell r="F5248">
            <v>4</v>
          </cell>
        </row>
        <row r="5249">
          <cell r="E5249" t="str">
            <v>OR13A1</v>
          </cell>
          <cell r="F5249">
            <v>1</v>
          </cell>
        </row>
        <row r="5250">
          <cell r="E5250" t="str">
            <v>OR13C3</v>
          </cell>
          <cell r="F5250">
            <v>1</v>
          </cell>
        </row>
        <row r="5251">
          <cell r="E5251" t="str">
            <v>OR13C4</v>
          </cell>
          <cell r="F5251">
            <v>2</v>
          </cell>
        </row>
        <row r="5252">
          <cell r="E5252" t="str">
            <v>OR13C8</v>
          </cell>
          <cell r="F5252">
            <v>1</v>
          </cell>
        </row>
        <row r="5253">
          <cell r="E5253" t="str">
            <v>OR13F1</v>
          </cell>
          <cell r="F5253">
            <v>1</v>
          </cell>
        </row>
        <row r="5254">
          <cell r="E5254" t="str">
            <v>OR13G1</v>
          </cell>
          <cell r="F5254">
            <v>1</v>
          </cell>
        </row>
        <row r="5255">
          <cell r="E5255" t="str">
            <v>OR13J1</v>
          </cell>
          <cell r="F5255">
            <v>1</v>
          </cell>
        </row>
        <row r="5256">
          <cell r="E5256" t="str">
            <v>OR14A16</v>
          </cell>
          <cell r="F5256">
            <v>1</v>
          </cell>
        </row>
        <row r="5257">
          <cell r="E5257" t="str">
            <v>OR14C36</v>
          </cell>
          <cell r="F5257">
            <v>2</v>
          </cell>
        </row>
        <row r="5258">
          <cell r="E5258" t="str">
            <v>OR14I1</v>
          </cell>
          <cell r="F5258">
            <v>1</v>
          </cell>
        </row>
        <row r="5259">
          <cell r="E5259" t="str">
            <v>OR14J1</v>
          </cell>
          <cell r="F5259">
            <v>1</v>
          </cell>
        </row>
        <row r="5260">
          <cell r="E5260" t="str">
            <v>OR14K1</v>
          </cell>
          <cell r="F5260">
            <v>1</v>
          </cell>
        </row>
        <row r="5261">
          <cell r="E5261" t="str">
            <v>OR1A2</v>
          </cell>
          <cell r="F5261">
            <v>1</v>
          </cell>
        </row>
        <row r="5262">
          <cell r="E5262" t="str">
            <v>OR1B1</v>
          </cell>
          <cell r="F5262">
            <v>1</v>
          </cell>
        </row>
        <row r="5263">
          <cell r="E5263" t="str">
            <v>OR1C1</v>
          </cell>
          <cell r="F5263">
            <v>2</v>
          </cell>
        </row>
        <row r="5264">
          <cell r="E5264" t="str">
            <v>OR1D2</v>
          </cell>
          <cell r="F5264">
            <v>1</v>
          </cell>
        </row>
        <row r="5265">
          <cell r="E5265" t="str">
            <v>OR1E2</v>
          </cell>
          <cell r="F5265">
            <v>2</v>
          </cell>
        </row>
        <row r="5266">
          <cell r="E5266" t="str">
            <v>OR1N1</v>
          </cell>
          <cell r="F5266">
            <v>2</v>
          </cell>
        </row>
        <row r="5267">
          <cell r="E5267" t="str">
            <v>OR2A12</v>
          </cell>
          <cell r="F5267">
            <v>2</v>
          </cell>
        </row>
        <row r="5268">
          <cell r="E5268" t="str">
            <v>OR2A2</v>
          </cell>
          <cell r="F5268">
            <v>1</v>
          </cell>
        </row>
        <row r="5269">
          <cell r="E5269" t="str">
            <v>OR2A7</v>
          </cell>
          <cell r="F5269">
            <v>1</v>
          </cell>
        </row>
        <row r="5270">
          <cell r="E5270" t="str">
            <v>OR2AE1</v>
          </cell>
          <cell r="F5270">
            <v>1</v>
          </cell>
        </row>
        <row r="5271">
          <cell r="E5271" t="str">
            <v>OR2AG2</v>
          </cell>
          <cell r="F5271">
            <v>1</v>
          </cell>
        </row>
        <row r="5272">
          <cell r="E5272" t="str">
            <v>OR2AJ1</v>
          </cell>
          <cell r="F5272">
            <v>1</v>
          </cell>
        </row>
        <row r="5273">
          <cell r="E5273" t="str">
            <v>OR2AK2</v>
          </cell>
          <cell r="F5273">
            <v>3</v>
          </cell>
        </row>
        <row r="5274">
          <cell r="E5274" t="str">
            <v>OR2B11</v>
          </cell>
          <cell r="F5274">
            <v>1</v>
          </cell>
        </row>
        <row r="5275">
          <cell r="E5275" t="str">
            <v>OR2C1</v>
          </cell>
          <cell r="F5275">
            <v>1</v>
          </cell>
        </row>
        <row r="5276">
          <cell r="E5276" t="str">
            <v>OR2C3</v>
          </cell>
          <cell r="F5276">
            <v>1</v>
          </cell>
        </row>
        <row r="5277">
          <cell r="E5277" t="str">
            <v>OR2D2</v>
          </cell>
          <cell r="F5277">
            <v>1</v>
          </cell>
        </row>
        <row r="5278">
          <cell r="E5278" t="str">
            <v>OR2F1</v>
          </cell>
          <cell r="F5278">
            <v>2</v>
          </cell>
        </row>
        <row r="5279">
          <cell r="E5279" t="str">
            <v>OR2F2</v>
          </cell>
          <cell r="F5279">
            <v>2</v>
          </cell>
        </row>
        <row r="5280">
          <cell r="E5280" t="str">
            <v>OR2G2</v>
          </cell>
          <cell r="F5280">
            <v>3</v>
          </cell>
        </row>
        <row r="5281">
          <cell r="E5281" t="str">
            <v>OR2G3</v>
          </cell>
          <cell r="F5281">
            <v>1</v>
          </cell>
        </row>
        <row r="5282">
          <cell r="E5282" t="str">
            <v>OR2H2</v>
          </cell>
          <cell r="F5282">
            <v>1</v>
          </cell>
        </row>
        <row r="5283">
          <cell r="E5283" t="str">
            <v>OR2J1.</v>
          </cell>
          <cell r="F5283">
            <v>1</v>
          </cell>
        </row>
        <row r="5284">
          <cell r="E5284" t="str">
            <v>OR2K2</v>
          </cell>
          <cell r="F5284">
            <v>2</v>
          </cell>
        </row>
        <row r="5285">
          <cell r="E5285" t="str">
            <v>OR2L13</v>
          </cell>
          <cell r="F5285">
            <v>2</v>
          </cell>
        </row>
        <row r="5286">
          <cell r="E5286" t="str">
            <v>OR2T1</v>
          </cell>
          <cell r="F5286">
            <v>3</v>
          </cell>
        </row>
        <row r="5287">
          <cell r="E5287" t="str">
            <v>OR2T10</v>
          </cell>
          <cell r="F5287">
            <v>1</v>
          </cell>
        </row>
        <row r="5288">
          <cell r="E5288" t="str">
            <v>OR2T11</v>
          </cell>
          <cell r="F5288">
            <v>1</v>
          </cell>
        </row>
        <row r="5289">
          <cell r="E5289" t="str">
            <v>OR2T3</v>
          </cell>
          <cell r="F5289">
            <v>1</v>
          </cell>
        </row>
        <row r="5290">
          <cell r="E5290" t="str">
            <v>OR2T4</v>
          </cell>
          <cell r="F5290">
            <v>1</v>
          </cell>
        </row>
        <row r="5291">
          <cell r="E5291" t="str">
            <v>OR2T6</v>
          </cell>
          <cell r="F5291">
            <v>2</v>
          </cell>
        </row>
        <row r="5292">
          <cell r="E5292" t="str">
            <v>OR2W1</v>
          </cell>
          <cell r="F5292">
            <v>1</v>
          </cell>
        </row>
        <row r="5293">
          <cell r="E5293" t="str">
            <v>OR2W5</v>
          </cell>
          <cell r="F5293">
            <v>2</v>
          </cell>
        </row>
        <row r="5294">
          <cell r="E5294" t="str">
            <v>OR3A1</v>
          </cell>
          <cell r="F5294">
            <v>2</v>
          </cell>
        </row>
        <row r="5295">
          <cell r="E5295" t="str">
            <v>OR3A2</v>
          </cell>
          <cell r="F5295">
            <v>1</v>
          </cell>
        </row>
        <row r="5296">
          <cell r="E5296" t="str">
            <v>OR4A15</v>
          </cell>
          <cell r="F5296">
            <v>3</v>
          </cell>
        </row>
        <row r="5297">
          <cell r="E5297" t="str">
            <v>OR4A16</v>
          </cell>
          <cell r="F5297">
            <v>2</v>
          </cell>
        </row>
        <row r="5298">
          <cell r="E5298" t="str">
            <v>OR4C11</v>
          </cell>
          <cell r="F5298">
            <v>1</v>
          </cell>
        </row>
        <row r="5299">
          <cell r="E5299" t="str">
            <v>OR4C15</v>
          </cell>
          <cell r="F5299">
            <v>2</v>
          </cell>
        </row>
        <row r="5300">
          <cell r="E5300" t="str">
            <v>OR4C16</v>
          </cell>
          <cell r="F5300">
            <v>2</v>
          </cell>
        </row>
        <row r="5301">
          <cell r="E5301" t="str">
            <v>OR4C3</v>
          </cell>
          <cell r="F5301">
            <v>3</v>
          </cell>
        </row>
        <row r="5302">
          <cell r="E5302" t="str">
            <v>OR4C45</v>
          </cell>
          <cell r="F5302">
            <v>1</v>
          </cell>
        </row>
        <row r="5303">
          <cell r="E5303" t="str">
            <v>OR4C5</v>
          </cell>
          <cell r="F5303">
            <v>2</v>
          </cell>
        </row>
        <row r="5304">
          <cell r="E5304" t="str">
            <v>OR4C5.</v>
          </cell>
          <cell r="F5304">
            <v>1</v>
          </cell>
        </row>
        <row r="5305">
          <cell r="E5305" t="str">
            <v>OR4D11</v>
          </cell>
          <cell r="F5305">
            <v>1</v>
          </cell>
        </row>
        <row r="5306">
          <cell r="E5306" t="str">
            <v>OR4D2</v>
          </cell>
          <cell r="F5306">
            <v>1</v>
          </cell>
        </row>
        <row r="5307">
          <cell r="E5307" t="str">
            <v>OR4D6</v>
          </cell>
          <cell r="F5307">
            <v>1</v>
          </cell>
        </row>
        <row r="5308">
          <cell r="E5308" t="str">
            <v>OR4D9</v>
          </cell>
          <cell r="F5308">
            <v>1</v>
          </cell>
        </row>
        <row r="5309">
          <cell r="E5309" t="str">
            <v>OR4K1</v>
          </cell>
          <cell r="F5309">
            <v>1</v>
          </cell>
        </row>
        <row r="5310">
          <cell r="E5310" t="str">
            <v>OR4K13</v>
          </cell>
          <cell r="F5310">
            <v>3</v>
          </cell>
        </row>
        <row r="5311">
          <cell r="E5311" t="str">
            <v>OR4K17</v>
          </cell>
          <cell r="F5311">
            <v>1</v>
          </cell>
        </row>
        <row r="5312">
          <cell r="E5312" t="str">
            <v>OR4K5</v>
          </cell>
          <cell r="F5312">
            <v>3</v>
          </cell>
        </row>
        <row r="5313">
          <cell r="E5313" t="str">
            <v>OR4L1</v>
          </cell>
          <cell r="F5313">
            <v>1</v>
          </cell>
        </row>
        <row r="5314">
          <cell r="E5314" t="str">
            <v>OR4M2</v>
          </cell>
          <cell r="F5314">
            <v>2</v>
          </cell>
        </row>
        <row r="5315">
          <cell r="E5315" t="str">
            <v>OR4N2</v>
          </cell>
          <cell r="F5315">
            <v>1</v>
          </cell>
        </row>
        <row r="5316">
          <cell r="E5316" t="str">
            <v>OR4P4</v>
          </cell>
          <cell r="F5316">
            <v>2</v>
          </cell>
        </row>
        <row r="5317">
          <cell r="E5317" t="str">
            <v>OR4Q3</v>
          </cell>
          <cell r="F5317">
            <v>1</v>
          </cell>
        </row>
        <row r="5318">
          <cell r="E5318" t="str">
            <v>OR4S2</v>
          </cell>
          <cell r="F5318">
            <v>1</v>
          </cell>
        </row>
        <row r="5319">
          <cell r="E5319" t="str">
            <v>OR4X1</v>
          </cell>
          <cell r="F5319">
            <v>1</v>
          </cell>
        </row>
        <row r="5320">
          <cell r="E5320" t="str">
            <v>OR51A4</v>
          </cell>
          <cell r="F5320">
            <v>1</v>
          </cell>
        </row>
        <row r="5321">
          <cell r="E5321" t="str">
            <v>OR51A7</v>
          </cell>
          <cell r="F5321">
            <v>1</v>
          </cell>
        </row>
        <row r="5322">
          <cell r="E5322" t="str">
            <v>OR51B2</v>
          </cell>
          <cell r="F5322">
            <v>2</v>
          </cell>
        </row>
        <row r="5323">
          <cell r="E5323" t="str">
            <v>OR51B4</v>
          </cell>
          <cell r="F5323">
            <v>1</v>
          </cell>
        </row>
        <row r="5324">
          <cell r="E5324" t="str">
            <v>OR51B6</v>
          </cell>
          <cell r="F5324">
            <v>1</v>
          </cell>
        </row>
        <row r="5325">
          <cell r="E5325" t="str">
            <v>OR51E1</v>
          </cell>
          <cell r="F5325">
            <v>1</v>
          </cell>
        </row>
        <row r="5326">
          <cell r="E5326" t="str">
            <v>OR51E2</v>
          </cell>
          <cell r="F5326">
            <v>2</v>
          </cell>
        </row>
        <row r="5327">
          <cell r="E5327" t="str">
            <v>OR51F1</v>
          </cell>
          <cell r="F5327">
            <v>3</v>
          </cell>
        </row>
        <row r="5328">
          <cell r="E5328" t="str">
            <v>OR51F2</v>
          </cell>
          <cell r="F5328">
            <v>2</v>
          </cell>
        </row>
        <row r="5329">
          <cell r="E5329" t="str">
            <v>OR51G2</v>
          </cell>
          <cell r="F5329">
            <v>1</v>
          </cell>
        </row>
        <row r="5330">
          <cell r="E5330" t="str">
            <v>OR51I1</v>
          </cell>
          <cell r="F5330">
            <v>2</v>
          </cell>
        </row>
        <row r="5331">
          <cell r="E5331" t="str">
            <v>OR51I2</v>
          </cell>
          <cell r="F5331">
            <v>1</v>
          </cell>
        </row>
        <row r="5332">
          <cell r="E5332" t="str">
            <v>OR51L1</v>
          </cell>
          <cell r="F5332">
            <v>3</v>
          </cell>
        </row>
        <row r="5333">
          <cell r="E5333" t="str">
            <v>OR51M1</v>
          </cell>
          <cell r="F5333">
            <v>1</v>
          </cell>
        </row>
        <row r="5334">
          <cell r="E5334" t="str">
            <v>OR51Q1</v>
          </cell>
          <cell r="F5334">
            <v>1</v>
          </cell>
        </row>
        <row r="5335">
          <cell r="E5335" t="str">
            <v>OR51T1</v>
          </cell>
          <cell r="F5335">
            <v>1</v>
          </cell>
        </row>
        <row r="5336">
          <cell r="E5336" t="str">
            <v>OR51V1</v>
          </cell>
          <cell r="F5336">
            <v>2</v>
          </cell>
        </row>
        <row r="5337">
          <cell r="E5337" t="str">
            <v>OR52A1</v>
          </cell>
          <cell r="F5337">
            <v>1</v>
          </cell>
        </row>
        <row r="5338">
          <cell r="E5338" t="str">
            <v>OR52A4</v>
          </cell>
          <cell r="F5338">
            <v>1</v>
          </cell>
        </row>
        <row r="5339">
          <cell r="E5339" t="str">
            <v>OR52A5</v>
          </cell>
          <cell r="F5339">
            <v>1</v>
          </cell>
        </row>
        <row r="5340">
          <cell r="E5340" t="str">
            <v>OR52B2</v>
          </cell>
          <cell r="F5340">
            <v>1</v>
          </cell>
        </row>
        <row r="5341">
          <cell r="E5341" t="str">
            <v>OR52B6</v>
          </cell>
          <cell r="F5341">
            <v>2</v>
          </cell>
        </row>
        <row r="5342">
          <cell r="E5342" t="str">
            <v>OR52E2</v>
          </cell>
          <cell r="F5342">
            <v>1</v>
          </cell>
        </row>
        <row r="5343">
          <cell r="E5343" t="str">
            <v>OR52E5</v>
          </cell>
          <cell r="F5343">
            <v>1</v>
          </cell>
        </row>
        <row r="5344">
          <cell r="E5344" t="str">
            <v>OR52E8</v>
          </cell>
          <cell r="F5344">
            <v>2</v>
          </cell>
        </row>
        <row r="5345">
          <cell r="E5345" t="str">
            <v>OR52H1</v>
          </cell>
          <cell r="F5345">
            <v>1</v>
          </cell>
        </row>
        <row r="5346">
          <cell r="E5346" t="str">
            <v>OR52L2P.</v>
          </cell>
          <cell r="F5346">
            <v>1</v>
          </cell>
        </row>
        <row r="5347">
          <cell r="E5347" t="str">
            <v>OR52M1</v>
          </cell>
          <cell r="F5347">
            <v>1</v>
          </cell>
        </row>
        <row r="5348">
          <cell r="E5348" t="str">
            <v>OR52N4</v>
          </cell>
          <cell r="F5348">
            <v>2</v>
          </cell>
        </row>
        <row r="5349">
          <cell r="E5349" t="str">
            <v>OR52N5</v>
          </cell>
          <cell r="F5349">
            <v>1</v>
          </cell>
        </row>
        <row r="5350">
          <cell r="E5350" t="str">
            <v>OR56A1</v>
          </cell>
          <cell r="F5350">
            <v>1</v>
          </cell>
        </row>
        <row r="5351">
          <cell r="E5351" t="str">
            <v>OR56A4</v>
          </cell>
          <cell r="F5351">
            <v>1</v>
          </cell>
        </row>
        <row r="5352">
          <cell r="E5352" t="str">
            <v>OR56B4</v>
          </cell>
          <cell r="F5352">
            <v>2</v>
          </cell>
        </row>
        <row r="5353">
          <cell r="E5353" t="str">
            <v>OR5AC2</v>
          </cell>
          <cell r="F5353">
            <v>1</v>
          </cell>
        </row>
        <row r="5354">
          <cell r="E5354" t="str">
            <v>OR5AK2</v>
          </cell>
          <cell r="F5354">
            <v>1</v>
          </cell>
        </row>
        <row r="5355">
          <cell r="E5355" t="str">
            <v>OR5AP2</v>
          </cell>
          <cell r="F5355">
            <v>1</v>
          </cell>
        </row>
        <row r="5356">
          <cell r="E5356" t="str">
            <v>OR5AR1</v>
          </cell>
          <cell r="F5356">
            <v>1</v>
          </cell>
        </row>
        <row r="5357">
          <cell r="E5357" t="str">
            <v>OR5AS1</v>
          </cell>
          <cell r="F5357">
            <v>2</v>
          </cell>
        </row>
        <row r="5358">
          <cell r="E5358" t="str">
            <v>OR5B12</v>
          </cell>
          <cell r="F5358">
            <v>1</v>
          </cell>
        </row>
        <row r="5359">
          <cell r="E5359" t="str">
            <v>OR5D13</v>
          </cell>
          <cell r="F5359">
            <v>1</v>
          </cell>
        </row>
        <row r="5360">
          <cell r="E5360" t="str">
            <v>OR5D16</v>
          </cell>
          <cell r="F5360">
            <v>1</v>
          </cell>
        </row>
        <row r="5361">
          <cell r="E5361" t="str">
            <v>OR5D18</v>
          </cell>
          <cell r="F5361">
            <v>2</v>
          </cell>
        </row>
        <row r="5362">
          <cell r="E5362" t="str">
            <v>OR5E1P</v>
          </cell>
          <cell r="F5362">
            <v>2</v>
          </cell>
        </row>
        <row r="5363">
          <cell r="E5363" t="str">
            <v>OR5H1</v>
          </cell>
          <cell r="F5363">
            <v>1</v>
          </cell>
        </row>
        <row r="5364">
          <cell r="E5364" t="str">
            <v>OR5H2</v>
          </cell>
          <cell r="F5364">
            <v>2</v>
          </cell>
        </row>
        <row r="5365">
          <cell r="E5365" t="str">
            <v>OR5I1</v>
          </cell>
          <cell r="F5365">
            <v>1</v>
          </cell>
        </row>
        <row r="5366">
          <cell r="E5366" t="str">
            <v>OR5K2</v>
          </cell>
          <cell r="F5366">
            <v>2</v>
          </cell>
        </row>
        <row r="5367">
          <cell r="E5367" t="str">
            <v>OR5K3</v>
          </cell>
          <cell r="F5367">
            <v>1</v>
          </cell>
        </row>
        <row r="5368">
          <cell r="E5368" t="str">
            <v>OR5K4</v>
          </cell>
          <cell r="F5368">
            <v>3</v>
          </cell>
        </row>
        <row r="5369">
          <cell r="E5369" t="str">
            <v>OR5L1</v>
          </cell>
          <cell r="F5369">
            <v>4</v>
          </cell>
        </row>
        <row r="5370">
          <cell r="E5370" t="str">
            <v>OR5M10</v>
          </cell>
          <cell r="F5370">
            <v>2</v>
          </cell>
        </row>
        <row r="5371">
          <cell r="E5371" t="str">
            <v>OR5M11</v>
          </cell>
          <cell r="F5371">
            <v>1</v>
          </cell>
        </row>
        <row r="5372">
          <cell r="E5372" t="str">
            <v>OR5M3</v>
          </cell>
          <cell r="F5372">
            <v>1</v>
          </cell>
        </row>
        <row r="5373">
          <cell r="E5373" t="str">
            <v>OR5M8</v>
          </cell>
          <cell r="F5373">
            <v>1</v>
          </cell>
        </row>
        <row r="5374">
          <cell r="E5374" t="str">
            <v>OR5P3</v>
          </cell>
          <cell r="F5374">
            <v>1</v>
          </cell>
        </row>
        <row r="5375">
          <cell r="E5375" t="str">
            <v>OR5T2</v>
          </cell>
          <cell r="F5375">
            <v>1</v>
          </cell>
        </row>
        <row r="5376">
          <cell r="E5376" t="str">
            <v>OR5T3</v>
          </cell>
          <cell r="F5376">
            <v>1</v>
          </cell>
        </row>
        <row r="5377">
          <cell r="E5377" t="str">
            <v>OR5W2</v>
          </cell>
          <cell r="F5377">
            <v>3</v>
          </cell>
        </row>
        <row r="5378">
          <cell r="E5378" t="str">
            <v>OR6B1</v>
          </cell>
          <cell r="F5378">
            <v>1</v>
          </cell>
        </row>
        <row r="5379">
          <cell r="E5379" t="str">
            <v>OR6B3</v>
          </cell>
          <cell r="F5379">
            <v>1</v>
          </cell>
        </row>
        <row r="5380">
          <cell r="E5380" t="str">
            <v>OR6C2</v>
          </cell>
          <cell r="F5380">
            <v>2</v>
          </cell>
        </row>
        <row r="5381">
          <cell r="E5381" t="str">
            <v>OR6C6</v>
          </cell>
          <cell r="F5381">
            <v>1</v>
          </cell>
        </row>
        <row r="5382">
          <cell r="E5382" t="str">
            <v>OR6C70</v>
          </cell>
          <cell r="F5382">
            <v>1</v>
          </cell>
        </row>
        <row r="5383">
          <cell r="E5383" t="str">
            <v>OR6C74</v>
          </cell>
          <cell r="F5383">
            <v>1</v>
          </cell>
        </row>
        <row r="5384">
          <cell r="E5384" t="str">
            <v>OR6C75</v>
          </cell>
          <cell r="F5384">
            <v>1</v>
          </cell>
        </row>
        <row r="5385">
          <cell r="E5385" t="str">
            <v>OR6C76</v>
          </cell>
          <cell r="F5385">
            <v>2</v>
          </cell>
        </row>
        <row r="5386">
          <cell r="E5386" t="str">
            <v>OR6F1</v>
          </cell>
          <cell r="F5386">
            <v>1</v>
          </cell>
        </row>
        <row r="5387">
          <cell r="E5387" t="str">
            <v>OR6K2</v>
          </cell>
          <cell r="F5387">
            <v>1</v>
          </cell>
        </row>
        <row r="5388">
          <cell r="E5388" t="str">
            <v>OR6K6</v>
          </cell>
          <cell r="F5388">
            <v>3</v>
          </cell>
        </row>
        <row r="5389">
          <cell r="E5389" t="str">
            <v>OR6M1</v>
          </cell>
          <cell r="F5389">
            <v>1</v>
          </cell>
        </row>
        <row r="5390">
          <cell r="E5390" t="str">
            <v>OR6N1</v>
          </cell>
          <cell r="F5390">
            <v>1</v>
          </cell>
        </row>
        <row r="5391">
          <cell r="E5391" t="str">
            <v>OR6N2</v>
          </cell>
          <cell r="F5391">
            <v>2</v>
          </cell>
        </row>
        <row r="5392">
          <cell r="E5392" t="str">
            <v>OR6P1</v>
          </cell>
          <cell r="F5392">
            <v>3</v>
          </cell>
        </row>
        <row r="5393">
          <cell r="E5393" t="str">
            <v>OR6S1</v>
          </cell>
          <cell r="F5393">
            <v>1</v>
          </cell>
        </row>
        <row r="5394">
          <cell r="E5394" t="str">
            <v>OR6Y1</v>
          </cell>
          <cell r="F5394">
            <v>3</v>
          </cell>
        </row>
        <row r="5395">
          <cell r="E5395" t="str">
            <v>OR7A11P</v>
          </cell>
          <cell r="F5395">
            <v>1</v>
          </cell>
        </row>
        <row r="5396">
          <cell r="E5396" t="str">
            <v>OR7C1</v>
          </cell>
          <cell r="F5396">
            <v>2</v>
          </cell>
        </row>
        <row r="5397">
          <cell r="E5397" t="str">
            <v>OR7D2</v>
          </cell>
          <cell r="F5397">
            <v>2</v>
          </cell>
        </row>
        <row r="5398">
          <cell r="E5398" t="str">
            <v>OR7D4</v>
          </cell>
          <cell r="F5398">
            <v>1</v>
          </cell>
        </row>
        <row r="5399">
          <cell r="E5399" t="str">
            <v>OR7E25P</v>
          </cell>
          <cell r="F5399">
            <v>2</v>
          </cell>
        </row>
        <row r="5400">
          <cell r="E5400" t="str">
            <v>OR8A1</v>
          </cell>
          <cell r="F5400">
            <v>1</v>
          </cell>
        </row>
        <row r="5401">
          <cell r="E5401" t="str">
            <v>OR8B4</v>
          </cell>
          <cell r="F5401">
            <v>1</v>
          </cell>
        </row>
        <row r="5402">
          <cell r="E5402" t="str">
            <v>OR8B8</v>
          </cell>
          <cell r="F5402">
            <v>1</v>
          </cell>
        </row>
        <row r="5403">
          <cell r="E5403" t="str">
            <v>OR8D2</v>
          </cell>
          <cell r="F5403">
            <v>1</v>
          </cell>
        </row>
        <row r="5404">
          <cell r="E5404" t="str">
            <v>OR8G5</v>
          </cell>
          <cell r="F5404">
            <v>4</v>
          </cell>
        </row>
        <row r="5405">
          <cell r="E5405" t="str">
            <v>OR8I2</v>
          </cell>
          <cell r="F5405">
            <v>2</v>
          </cell>
        </row>
        <row r="5406">
          <cell r="E5406" t="str">
            <v>OR8J1</v>
          </cell>
          <cell r="F5406">
            <v>2</v>
          </cell>
        </row>
        <row r="5407">
          <cell r="E5407" t="str">
            <v>OR8J3</v>
          </cell>
          <cell r="F5407">
            <v>1</v>
          </cell>
        </row>
        <row r="5408">
          <cell r="E5408" t="str">
            <v>OR8K3</v>
          </cell>
          <cell r="F5408">
            <v>2</v>
          </cell>
        </row>
        <row r="5409">
          <cell r="E5409" t="str">
            <v>OR8S1</v>
          </cell>
          <cell r="F5409">
            <v>2</v>
          </cell>
        </row>
        <row r="5410">
          <cell r="E5410" t="str">
            <v>OR8U1</v>
          </cell>
          <cell r="F5410">
            <v>2</v>
          </cell>
        </row>
        <row r="5411">
          <cell r="E5411" t="str">
            <v>OR9A4</v>
          </cell>
          <cell r="F5411">
            <v>1</v>
          </cell>
        </row>
        <row r="5412">
          <cell r="E5412" t="str">
            <v>OR9G4</v>
          </cell>
          <cell r="F5412">
            <v>2</v>
          </cell>
        </row>
        <row r="5413">
          <cell r="E5413" t="str">
            <v>OR9Q1</v>
          </cell>
          <cell r="F5413">
            <v>1</v>
          </cell>
        </row>
        <row r="5414">
          <cell r="E5414" t="str">
            <v>OR9Q2</v>
          </cell>
          <cell r="F5414">
            <v>1</v>
          </cell>
        </row>
        <row r="5415">
          <cell r="E5415" t="str">
            <v>ORAI2</v>
          </cell>
          <cell r="F5415">
            <v>1</v>
          </cell>
        </row>
        <row r="5416">
          <cell r="E5416" t="str">
            <v>ORC2L</v>
          </cell>
          <cell r="F5416">
            <v>3</v>
          </cell>
        </row>
        <row r="5417">
          <cell r="E5417" t="str">
            <v>ORC3L</v>
          </cell>
          <cell r="F5417">
            <v>1</v>
          </cell>
        </row>
        <row r="5418">
          <cell r="E5418" t="str">
            <v>OSBP</v>
          </cell>
          <cell r="F5418">
            <v>1</v>
          </cell>
        </row>
        <row r="5419">
          <cell r="E5419" t="str">
            <v>OSBPL1A</v>
          </cell>
          <cell r="F5419">
            <v>1</v>
          </cell>
        </row>
        <row r="5420">
          <cell r="E5420" t="str">
            <v>OSBPL2</v>
          </cell>
          <cell r="F5420">
            <v>1</v>
          </cell>
        </row>
        <row r="5421">
          <cell r="E5421" t="str">
            <v>OSBPL3</v>
          </cell>
          <cell r="F5421">
            <v>4</v>
          </cell>
        </row>
        <row r="5422">
          <cell r="E5422" t="str">
            <v>OSBPL5</v>
          </cell>
          <cell r="F5422">
            <v>1</v>
          </cell>
        </row>
        <row r="5423">
          <cell r="E5423" t="str">
            <v>OSBPL8</v>
          </cell>
          <cell r="F5423">
            <v>1</v>
          </cell>
        </row>
        <row r="5424">
          <cell r="E5424" t="str">
            <v>OSBPL9</v>
          </cell>
          <cell r="F5424">
            <v>2</v>
          </cell>
        </row>
        <row r="5425">
          <cell r="E5425" t="str">
            <v>OSGEPL1</v>
          </cell>
          <cell r="F5425">
            <v>1</v>
          </cell>
        </row>
        <row r="5426">
          <cell r="E5426" t="str">
            <v>OSMR</v>
          </cell>
          <cell r="F5426">
            <v>2</v>
          </cell>
        </row>
        <row r="5427">
          <cell r="E5427" t="str">
            <v>OSR1</v>
          </cell>
          <cell r="F5427">
            <v>2</v>
          </cell>
        </row>
        <row r="5428">
          <cell r="E5428" t="str">
            <v>OSTN</v>
          </cell>
          <cell r="F5428">
            <v>1</v>
          </cell>
        </row>
        <row r="5429">
          <cell r="E5429" t="str">
            <v>OTOA</v>
          </cell>
          <cell r="F5429">
            <v>3</v>
          </cell>
        </row>
        <row r="5430">
          <cell r="E5430" t="str">
            <v>OTOF</v>
          </cell>
          <cell r="F5430">
            <v>5</v>
          </cell>
        </row>
        <row r="5431">
          <cell r="E5431" t="str">
            <v>OTOG</v>
          </cell>
          <cell r="F5431">
            <v>2</v>
          </cell>
        </row>
        <row r="5432">
          <cell r="E5432" t="str">
            <v>OTOP1</v>
          </cell>
          <cell r="F5432">
            <v>1</v>
          </cell>
        </row>
        <row r="5433">
          <cell r="E5433" t="str">
            <v>OTOP2</v>
          </cell>
          <cell r="F5433">
            <v>1</v>
          </cell>
        </row>
        <row r="5434">
          <cell r="E5434" t="str">
            <v>OTOP3</v>
          </cell>
          <cell r="F5434">
            <v>1</v>
          </cell>
        </row>
        <row r="5435">
          <cell r="E5435" t="str">
            <v>OTUD1</v>
          </cell>
          <cell r="F5435">
            <v>1</v>
          </cell>
        </row>
        <row r="5436">
          <cell r="E5436" t="str">
            <v>OTUD4</v>
          </cell>
          <cell r="F5436">
            <v>2</v>
          </cell>
        </row>
        <row r="5437">
          <cell r="E5437" t="str">
            <v>OTUD7A</v>
          </cell>
          <cell r="F5437">
            <v>3</v>
          </cell>
        </row>
        <row r="5438">
          <cell r="E5438" t="str">
            <v>OVCH1</v>
          </cell>
          <cell r="F5438">
            <v>1</v>
          </cell>
        </row>
        <row r="5439">
          <cell r="E5439" t="str">
            <v>OVCH2</v>
          </cell>
          <cell r="F5439">
            <v>1</v>
          </cell>
        </row>
        <row r="5440">
          <cell r="E5440" t="str">
            <v>OXCT2</v>
          </cell>
          <cell r="F5440">
            <v>1</v>
          </cell>
        </row>
        <row r="5441">
          <cell r="E5441" t="str">
            <v>OXER1</v>
          </cell>
          <cell r="F5441">
            <v>1</v>
          </cell>
        </row>
        <row r="5442">
          <cell r="E5442" t="str">
            <v>OXNAD1</v>
          </cell>
          <cell r="F5442">
            <v>1</v>
          </cell>
        </row>
        <row r="5443">
          <cell r="E5443" t="str">
            <v>OXTR</v>
          </cell>
          <cell r="F5443">
            <v>1</v>
          </cell>
        </row>
        <row r="5444">
          <cell r="E5444" t="str">
            <v>P2RX4</v>
          </cell>
          <cell r="F5444">
            <v>1</v>
          </cell>
        </row>
        <row r="5445">
          <cell r="E5445" t="str">
            <v>P2RX6</v>
          </cell>
          <cell r="F5445">
            <v>2</v>
          </cell>
        </row>
        <row r="5446">
          <cell r="E5446" t="str">
            <v>P2RX7</v>
          </cell>
          <cell r="F5446">
            <v>1</v>
          </cell>
        </row>
        <row r="5447">
          <cell r="E5447" t="str">
            <v>P2RY10</v>
          </cell>
          <cell r="F5447">
            <v>2</v>
          </cell>
        </row>
        <row r="5448">
          <cell r="E5448" t="str">
            <v>P2RY12</v>
          </cell>
          <cell r="F5448">
            <v>2</v>
          </cell>
        </row>
        <row r="5449">
          <cell r="E5449" t="str">
            <v>P2RY13</v>
          </cell>
          <cell r="F5449">
            <v>3</v>
          </cell>
        </row>
        <row r="5450">
          <cell r="E5450" t="str">
            <v>P2RY14</v>
          </cell>
          <cell r="F5450">
            <v>1</v>
          </cell>
        </row>
        <row r="5451">
          <cell r="E5451" t="str">
            <v>P4HA1</v>
          </cell>
          <cell r="F5451">
            <v>1</v>
          </cell>
        </row>
        <row r="5452">
          <cell r="E5452" t="str">
            <v>P4HB</v>
          </cell>
          <cell r="F5452">
            <v>1</v>
          </cell>
        </row>
        <row r="5453">
          <cell r="E5453" t="str">
            <v>P4HTM</v>
          </cell>
          <cell r="F5453">
            <v>1</v>
          </cell>
        </row>
        <row r="5454">
          <cell r="E5454" t="str">
            <v>PA2G4</v>
          </cell>
          <cell r="F5454">
            <v>1</v>
          </cell>
        </row>
        <row r="5455">
          <cell r="E5455" t="str">
            <v>PABPC1L</v>
          </cell>
          <cell r="F5455">
            <v>1</v>
          </cell>
        </row>
        <row r="5456">
          <cell r="E5456" t="str">
            <v>PABPC1P2</v>
          </cell>
          <cell r="F5456">
            <v>1</v>
          </cell>
        </row>
        <row r="5457">
          <cell r="E5457" t="str">
            <v>PABPC3</v>
          </cell>
          <cell r="F5457">
            <v>2</v>
          </cell>
        </row>
        <row r="5458">
          <cell r="E5458" t="str">
            <v>PABPC4</v>
          </cell>
          <cell r="F5458">
            <v>1</v>
          </cell>
        </row>
        <row r="5459">
          <cell r="E5459" t="str">
            <v>PABPC5</v>
          </cell>
          <cell r="F5459">
            <v>1</v>
          </cell>
        </row>
        <row r="5460">
          <cell r="E5460" t="str">
            <v>PABPN1L</v>
          </cell>
          <cell r="F5460">
            <v>1</v>
          </cell>
        </row>
        <row r="5461">
          <cell r="E5461" t="str">
            <v>PACRG</v>
          </cell>
          <cell r="F5461">
            <v>1</v>
          </cell>
        </row>
        <row r="5462">
          <cell r="E5462" t="str">
            <v>PACS1</v>
          </cell>
          <cell r="F5462">
            <v>1</v>
          </cell>
        </row>
        <row r="5463">
          <cell r="E5463" t="str">
            <v>PACS2</v>
          </cell>
          <cell r="F5463">
            <v>1</v>
          </cell>
        </row>
        <row r="5464">
          <cell r="E5464" t="str">
            <v>PACSIN3</v>
          </cell>
          <cell r="F5464">
            <v>1</v>
          </cell>
        </row>
        <row r="5465">
          <cell r="E5465" t="str">
            <v>PADI1</v>
          </cell>
          <cell r="F5465">
            <v>1</v>
          </cell>
        </row>
        <row r="5466">
          <cell r="E5466" t="str">
            <v>PADI2</v>
          </cell>
          <cell r="F5466">
            <v>2</v>
          </cell>
        </row>
        <row r="5467">
          <cell r="E5467" t="str">
            <v>PADI3</v>
          </cell>
          <cell r="F5467">
            <v>2</v>
          </cell>
        </row>
        <row r="5468">
          <cell r="E5468" t="str">
            <v>PADI4</v>
          </cell>
          <cell r="F5468">
            <v>2</v>
          </cell>
        </row>
        <row r="5469">
          <cell r="E5469" t="str">
            <v>PADI6</v>
          </cell>
          <cell r="F5469">
            <v>2</v>
          </cell>
        </row>
        <row r="5470">
          <cell r="E5470" t="str">
            <v>PAFAH2</v>
          </cell>
          <cell r="F5470">
            <v>1</v>
          </cell>
        </row>
        <row r="5471">
          <cell r="E5471" t="str">
            <v>PAH</v>
          </cell>
          <cell r="F5471">
            <v>2</v>
          </cell>
        </row>
        <row r="5472">
          <cell r="E5472" t="str">
            <v>PAICS</v>
          </cell>
          <cell r="F5472">
            <v>1</v>
          </cell>
        </row>
        <row r="5473">
          <cell r="E5473" t="str">
            <v>PAIP1</v>
          </cell>
          <cell r="F5473">
            <v>1</v>
          </cell>
        </row>
        <row r="5474">
          <cell r="E5474" t="str">
            <v>PAK3</v>
          </cell>
          <cell r="F5474">
            <v>3</v>
          </cell>
        </row>
        <row r="5475">
          <cell r="E5475" t="str">
            <v>PAK6</v>
          </cell>
          <cell r="F5475">
            <v>1</v>
          </cell>
        </row>
        <row r="5476">
          <cell r="E5476" t="str">
            <v>PAK7</v>
          </cell>
          <cell r="F5476">
            <v>2</v>
          </cell>
        </row>
        <row r="5477">
          <cell r="E5477" t="str">
            <v>PALB2</v>
          </cell>
          <cell r="F5477">
            <v>1</v>
          </cell>
        </row>
        <row r="5478">
          <cell r="E5478" t="str">
            <v>PALLD</v>
          </cell>
          <cell r="F5478">
            <v>1</v>
          </cell>
        </row>
        <row r="5479">
          <cell r="E5479" t="str">
            <v>PALM2-AKAP2</v>
          </cell>
          <cell r="F5479">
            <v>3</v>
          </cell>
        </row>
        <row r="5480">
          <cell r="E5480" t="str">
            <v>PAM</v>
          </cell>
          <cell r="F5480">
            <v>4</v>
          </cell>
        </row>
        <row r="5481">
          <cell r="E5481" t="str">
            <v>PAMR1</v>
          </cell>
          <cell r="F5481">
            <v>3</v>
          </cell>
        </row>
        <row r="5482">
          <cell r="E5482" t="str">
            <v>PAN2</v>
          </cell>
          <cell r="F5482">
            <v>1</v>
          </cell>
        </row>
        <row r="5483">
          <cell r="E5483" t="str">
            <v>PAN3</v>
          </cell>
          <cell r="F5483">
            <v>1</v>
          </cell>
        </row>
        <row r="5484">
          <cell r="E5484" t="str">
            <v>PANK2</v>
          </cell>
          <cell r="F5484">
            <v>1</v>
          </cell>
        </row>
        <row r="5485">
          <cell r="E5485" t="str">
            <v>PANK3</v>
          </cell>
          <cell r="F5485">
            <v>1</v>
          </cell>
        </row>
        <row r="5486">
          <cell r="E5486" t="str">
            <v>PANK4</v>
          </cell>
          <cell r="F5486">
            <v>1</v>
          </cell>
        </row>
        <row r="5487">
          <cell r="E5487" t="str">
            <v>PANX1</v>
          </cell>
          <cell r="F5487">
            <v>2</v>
          </cell>
        </row>
        <row r="5488">
          <cell r="E5488" t="str">
            <v>PANX2</v>
          </cell>
          <cell r="F5488">
            <v>1</v>
          </cell>
        </row>
        <row r="5489">
          <cell r="E5489" t="str">
            <v>PANX3</v>
          </cell>
          <cell r="F5489">
            <v>1</v>
          </cell>
        </row>
        <row r="5490">
          <cell r="E5490" t="str">
            <v>PAOX</v>
          </cell>
          <cell r="F5490">
            <v>2</v>
          </cell>
        </row>
        <row r="5491">
          <cell r="E5491" t="str">
            <v>PAP2D</v>
          </cell>
          <cell r="F5491">
            <v>2</v>
          </cell>
        </row>
        <row r="5492">
          <cell r="E5492" t="str">
            <v>PAPD4</v>
          </cell>
          <cell r="F5492">
            <v>3</v>
          </cell>
        </row>
        <row r="5493">
          <cell r="E5493" t="str">
            <v>PAPLN</v>
          </cell>
          <cell r="F5493">
            <v>2</v>
          </cell>
        </row>
        <row r="5494">
          <cell r="E5494" t="str">
            <v>PAPOLA</v>
          </cell>
          <cell r="F5494">
            <v>3</v>
          </cell>
        </row>
        <row r="5495">
          <cell r="E5495" t="str">
            <v>PAPOLB</v>
          </cell>
          <cell r="F5495">
            <v>1</v>
          </cell>
        </row>
        <row r="5496">
          <cell r="E5496" t="str">
            <v>PAPPA2</v>
          </cell>
          <cell r="F5496">
            <v>11</v>
          </cell>
        </row>
        <row r="5497">
          <cell r="E5497" t="str">
            <v>PAPPAS</v>
          </cell>
          <cell r="F5497">
            <v>5</v>
          </cell>
        </row>
        <row r="5498">
          <cell r="E5498" t="str">
            <v>PAQR4</v>
          </cell>
          <cell r="F5498">
            <v>1</v>
          </cell>
        </row>
        <row r="5499">
          <cell r="E5499" t="str">
            <v>PAQR5</v>
          </cell>
          <cell r="F5499">
            <v>1</v>
          </cell>
        </row>
        <row r="5500">
          <cell r="E5500" t="str">
            <v>PAQR8</v>
          </cell>
          <cell r="F5500">
            <v>1</v>
          </cell>
        </row>
        <row r="5501">
          <cell r="E5501" t="str">
            <v>PARD3</v>
          </cell>
          <cell r="F5501">
            <v>1</v>
          </cell>
        </row>
        <row r="5502">
          <cell r="E5502" t="str">
            <v>PARD3B</v>
          </cell>
          <cell r="F5502">
            <v>4</v>
          </cell>
        </row>
        <row r="5503">
          <cell r="E5503" t="str">
            <v>PARD6G</v>
          </cell>
          <cell r="F5503">
            <v>3</v>
          </cell>
        </row>
        <row r="5504">
          <cell r="E5504" t="str">
            <v>PARK2</v>
          </cell>
          <cell r="F5504">
            <v>1</v>
          </cell>
        </row>
        <row r="5505">
          <cell r="E5505" t="str">
            <v>PARP1</v>
          </cell>
          <cell r="F5505">
            <v>1</v>
          </cell>
        </row>
        <row r="5506">
          <cell r="E5506" t="str">
            <v>PARP10</v>
          </cell>
          <cell r="F5506">
            <v>1</v>
          </cell>
        </row>
        <row r="5507">
          <cell r="E5507" t="str">
            <v>PARP11</v>
          </cell>
          <cell r="F5507">
            <v>1</v>
          </cell>
        </row>
        <row r="5508">
          <cell r="E5508" t="str">
            <v>PARP14</v>
          </cell>
          <cell r="F5508">
            <v>2</v>
          </cell>
        </row>
        <row r="5509">
          <cell r="E5509" t="str">
            <v>PARP15</v>
          </cell>
          <cell r="F5509">
            <v>1</v>
          </cell>
        </row>
        <row r="5510">
          <cell r="E5510" t="str">
            <v>PARP2</v>
          </cell>
          <cell r="F5510">
            <v>1</v>
          </cell>
        </row>
        <row r="5511">
          <cell r="E5511" t="str">
            <v>PARP8</v>
          </cell>
          <cell r="F5511">
            <v>1</v>
          </cell>
        </row>
        <row r="5512">
          <cell r="E5512" t="str">
            <v>PARP9</v>
          </cell>
          <cell r="F5512">
            <v>2</v>
          </cell>
        </row>
        <row r="5513">
          <cell r="E5513" t="str">
            <v>PARVB</v>
          </cell>
          <cell r="F5513">
            <v>3</v>
          </cell>
        </row>
        <row r="5514">
          <cell r="E5514" t="str">
            <v>PASK</v>
          </cell>
          <cell r="F5514">
            <v>3</v>
          </cell>
        </row>
        <row r="5515">
          <cell r="E5515" t="str">
            <v>PATL1</v>
          </cell>
          <cell r="F5515">
            <v>1</v>
          </cell>
        </row>
        <row r="5516">
          <cell r="E5516" t="str">
            <v>PATZ1</v>
          </cell>
          <cell r="F5516">
            <v>1</v>
          </cell>
        </row>
        <row r="5517">
          <cell r="E5517" t="str">
            <v>PAX1</v>
          </cell>
          <cell r="F5517">
            <v>1</v>
          </cell>
        </row>
        <row r="5518">
          <cell r="E5518" t="str">
            <v>PAX3</v>
          </cell>
          <cell r="F5518">
            <v>2</v>
          </cell>
        </row>
        <row r="5519">
          <cell r="E5519" t="str">
            <v>PAX4</v>
          </cell>
          <cell r="F5519">
            <v>1</v>
          </cell>
        </row>
        <row r="5520">
          <cell r="E5520" t="str">
            <v>PAX5</v>
          </cell>
          <cell r="F5520">
            <v>1</v>
          </cell>
        </row>
        <row r="5521">
          <cell r="E5521" t="str">
            <v>PAX6</v>
          </cell>
          <cell r="F5521">
            <v>1</v>
          </cell>
        </row>
        <row r="5522">
          <cell r="E5522" t="str">
            <v>PAX7</v>
          </cell>
          <cell r="F5522">
            <v>2</v>
          </cell>
        </row>
        <row r="5523">
          <cell r="E5523" t="str">
            <v>PAX8</v>
          </cell>
          <cell r="F5523">
            <v>2</v>
          </cell>
        </row>
        <row r="5524">
          <cell r="E5524" t="str">
            <v>PAX9</v>
          </cell>
          <cell r="F5524">
            <v>1</v>
          </cell>
        </row>
        <row r="5525">
          <cell r="E5525" t="str">
            <v>PAXIP1</v>
          </cell>
          <cell r="F5525">
            <v>4</v>
          </cell>
        </row>
        <row r="5526">
          <cell r="E5526" t="str">
            <v>PBRM1</v>
          </cell>
          <cell r="F5526">
            <v>1</v>
          </cell>
        </row>
        <row r="5527">
          <cell r="E5527" t="str">
            <v>PBX1</v>
          </cell>
          <cell r="F5527">
            <v>1</v>
          </cell>
        </row>
        <row r="5528">
          <cell r="E5528" t="str">
            <v>PBX4</v>
          </cell>
          <cell r="F5528">
            <v>1</v>
          </cell>
        </row>
        <row r="5529">
          <cell r="E5529" t="str">
            <v>PBXIP1</v>
          </cell>
          <cell r="F5529">
            <v>2</v>
          </cell>
        </row>
        <row r="5530">
          <cell r="E5530" t="str">
            <v>PC</v>
          </cell>
          <cell r="F5530">
            <v>1</v>
          </cell>
        </row>
        <row r="5531">
          <cell r="E5531" t="str">
            <v>PCBP1</v>
          </cell>
          <cell r="F5531">
            <v>1</v>
          </cell>
        </row>
        <row r="5532">
          <cell r="E5532" t="str">
            <v>PCCA</v>
          </cell>
          <cell r="F5532">
            <v>1</v>
          </cell>
        </row>
        <row r="5533">
          <cell r="E5533" t="str">
            <v>PCDH1</v>
          </cell>
          <cell r="F5533">
            <v>1</v>
          </cell>
        </row>
        <row r="5534">
          <cell r="E5534" t="str">
            <v>PCDH10</v>
          </cell>
          <cell r="F5534">
            <v>5</v>
          </cell>
        </row>
        <row r="5535">
          <cell r="E5535" t="str">
            <v>PCDH12</v>
          </cell>
          <cell r="F5535">
            <v>1</v>
          </cell>
        </row>
        <row r="5536">
          <cell r="E5536" t="str">
            <v>PCDH15</v>
          </cell>
          <cell r="F5536">
            <v>4</v>
          </cell>
        </row>
        <row r="5537">
          <cell r="E5537" t="str">
            <v>PCDH17</v>
          </cell>
          <cell r="F5537">
            <v>7</v>
          </cell>
        </row>
        <row r="5538">
          <cell r="E5538" t="str">
            <v>PCDH18</v>
          </cell>
          <cell r="F5538">
            <v>4</v>
          </cell>
        </row>
        <row r="5539">
          <cell r="E5539" t="str">
            <v>PCDH19</v>
          </cell>
          <cell r="F5539">
            <v>1</v>
          </cell>
        </row>
        <row r="5540">
          <cell r="E5540" t="str">
            <v>PCDH20</v>
          </cell>
          <cell r="F5540">
            <v>3</v>
          </cell>
        </row>
        <row r="5541">
          <cell r="E5541" t="str">
            <v>PCDH7</v>
          </cell>
          <cell r="F5541">
            <v>5</v>
          </cell>
        </row>
        <row r="5542">
          <cell r="E5542" t="str">
            <v>PCDH8</v>
          </cell>
          <cell r="F5542">
            <v>4</v>
          </cell>
        </row>
        <row r="5543">
          <cell r="E5543" t="str">
            <v>PCDH9</v>
          </cell>
          <cell r="F5543">
            <v>4</v>
          </cell>
        </row>
        <row r="5544">
          <cell r="E5544" t="str">
            <v>PCDHA1</v>
          </cell>
          <cell r="F5544">
            <v>2</v>
          </cell>
        </row>
        <row r="5545">
          <cell r="E5545" t="str">
            <v>PCDHA11</v>
          </cell>
          <cell r="F5545">
            <v>1</v>
          </cell>
        </row>
        <row r="5546">
          <cell r="E5546" t="str">
            <v>PCDHA12</v>
          </cell>
          <cell r="F5546">
            <v>1</v>
          </cell>
        </row>
        <row r="5547">
          <cell r="E5547" t="str">
            <v>PCDHA3</v>
          </cell>
          <cell r="F5547">
            <v>2</v>
          </cell>
        </row>
        <row r="5548">
          <cell r="E5548" t="str">
            <v>PCDHA4</v>
          </cell>
          <cell r="F5548">
            <v>1</v>
          </cell>
        </row>
        <row r="5549">
          <cell r="E5549" t="str">
            <v>PCDHA5</v>
          </cell>
          <cell r="F5549">
            <v>3</v>
          </cell>
        </row>
        <row r="5550">
          <cell r="E5550" t="str">
            <v>PCDHA6</v>
          </cell>
          <cell r="F5550">
            <v>2</v>
          </cell>
        </row>
        <row r="5551">
          <cell r="E5551" t="str">
            <v>PCDHA7</v>
          </cell>
          <cell r="F5551">
            <v>3</v>
          </cell>
        </row>
        <row r="5552">
          <cell r="E5552" t="str">
            <v>PCDHA8</v>
          </cell>
          <cell r="F5552">
            <v>1</v>
          </cell>
        </row>
        <row r="5553">
          <cell r="E5553" t="str">
            <v>PCDHA9</v>
          </cell>
          <cell r="F5553">
            <v>1</v>
          </cell>
        </row>
        <row r="5554">
          <cell r="E5554" t="str">
            <v>PCDHAC1</v>
          </cell>
          <cell r="F5554">
            <v>2</v>
          </cell>
        </row>
        <row r="5555">
          <cell r="E5555" t="str">
            <v>PCDHB11</v>
          </cell>
          <cell r="F5555">
            <v>1</v>
          </cell>
        </row>
        <row r="5556">
          <cell r="E5556" t="str">
            <v>PCDHB12</v>
          </cell>
          <cell r="F5556">
            <v>2</v>
          </cell>
        </row>
        <row r="5557">
          <cell r="E5557" t="str">
            <v>PCDHB13</v>
          </cell>
          <cell r="F5557">
            <v>1</v>
          </cell>
        </row>
        <row r="5558">
          <cell r="E5558" t="str">
            <v>PCDHB14</v>
          </cell>
          <cell r="F5558">
            <v>1</v>
          </cell>
        </row>
        <row r="5559">
          <cell r="E5559" t="str">
            <v>PCDHB16</v>
          </cell>
          <cell r="F5559">
            <v>2</v>
          </cell>
        </row>
        <row r="5560">
          <cell r="E5560" t="str">
            <v>PCDHB18</v>
          </cell>
          <cell r="F5560">
            <v>1</v>
          </cell>
        </row>
        <row r="5561">
          <cell r="E5561" t="str">
            <v>PCDHB2</v>
          </cell>
          <cell r="F5561">
            <v>2</v>
          </cell>
        </row>
        <row r="5562">
          <cell r="E5562" t="str">
            <v>PCDHB5</v>
          </cell>
          <cell r="F5562">
            <v>1</v>
          </cell>
        </row>
        <row r="5563">
          <cell r="E5563" t="str">
            <v>PCDHB6</v>
          </cell>
          <cell r="F5563">
            <v>3</v>
          </cell>
        </row>
        <row r="5564">
          <cell r="E5564" t="str">
            <v>PCDHB7</v>
          </cell>
          <cell r="F5564">
            <v>1</v>
          </cell>
        </row>
        <row r="5565">
          <cell r="E5565" t="str">
            <v>PCDHB8</v>
          </cell>
          <cell r="F5565">
            <v>6</v>
          </cell>
        </row>
        <row r="5566">
          <cell r="E5566" t="str">
            <v>PCDHB9</v>
          </cell>
          <cell r="F5566">
            <v>2</v>
          </cell>
        </row>
        <row r="5567">
          <cell r="E5567" t="str">
            <v>PCDHGA10</v>
          </cell>
          <cell r="F5567">
            <v>4</v>
          </cell>
        </row>
        <row r="5568">
          <cell r="E5568" t="str">
            <v>PCDHGA11</v>
          </cell>
          <cell r="F5568">
            <v>1</v>
          </cell>
        </row>
        <row r="5569">
          <cell r="E5569" t="str">
            <v>PCDHGA3</v>
          </cell>
          <cell r="F5569">
            <v>3</v>
          </cell>
        </row>
        <row r="5570">
          <cell r="E5570" t="str">
            <v>PCDHGA4</v>
          </cell>
          <cell r="F5570">
            <v>1</v>
          </cell>
        </row>
        <row r="5571">
          <cell r="E5571" t="str">
            <v>PCDHGA5</v>
          </cell>
          <cell r="F5571">
            <v>4</v>
          </cell>
        </row>
        <row r="5572">
          <cell r="E5572" t="str">
            <v>PCDHGA6</v>
          </cell>
          <cell r="F5572">
            <v>3</v>
          </cell>
        </row>
        <row r="5573">
          <cell r="E5573" t="str">
            <v>PCDHGA7</v>
          </cell>
          <cell r="F5573">
            <v>4</v>
          </cell>
        </row>
        <row r="5574">
          <cell r="E5574" t="str">
            <v>PCDHGA8</v>
          </cell>
          <cell r="F5574">
            <v>1</v>
          </cell>
        </row>
        <row r="5575">
          <cell r="E5575" t="str">
            <v>PCDHGA9</v>
          </cell>
          <cell r="F5575">
            <v>1</v>
          </cell>
        </row>
        <row r="5576">
          <cell r="E5576" t="str">
            <v>PCDHGB2</v>
          </cell>
          <cell r="F5576">
            <v>1</v>
          </cell>
        </row>
        <row r="5577">
          <cell r="E5577" t="str">
            <v>PCDHGB3</v>
          </cell>
          <cell r="F5577">
            <v>2</v>
          </cell>
        </row>
        <row r="5578">
          <cell r="E5578" t="str">
            <v>PCDHGB5</v>
          </cell>
          <cell r="F5578">
            <v>1</v>
          </cell>
        </row>
        <row r="5579">
          <cell r="E5579" t="str">
            <v>PCDHGB7</v>
          </cell>
          <cell r="F5579">
            <v>3</v>
          </cell>
        </row>
        <row r="5580">
          <cell r="E5580" t="str">
            <v>PCDHGC5</v>
          </cell>
          <cell r="F5580">
            <v>4</v>
          </cell>
        </row>
        <row r="5581">
          <cell r="E5581" t="str">
            <v>PCF11</v>
          </cell>
          <cell r="F5581">
            <v>2</v>
          </cell>
        </row>
        <row r="5582">
          <cell r="E5582" t="str">
            <v>PCGF3</v>
          </cell>
          <cell r="F5582">
            <v>1</v>
          </cell>
        </row>
        <row r="5583">
          <cell r="E5583" t="str">
            <v>PCK1</v>
          </cell>
          <cell r="F5583">
            <v>1</v>
          </cell>
        </row>
        <row r="5584">
          <cell r="E5584" t="str">
            <v>PCLO</v>
          </cell>
          <cell r="F5584">
            <v>12</v>
          </cell>
        </row>
        <row r="5585">
          <cell r="E5585" t="str">
            <v>PCMTD1</v>
          </cell>
          <cell r="F5585">
            <v>2</v>
          </cell>
        </row>
        <row r="5586">
          <cell r="E5586" t="str">
            <v>PCNT</v>
          </cell>
          <cell r="F5586">
            <v>3</v>
          </cell>
        </row>
        <row r="5587">
          <cell r="E5587" t="str">
            <v>PCNX</v>
          </cell>
          <cell r="F5587">
            <v>1</v>
          </cell>
        </row>
        <row r="5588">
          <cell r="E5588" t="str">
            <v>PCNXL2</v>
          </cell>
          <cell r="F5588">
            <v>5</v>
          </cell>
        </row>
        <row r="5589">
          <cell r="E5589" t="str">
            <v>PCNXL3</v>
          </cell>
          <cell r="F5589">
            <v>2</v>
          </cell>
        </row>
        <row r="5590">
          <cell r="E5590" t="str">
            <v>PCOLCE</v>
          </cell>
          <cell r="F5590">
            <v>1</v>
          </cell>
        </row>
        <row r="5591">
          <cell r="E5591" t="str">
            <v>PCP4</v>
          </cell>
          <cell r="F5591">
            <v>1</v>
          </cell>
        </row>
        <row r="5592">
          <cell r="E5592" t="str">
            <v>PCSK4</v>
          </cell>
          <cell r="F5592">
            <v>3</v>
          </cell>
        </row>
        <row r="5593">
          <cell r="E5593" t="str">
            <v>PCSK5</v>
          </cell>
          <cell r="F5593">
            <v>7</v>
          </cell>
        </row>
        <row r="5594">
          <cell r="E5594" t="str">
            <v>PCSK6</v>
          </cell>
          <cell r="F5594">
            <v>3</v>
          </cell>
        </row>
        <row r="5595">
          <cell r="E5595" t="str">
            <v>PCSK7</v>
          </cell>
          <cell r="F5595">
            <v>3</v>
          </cell>
        </row>
        <row r="5596">
          <cell r="E5596" t="str">
            <v>PCSK9</v>
          </cell>
          <cell r="F5596">
            <v>2</v>
          </cell>
        </row>
        <row r="5597">
          <cell r="E5597" t="str">
            <v>PCYT1A</v>
          </cell>
          <cell r="F5597">
            <v>1</v>
          </cell>
        </row>
        <row r="5598">
          <cell r="E5598" t="str">
            <v>PDC</v>
          </cell>
          <cell r="F5598">
            <v>1</v>
          </cell>
        </row>
        <row r="5599">
          <cell r="E5599" t="str">
            <v>PDCD1</v>
          </cell>
          <cell r="F5599">
            <v>2</v>
          </cell>
        </row>
        <row r="5600">
          <cell r="E5600" t="str">
            <v>PDCD11</v>
          </cell>
          <cell r="F5600">
            <v>2</v>
          </cell>
        </row>
        <row r="5601">
          <cell r="E5601" t="str">
            <v>PDCD6IP</v>
          </cell>
          <cell r="F5601">
            <v>2</v>
          </cell>
        </row>
        <row r="5602">
          <cell r="E5602" t="str">
            <v>PDCL</v>
          </cell>
          <cell r="F5602">
            <v>1</v>
          </cell>
        </row>
        <row r="5603">
          <cell r="E5603" t="str">
            <v>PDCL3</v>
          </cell>
          <cell r="F5603">
            <v>1</v>
          </cell>
        </row>
        <row r="5604">
          <cell r="E5604" t="str">
            <v>PDE10A</v>
          </cell>
          <cell r="F5604">
            <v>2</v>
          </cell>
        </row>
        <row r="5605">
          <cell r="E5605" t="str">
            <v>PDE11A</v>
          </cell>
          <cell r="F5605">
            <v>3</v>
          </cell>
        </row>
        <row r="5606">
          <cell r="E5606" t="str">
            <v>PDE1A</v>
          </cell>
          <cell r="F5606">
            <v>3</v>
          </cell>
        </row>
        <row r="5607">
          <cell r="E5607" t="str">
            <v>PDE1B</v>
          </cell>
          <cell r="F5607">
            <v>2</v>
          </cell>
        </row>
        <row r="5608">
          <cell r="E5608" t="str">
            <v>PDE1C</v>
          </cell>
          <cell r="F5608">
            <v>1</v>
          </cell>
        </row>
        <row r="5609">
          <cell r="E5609" t="str">
            <v>PDE2A</v>
          </cell>
          <cell r="F5609">
            <v>1</v>
          </cell>
        </row>
        <row r="5610">
          <cell r="E5610" t="str">
            <v>PDE3A</v>
          </cell>
          <cell r="F5610">
            <v>5</v>
          </cell>
        </row>
        <row r="5611">
          <cell r="E5611" t="str">
            <v>PDE3B</v>
          </cell>
          <cell r="F5611">
            <v>3</v>
          </cell>
        </row>
        <row r="5612">
          <cell r="E5612" t="str">
            <v>PDE4A</v>
          </cell>
          <cell r="F5612">
            <v>1</v>
          </cell>
        </row>
        <row r="5613">
          <cell r="E5613" t="str">
            <v>PDE4B</v>
          </cell>
          <cell r="F5613">
            <v>1</v>
          </cell>
        </row>
        <row r="5614">
          <cell r="E5614" t="str">
            <v>PDE4C</v>
          </cell>
          <cell r="F5614">
            <v>1</v>
          </cell>
        </row>
        <row r="5615">
          <cell r="E5615" t="str">
            <v>PDE4D</v>
          </cell>
          <cell r="F5615">
            <v>2</v>
          </cell>
        </row>
        <row r="5616">
          <cell r="E5616" t="str">
            <v>PDE4DIP</v>
          </cell>
          <cell r="F5616">
            <v>4</v>
          </cell>
        </row>
        <row r="5617">
          <cell r="E5617" t="str">
            <v>PDE5A</v>
          </cell>
          <cell r="F5617">
            <v>1</v>
          </cell>
        </row>
        <row r="5618">
          <cell r="E5618" t="str">
            <v>PDE6A</v>
          </cell>
          <cell r="F5618">
            <v>1</v>
          </cell>
        </row>
        <row r="5619">
          <cell r="E5619" t="str">
            <v>PDE6C</v>
          </cell>
          <cell r="F5619">
            <v>1</v>
          </cell>
        </row>
        <row r="5620">
          <cell r="E5620" t="str">
            <v>PDE7A</v>
          </cell>
          <cell r="F5620">
            <v>1</v>
          </cell>
        </row>
        <row r="5621">
          <cell r="E5621" t="str">
            <v>PDE8A</v>
          </cell>
          <cell r="F5621">
            <v>1</v>
          </cell>
        </row>
        <row r="5622">
          <cell r="E5622" t="str">
            <v>PDE9A</v>
          </cell>
          <cell r="F5622">
            <v>1</v>
          </cell>
        </row>
        <row r="5623">
          <cell r="E5623" t="str">
            <v>PDGFC</v>
          </cell>
          <cell r="F5623">
            <v>2</v>
          </cell>
        </row>
        <row r="5624">
          <cell r="E5624" t="str">
            <v>PDGFD</v>
          </cell>
          <cell r="F5624">
            <v>2</v>
          </cell>
        </row>
        <row r="5625">
          <cell r="E5625" t="str">
            <v>PDGFRA</v>
          </cell>
          <cell r="F5625">
            <v>1</v>
          </cell>
        </row>
        <row r="5626">
          <cell r="E5626" t="str">
            <v>PDGFRB</v>
          </cell>
          <cell r="F5626">
            <v>1</v>
          </cell>
        </row>
        <row r="5627">
          <cell r="E5627" t="str">
            <v>PDHA1</v>
          </cell>
          <cell r="F5627">
            <v>3</v>
          </cell>
        </row>
        <row r="5628">
          <cell r="E5628" t="str">
            <v>PDHA2</v>
          </cell>
          <cell r="F5628">
            <v>2</v>
          </cell>
        </row>
        <row r="5629">
          <cell r="E5629" t="str">
            <v>PDHX</v>
          </cell>
          <cell r="F5629">
            <v>1</v>
          </cell>
        </row>
        <row r="5630">
          <cell r="E5630" t="str">
            <v>PDIA2</v>
          </cell>
          <cell r="F5630">
            <v>2</v>
          </cell>
        </row>
        <row r="5631">
          <cell r="E5631" t="str">
            <v>PDIA4</v>
          </cell>
          <cell r="F5631">
            <v>1</v>
          </cell>
        </row>
        <row r="5632">
          <cell r="E5632" t="str">
            <v>PDIA5</v>
          </cell>
          <cell r="F5632">
            <v>1</v>
          </cell>
        </row>
        <row r="5633">
          <cell r="E5633" t="str">
            <v>PDILT</v>
          </cell>
          <cell r="F5633">
            <v>2</v>
          </cell>
        </row>
        <row r="5634">
          <cell r="E5634" t="str">
            <v>PDK4</v>
          </cell>
          <cell r="F5634">
            <v>1</v>
          </cell>
        </row>
        <row r="5635">
          <cell r="E5635" t="str">
            <v>PDLIM3</v>
          </cell>
          <cell r="F5635">
            <v>1</v>
          </cell>
        </row>
        <row r="5636">
          <cell r="E5636" t="str">
            <v>PDLIM4</v>
          </cell>
          <cell r="F5636">
            <v>1</v>
          </cell>
        </row>
        <row r="5637">
          <cell r="E5637" t="str">
            <v>PDLIM5</v>
          </cell>
          <cell r="F5637">
            <v>1</v>
          </cell>
        </row>
        <row r="5638">
          <cell r="E5638" t="str">
            <v>PDLIM7</v>
          </cell>
          <cell r="F5638">
            <v>1</v>
          </cell>
        </row>
        <row r="5639">
          <cell r="E5639" t="str">
            <v>PDP1</v>
          </cell>
          <cell r="F5639">
            <v>2</v>
          </cell>
        </row>
        <row r="5640">
          <cell r="E5640" t="str">
            <v>PDS5B</v>
          </cell>
          <cell r="F5640">
            <v>1</v>
          </cell>
        </row>
        <row r="5641">
          <cell r="E5641" t="str">
            <v>PDSS1</v>
          </cell>
          <cell r="F5641">
            <v>1</v>
          </cell>
        </row>
        <row r="5642">
          <cell r="E5642" t="str">
            <v>PDX1</v>
          </cell>
          <cell r="F5642">
            <v>1</v>
          </cell>
        </row>
        <row r="5643">
          <cell r="E5643" t="str">
            <v>PDYN</v>
          </cell>
          <cell r="F5643">
            <v>2</v>
          </cell>
        </row>
        <row r="5644">
          <cell r="E5644" t="str">
            <v>PDZD2</v>
          </cell>
          <cell r="F5644">
            <v>4</v>
          </cell>
        </row>
        <row r="5645">
          <cell r="E5645" t="str">
            <v>PDZD3</v>
          </cell>
          <cell r="F5645">
            <v>2</v>
          </cell>
        </row>
        <row r="5646">
          <cell r="E5646" t="str">
            <v>PDZD7</v>
          </cell>
          <cell r="F5646">
            <v>4</v>
          </cell>
        </row>
        <row r="5647">
          <cell r="E5647" t="str">
            <v>PDZK1IP1</v>
          </cell>
          <cell r="F5647">
            <v>1</v>
          </cell>
        </row>
        <row r="5648">
          <cell r="E5648" t="str">
            <v>PDZRN3</v>
          </cell>
          <cell r="F5648">
            <v>2</v>
          </cell>
        </row>
        <row r="5649">
          <cell r="E5649" t="str">
            <v>PDZRN4</v>
          </cell>
          <cell r="F5649">
            <v>6</v>
          </cell>
        </row>
        <row r="5650">
          <cell r="E5650" t="str">
            <v>PECI</v>
          </cell>
          <cell r="F5650">
            <v>1</v>
          </cell>
        </row>
        <row r="5651">
          <cell r="E5651" t="str">
            <v>PEG10</v>
          </cell>
          <cell r="F5651">
            <v>3</v>
          </cell>
        </row>
        <row r="5652">
          <cell r="E5652" t="str">
            <v>PEG3</v>
          </cell>
          <cell r="F5652">
            <v>11</v>
          </cell>
        </row>
        <row r="5653">
          <cell r="E5653" t="str">
            <v>PELI2</v>
          </cell>
          <cell r="F5653">
            <v>1</v>
          </cell>
        </row>
        <row r="5654">
          <cell r="E5654" t="str">
            <v>PELP1</v>
          </cell>
          <cell r="F5654">
            <v>3</v>
          </cell>
        </row>
        <row r="5655">
          <cell r="E5655" t="str">
            <v>PER2</v>
          </cell>
          <cell r="F5655">
            <v>1</v>
          </cell>
        </row>
        <row r="5656">
          <cell r="E5656" t="str">
            <v>PER3</v>
          </cell>
          <cell r="F5656">
            <v>2</v>
          </cell>
        </row>
        <row r="5657">
          <cell r="E5657" t="str">
            <v>PES1</v>
          </cell>
          <cell r="F5657">
            <v>1</v>
          </cell>
        </row>
        <row r="5658">
          <cell r="E5658" t="str">
            <v>PET112L</v>
          </cell>
          <cell r="F5658">
            <v>1</v>
          </cell>
        </row>
        <row r="5659">
          <cell r="E5659" t="str">
            <v>PEX1</v>
          </cell>
          <cell r="F5659">
            <v>2</v>
          </cell>
        </row>
        <row r="5660">
          <cell r="E5660" t="str">
            <v>PEX11G</v>
          </cell>
          <cell r="F5660">
            <v>2</v>
          </cell>
        </row>
        <row r="5661">
          <cell r="E5661" t="str">
            <v>PEX12</v>
          </cell>
          <cell r="F5661">
            <v>1</v>
          </cell>
        </row>
        <row r="5662">
          <cell r="E5662" t="str">
            <v>PEX14</v>
          </cell>
          <cell r="F5662">
            <v>1</v>
          </cell>
        </row>
        <row r="5663">
          <cell r="E5663" t="str">
            <v>PEX16</v>
          </cell>
          <cell r="F5663">
            <v>1</v>
          </cell>
        </row>
        <row r="5664">
          <cell r="E5664" t="str">
            <v>PEX2</v>
          </cell>
          <cell r="F5664">
            <v>1</v>
          </cell>
        </row>
        <row r="5665">
          <cell r="E5665" t="str">
            <v>PEX26</v>
          </cell>
          <cell r="F5665">
            <v>1</v>
          </cell>
        </row>
        <row r="5666">
          <cell r="E5666" t="str">
            <v>PEX3</v>
          </cell>
          <cell r="F5666">
            <v>2</v>
          </cell>
        </row>
        <row r="5667">
          <cell r="E5667" t="str">
            <v>PEX5L</v>
          </cell>
          <cell r="F5667">
            <v>3</v>
          </cell>
        </row>
        <row r="5668">
          <cell r="E5668" t="str">
            <v>PEX6</v>
          </cell>
          <cell r="F5668">
            <v>3</v>
          </cell>
        </row>
        <row r="5669">
          <cell r="E5669" t="str">
            <v>PFKFB1</v>
          </cell>
          <cell r="F5669">
            <v>3</v>
          </cell>
        </row>
        <row r="5670">
          <cell r="E5670" t="str">
            <v>PFKFB2</v>
          </cell>
          <cell r="F5670">
            <v>1</v>
          </cell>
        </row>
        <row r="5671">
          <cell r="E5671" t="str">
            <v>PFKFB4</v>
          </cell>
          <cell r="F5671">
            <v>2</v>
          </cell>
        </row>
        <row r="5672">
          <cell r="E5672" t="str">
            <v>PFKL</v>
          </cell>
          <cell r="F5672">
            <v>1</v>
          </cell>
        </row>
        <row r="5673">
          <cell r="E5673" t="str">
            <v>PFKM</v>
          </cell>
          <cell r="F5673">
            <v>2</v>
          </cell>
        </row>
        <row r="5674">
          <cell r="E5674" t="str">
            <v>PFKP</v>
          </cell>
          <cell r="F5674">
            <v>2</v>
          </cell>
        </row>
        <row r="5675">
          <cell r="E5675" t="str">
            <v>PGBD1</v>
          </cell>
          <cell r="F5675">
            <v>1</v>
          </cell>
        </row>
        <row r="5676">
          <cell r="E5676" t="str">
            <v>PGBD2</v>
          </cell>
          <cell r="F5676">
            <v>2</v>
          </cell>
        </row>
        <row r="5677">
          <cell r="E5677" t="str">
            <v>PGBD4</v>
          </cell>
          <cell r="F5677">
            <v>1</v>
          </cell>
        </row>
        <row r="5678">
          <cell r="E5678" t="str">
            <v>PGBD5</v>
          </cell>
          <cell r="F5678">
            <v>1</v>
          </cell>
        </row>
        <row r="5679">
          <cell r="E5679" t="str">
            <v>PGC</v>
          </cell>
          <cell r="F5679">
            <v>1</v>
          </cell>
        </row>
        <row r="5680">
          <cell r="E5680" t="str">
            <v>PGK2</v>
          </cell>
          <cell r="F5680">
            <v>2</v>
          </cell>
        </row>
        <row r="5681">
          <cell r="E5681" t="str">
            <v>PGLYRP1</v>
          </cell>
          <cell r="F5681">
            <v>1</v>
          </cell>
        </row>
        <row r="5682">
          <cell r="E5682" t="str">
            <v>PGLYRP2</v>
          </cell>
          <cell r="F5682">
            <v>2</v>
          </cell>
        </row>
        <row r="5683">
          <cell r="E5683" t="str">
            <v>PGLYRP3</v>
          </cell>
          <cell r="F5683">
            <v>1</v>
          </cell>
        </row>
        <row r="5684">
          <cell r="E5684" t="str">
            <v>PGM1</v>
          </cell>
          <cell r="F5684">
            <v>1</v>
          </cell>
        </row>
        <row r="5685">
          <cell r="E5685" t="str">
            <v>PGM2</v>
          </cell>
          <cell r="F5685">
            <v>1</v>
          </cell>
        </row>
        <row r="5686">
          <cell r="E5686" t="str">
            <v>PGM2L1</v>
          </cell>
          <cell r="F5686">
            <v>2</v>
          </cell>
        </row>
        <row r="5687">
          <cell r="E5687" t="str">
            <v>PGR</v>
          </cell>
          <cell r="F5687">
            <v>2</v>
          </cell>
        </row>
        <row r="5688">
          <cell r="E5688" t="str">
            <v>PGS1</v>
          </cell>
          <cell r="F5688">
            <v>1</v>
          </cell>
        </row>
        <row r="5689">
          <cell r="E5689" t="str">
            <v>PHACTR1</v>
          </cell>
          <cell r="F5689">
            <v>1</v>
          </cell>
        </row>
        <row r="5690">
          <cell r="E5690" t="str">
            <v>PHACTR2</v>
          </cell>
          <cell r="F5690">
            <v>2</v>
          </cell>
        </row>
        <row r="5691">
          <cell r="E5691" t="str">
            <v>PHACTR3</v>
          </cell>
          <cell r="F5691">
            <v>1</v>
          </cell>
        </row>
        <row r="5692">
          <cell r="E5692" t="str">
            <v>PHACTR4</v>
          </cell>
          <cell r="F5692">
            <v>3</v>
          </cell>
        </row>
        <row r="5693">
          <cell r="E5693" t="str">
            <v>PHC1</v>
          </cell>
          <cell r="F5693">
            <v>2</v>
          </cell>
        </row>
        <row r="5694">
          <cell r="E5694" t="str">
            <v>PHC3</v>
          </cell>
          <cell r="F5694">
            <v>2</v>
          </cell>
        </row>
        <row r="5695">
          <cell r="E5695" t="str">
            <v>PHEX</v>
          </cell>
          <cell r="F5695">
            <v>4</v>
          </cell>
        </row>
        <row r="5696">
          <cell r="E5696" t="str">
            <v>PHF1</v>
          </cell>
          <cell r="F5696">
            <v>1</v>
          </cell>
        </row>
        <row r="5697">
          <cell r="E5697" t="str">
            <v>PHF10</v>
          </cell>
          <cell r="F5697">
            <v>1</v>
          </cell>
        </row>
        <row r="5698">
          <cell r="E5698" t="str">
            <v>PHF12</v>
          </cell>
          <cell r="F5698">
            <v>2</v>
          </cell>
        </row>
        <row r="5699">
          <cell r="E5699" t="str">
            <v>PHF13</v>
          </cell>
          <cell r="F5699">
            <v>1</v>
          </cell>
        </row>
        <row r="5700">
          <cell r="E5700" t="str">
            <v>PHF14</v>
          </cell>
          <cell r="F5700">
            <v>2</v>
          </cell>
        </row>
        <row r="5701">
          <cell r="E5701" t="str">
            <v>PHF15</v>
          </cell>
          <cell r="F5701">
            <v>1</v>
          </cell>
        </row>
        <row r="5702">
          <cell r="E5702" t="str">
            <v>PHF16</v>
          </cell>
          <cell r="F5702">
            <v>1</v>
          </cell>
        </row>
        <row r="5703">
          <cell r="E5703" t="str">
            <v>PHF17</v>
          </cell>
          <cell r="F5703">
            <v>1</v>
          </cell>
        </row>
        <row r="5704">
          <cell r="E5704" t="str">
            <v>PHF20</v>
          </cell>
          <cell r="F5704">
            <v>1</v>
          </cell>
        </row>
        <row r="5705">
          <cell r="E5705" t="str">
            <v>PHF20L1</v>
          </cell>
          <cell r="F5705">
            <v>1</v>
          </cell>
        </row>
        <row r="5706">
          <cell r="E5706" t="str">
            <v>PHF21A</v>
          </cell>
          <cell r="F5706">
            <v>1</v>
          </cell>
        </row>
        <row r="5707">
          <cell r="E5707" t="str">
            <v>PHF21B</v>
          </cell>
          <cell r="F5707">
            <v>1</v>
          </cell>
        </row>
        <row r="5708">
          <cell r="E5708" t="str">
            <v>PHF3</v>
          </cell>
          <cell r="F5708">
            <v>2</v>
          </cell>
        </row>
        <row r="5709">
          <cell r="E5709" t="str">
            <v>PHF7</v>
          </cell>
          <cell r="F5709">
            <v>1</v>
          </cell>
        </row>
        <row r="5710">
          <cell r="E5710" t="str">
            <v>PHF8</v>
          </cell>
          <cell r="F5710">
            <v>2</v>
          </cell>
        </row>
        <row r="5711">
          <cell r="E5711" t="str">
            <v>PHIP</v>
          </cell>
          <cell r="F5711">
            <v>5</v>
          </cell>
        </row>
        <row r="5712">
          <cell r="E5712" t="str">
            <v>PHKA2</v>
          </cell>
          <cell r="F5712">
            <v>1</v>
          </cell>
        </row>
        <row r="5713">
          <cell r="E5713" t="str">
            <v>PHKB</v>
          </cell>
          <cell r="F5713">
            <v>2</v>
          </cell>
        </row>
        <row r="5714">
          <cell r="E5714" t="str">
            <v>PHLDA3</v>
          </cell>
          <cell r="F5714">
            <v>1</v>
          </cell>
        </row>
        <row r="5715">
          <cell r="E5715" t="str">
            <v>PHLDB1</v>
          </cell>
          <cell r="F5715">
            <v>2</v>
          </cell>
        </row>
        <row r="5716">
          <cell r="E5716" t="str">
            <v>PHLDB2</v>
          </cell>
          <cell r="F5716">
            <v>2</v>
          </cell>
        </row>
        <row r="5717">
          <cell r="E5717" t="str">
            <v>PHLPP1</v>
          </cell>
          <cell r="F5717">
            <v>1</v>
          </cell>
        </row>
        <row r="5718">
          <cell r="E5718" t="str">
            <v>PHLPP2</v>
          </cell>
          <cell r="F5718">
            <v>1</v>
          </cell>
        </row>
        <row r="5719">
          <cell r="E5719" t="str">
            <v>PHOSPHO1</v>
          </cell>
          <cell r="F5719">
            <v>1</v>
          </cell>
        </row>
        <row r="5720">
          <cell r="E5720" t="str">
            <v>PHOX2A</v>
          </cell>
          <cell r="F5720">
            <v>1</v>
          </cell>
        </row>
        <row r="5721">
          <cell r="E5721" t="str">
            <v>PHRF1</v>
          </cell>
          <cell r="F5721">
            <v>2</v>
          </cell>
        </row>
        <row r="5722">
          <cell r="E5722" t="str">
            <v>PHTF1</v>
          </cell>
          <cell r="F5722">
            <v>2</v>
          </cell>
        </row>
        <row r="5723">
          <cell r="E5723" t="str">
            <v>PI15</v>
          </cell>
          <cell r="F5723">
            <v>3</v>
          </cell>
        </row>
        <row r="5724">
          <cell r="E5724" t="str">
            <v>PI3</v>
          </cell>
          <cell r="F5724">
            <v>1</v>
          </cell>
        </row>
        <row r="5725">
          <cell r="E5725" t="str">
            <v>PI4K2A</v>
          </cell>
          <cell r="F5725">
            <v>2</v>
          </cell>
        </row>
        <row r="5726">
          <cell r="E5726" t="str">
            <v>PI4KA</v>
          </cell>
          <cell r="F5726">
            <v>2</v>
          </cell>
        </row>
        <row r="5727">
          <cell r="E5727" t="str">
            <v>PI4KB</v>
          </cell>
          <cell r="F5727">
            <v>1</v>
          </cell>
        </row>
        <row r="5728">
          <cell r="E5728" t="str">
            <v>PIAS1</v>
          </cell>
          <cell r="F5728">
            <v>2</v>
          </cell>
        </row>
        <row r="5729">
          <cell r="E5729" t="str">
            <v>PIAS2</v>
          </cell>
          <cell r="F5729">
            <v>1</v>
          </cell>
        </row>
        <row r="5730">
          <cell r="E5730" t="str">
            <v>PIAS3</v>
          </cell>
          <cell r="F5730">
            <v>1</v>
          </cell>
        </row>
        <row r="5731">
          <cell r="E5731" t="str">
            <v>PIAS4</v>
          </cell>
          <cell r="F5731">
            <v>1</v>
          </cell>
        </row>
        <row r="5732">
          <cell r="E5732" t="str">
            <v>PIBF1</v>
          </cell>
          <cell r="F5732">
            <v>3</v>
          </cell>
        </row>
        <row r="5733">
          <cell r="E5733" t="str">
            <v>PICALM</v>
          </cell>
          <cell r="F5733">
            <v>1</v>
          </cell>
        </row>
        <row r="5734">
          <cell r="E5734" t="str">
            <v>PICK1</v>
          </cell>
          <cell r="F5734">
            <v>1</v>
          </cell>
        </row>
        <row r="5735">
          <cell r="E5735" t="str">
            <v>PID1</v>
          </cell>
          <cell r="F5735">
            <v>2</v>
          </cell>
        </row>
        <row r="5736">
          <cell r="E5736" t="str">
            <v>PIEZO2</v>
          </cell>
          <cell r="F5736">
            <v>2</v>
          </cell>
        </row>
        <row r="5737">
          <cell r="E5737" t="str">
            <v>PIGB</v>
          </cell>
          <cell r="F5737">
            <v>1</v>
          </cell>
        </row>
        <row r="5738">
          <cell r="E5738" t="str">
            <v>PIGL</v>
          </cell>
          <cell r="F5738">
            <v>1</v>
          </cell>
        </row>
        <row r="5739">
          <cell r="E5739" t="str">
            <v>PIGO</v>
          </cell>
          <cell r="F5739">
            <v>2</v>
          </cell>
        </row>
        <row r="5740">
          <cell r="E5740" t="str">
            <v>PIGQ</v>
          </cell>
          <cell r="F5740">
            <v>1</v>
          </cell>
        </row>
        <row r="5741">
          <cell r="E5741" t="str">
            <v>PIGR</v>
          </cell>
          <cell r="F5741">
            <v>1</v>
          </cell>
        </row>
        <row r="5742">
          <cell r="E5742" t="str">
            <v>PIGT</v>
          </cell>
          <cell r="F5742">
            <v>1</v>
          </cell>
        </row>
        <row r="5743">
          <cell r="E5743" t="str">
            <v>PIGW</v>
          </cell>
          <cell r="F5743">
            <v>2</v>
          </cell>
        </row>
        <row r="5744">
          <cell r="E5744" t="str">
            <v>PIGX</v>
          </cell>
          <cell r="F5744">
            <v>1</v>
          </cell>
        </row>
        <row r="5745">
          <cell r="E5745" t="str">
            <v>PIH1D1</v>
          </cell>
          <cell r="F5745">
            <v>1</v>
          </cell>
        </row>
        <row r="5746">
          <cell r="E5746" t="str">
            <v>PIH1D2</v>
          </cell>
          <cell r="F5746">
            <v>1</v>
          </cell>
        </row>
        <row r="5747">
          <cell r="E5747" t="str">
            <v>PIK3AP1</v>
          </cell>
          <cell r="F5747">
            <v>1</v>
          </cell>
        </row>
        <row r="5748">
          <cell r="E5748" t="str">
            <v>PIK3C2A</v>
          </cell>
          <cell r="F5748">
            <v>2</v>
          </cell>
        </row>
        <row r="5749">
          <cell r="E5749" t="str">
            <v>PIK3C2B</v>
          </cell>
          <cell r="F5749">
            <v>2</v>
          </cell>
        </row>
        <row r="5750">
          <cell r="E5750" t="str">
            <v>PIK3C2G</v>
          </cell>
          <cell r="F5750">
            <v>5</v>
          </cell>
        </row>
        <row r="5751">
          <cell r="E5751" t="str">
            <v>PIK3C3</v>
          </cell>
          <cell r="F5751">
            <v>3</v>
          </cell>
        </row>
        <row r="5752">
          <cell r="E5752" t="str">
            <v>PIK3CA</v>
          </cell>
          <cell r="F5752">
            <v>14</v>
          </cell>
        </row>
        <row r="5753">
          <cell r="E5753" t="str">
            <v>PIK3CB</v>
          </cell>
          <cell r="F5753">
            <v>2</v>
          </cell>
        </row>
        <row r="5754">
          <cell r="E5754" t="str">
            <v>PIK3CD</v>
          </cell>
          <cell r="F5754">
            <v>1</v>
          </cell>
        </row>
        <row r="5755">
          <cell r="E5755" t="str">
            <v>PIK3CG</v>
          </cell>
          <cell r="F5755">
            <v>4</v>
          </cell>
        </row>
        <row r="5756">
          <cell r="E5756" t="str">
            <v>PIK3R1</v>
          </cell>
          <cell r="F5756">
            <v>4</v>
          </cell>
        </row>
        <row r="5757">
          <cell r="E5757" t="str">
            <v>PIK3R4</v>
          </cell>
          <cell r="F5757">
            <v>1</v>
          </cell>
        </row>
        <row r="5758">
          <cell r="E5758" t="str">
            <v>PIK3R5</v>
          </cell>
          <cell r="F5758">
            <v>2</v>
          </cell>
        </row>
        <row r="5759">
          <cell r="E5759" t="str">
            <v>PIKFYVE</v>
          </cell>
          <cell r="F5759">
            <v>1</v>
          </cell>
        </row>
        <row r="5760">
          <cell r="E5760" t="str">
            <v>PILRA</v>
          </cell>
          <cell r="F5760">
            <v>1</v>
          </cell>
        </row>
        <row r="5761">
          <cell r="E5761" t="str">
            <v>PIP5K1A</v>
          </cell>
          <cell r="F5761">
            <v>1</v>
          </cell>
        </row>
        <row r="5762">
          <cell r="E5762" t="str">
            <v>PIRT</v>
          </cell>
          <cell r="F5762">
            <v>1</v>
          </cell>
        </row>
        <row r="5763">
          <cell r="E5763" t="str">
            <v>PITPNB</v>
          </cell>
          <cell r="F5763">
            <v>1</v>
          </cell>
        </row>
        <row r="5764">
          <cell r="E5764" t="str">
            <v>PITPNC1</v>
          </cell>
          <cell r="F5764">
            <v>1</v>
          </cell>
        </row>
        <row r="5765">
          <cell r="E5765" t="str">
            <v>PITPNM1</v>
          </cell>
          <cell r="F5765">
            <v>1</v>
          </cell>
        </row>
        <row r="5766">
          <cell r="E5766" t="str">
            <v>PITPNM3</v>
          </cell>
          <cell r="F5766">
            <v>2</v>
          </cell>
        </row>
        <row r="5767">
          <cell r="E5767" t="str">
            <v>PITRM1</v>
          </cell>
          <cell r="F5767">
            <v>1</v>
          </cell>
        </row>
        <row r="5768">
          <cell r="E5768" t="str">
            <v>PIWIL1</v>
          </cell>
          <cell r="F5768">
            <v>1</v>
          </cell>
        </row>
        <row r="5769">
          <cell r="E5769" t="str">
            <v>PIWIL2</v>
          </cell>
          <cell r="F5769">
            <v>1</v>
          </cell>
        </row>
        <row r="5770">
          <cell r="E5770" t="str">
            <v>PIWIL3</v>
          </cell>
          <cell r="F5770">
            <v>1</v>
          </cell>
        </row>
        <row r="5771">
          <cell r="E5771" t="str">
            <v>PIWIL4</v>
          </cell>
          <cell r="F5771">
            <v>1</v>
          </cell>
        </row>
        <row r="5772">
          <cell r="E5772" t="str">
            <v>PJA1</v>
          </cell>
          <cell r="F5772">
            <v>1</v>
          </cell>
        </row>
        <row r="5773">
          <cell r="E5773" t="str">
            <v>PJA2</v>
          </cell>
          <cell r="F5773">
            <v>1</v>
          </cell>
        </row>
        <row r="5774">
          <cell r="E5774" t="str">
            <v>PKD1L1</v>
          </cell>
          <cell r="F5774">
            <v>4</v>
          </cell>
        </row>
        <row r="5775">
          <cell r="E5775" t="str">
            <v>PKD1L2</v>
          </cell>
          <cell r="F5775">
            <v>5</v>
          </cell>
        </row>
        <row r="5776">
          <cell r="E5776" t="str">
            <v>PKD1L3</v>
          </cell>
          <cell r="F5776">
            <v>1</v>
          </cell>
        </row>
        <row r="5777">
          <cell r="E5777" t="str">
            <v>PKD2L1</v>
          </cell>
          <cell r="F5777">
            <v>1</v>
          </cell>
        </row>
        <row r="5778">
          <cell r="E5778" t="str">
            <v>PKD2L2</v>
          </cell>
          <cell r="F5778">
            <v>2</v>
          </cell>
        </row>
        <row r="5779">
          <cell r="E5779" t="str">
            <v>PKDREJ</v>
          </cell>
          <cell r="F5779">
            <v>5</v>
          </cell>
        </row>
        <row r="5780">
          <cell r="E5780" t="str">
            <v>PKHD1</v>
          </cell>
          <cell r="F5780">
            <v>10</v>
          </cell>
        </row>
        <row r="5781">
          <cell r="E5781" t="str">
            <v>PKHD1L1</v>
          </cell>
          <cell r="F5781">
            <v>8</v>
          </cell>
        </row>
        <row r="5782">
          <cell r="E5782" t="str">
            <v>PKLR</v>
          </cell>
          <cell r="F5782">
            <v>1</v>
          </cell>
        </row>
        <row r="5783">
          <cell r="E5783" t="str">
            <v>PKN1</v>
          </cell>
          <cell r="F5783">
            <v>1</v>
          </cell>
        </row>
        <row r="5784">
          <cell r="E5784" t="str">
            <v>PKN3</v>
          </cell>
          <cell r="F5784">
            <v>2</v>
          </cell>
        </row>
        <row r="5785">
          <cell r="E5785" t="str">
            <v>PKNOX1</v>
          </cell>
          <cell r="F5785">
            <v>1</v>
          </cell>
        </row>
        <row r="5786">
          <cell r="E5786" t="str">
            <v>PKNOX2</v>
          </cell>
          <cell r="F5786">
            <v>1</v>
          </cell>
        </row>
        <row r="5787">
          <cell r="E5787" t="str">
            <v>PKP2</v>
          </cell>
          <cell r="F5787">
            <v>1</v>
          </cell>
        </row>
        <row r="5788">
          <cell r="E5788" t="str">
            <v>PKP4</v>
          </cell>
          <cell r="F5788">
            <v>2</v>
          </cell>
        </row>
        <row r="5789">
          <cell r="E5789" t="str">
            <v>PLA2G12A</v>
          </cell>
          <cell r="F5789">
            <v>1</v>
          </cell>
        </row>
        <row r="5790">
          <cell r="E5790" t="str">
            <v>PLA2G3</v>
          </cell>
          <cell r="F5790">
            <v>1</v>
          </cell>
        </row>
        <row r="5791">
          <cell r="E5791" t="str">
            <v>PLA2G4C</v>
          </cell>
          <cell r="F5791">
            <v>3</v>
          </cell>
        </row>
        <row r="5792">
          <cell r="E5792" t="str">
            <v>PLA2G6</v>
          </cell>
          <cell r="F5792">
            <v>1</v>
          </cell>
        </row>
        <row r="5793">
          <cell r="E5793" t="str">
            <v>PLA2R1</v>
          </cell>
          <cell r="F5793">
            <v>1</v>
          </cell>
        </row>
        <row r="5794">
          <cell r="E5794" t="str">
            <v>PLAA</v>
          </cell>
          <cell r="F5794">
            <v>1</v>
          </cell>
        </row>
        <row r="5795">
          <cell r="E5795" t="str">
            <v>PLAC1L</v>
          </cell>
          <cell r="F5795">
            <v>1</v>
          </cell>
        </row>
        <row r="5796">
          <cell r="E5796" t="str">
            <v>PLAG1</v>
          </cell>
          <cell r="F5796">
            <v>4</v>
          </cell>
        </row>
        <row r="5797">
          <cell r="E5797" t="str">
            <v>PLAGL2</v>
          </cell>
          <cell r="F5797">
            <v>1</v>
          </cell>
        </row>
        <row r="5798">
          <cell r="E5798" t="str">
            <v>PLAT</v>
          </cell>
          <cell r="F5798">
            <v>1</v>
          </cell>
        </row>
        <row r="5799">
          <cell r="E5799" t="str">
            <v>PLB1</v>
          </cell>
          <cell r="F5799">
            <v>1</v>
          </cell>
        </row>
        <row r="5800">
          <cell r="E5800" t="str">
            <v>PLBD2</v>
          </cell>
          <cell r="F5800">
            <v>1</v>
          </cell>
        </row>
        <row r="5801">
          <cell r="E5801" t="str">
            <v>PLCB1</v>
          </cell>
          <cell r="F5801">
            <v>3</v>
          </cell>
        </row>
        <row r="5802">
          <cell r="E5802" t="str">
            <v>PLCB2</v>
          </cell>
          <cell r="F5802">
            <v>2</v>
          </cell>
        </row>
        <row r="5803">
          <cell r="E5803" t="str">
            <v>PLCB4</v>
          </cell>
          <cell r="F5803">
            <v>2</v>
          </cell>
        </row>
        <row r="5804">
          <cell r="E5804" t="str">
            <v>PLCD1</v>
          </cell>
          <cell r="F5804">
            <v>3</v>
          </cell>
        </row>
        <row r="5805">
          <cell r="E5805" t="str">
            <v>PLCD3</v>
          </cell>
          <cell r="F5805">
            <v>1</v>
          </cell>
        </row>
        <row r="5806">
          <cell r="E5806" t="str">
            <v>PLCD4</v>
          </cell>
          <cell r="F5806">
            <v>2</v>
          </cell>
        </row>
        <row r="5807">
          <cell r="E5807" t="str">
            <v>PLCE1</v>
          </cell>
          <cell r="F5807">
            <v>1</v>
          </cell>
        </row>
        <row r="5808">
          <cell r="E5808" t="str">
            <v>PLCG1</v>
          </cell>
          <cell r="F5808">
            <v>1</v>
          </cell>
        </row>
        <row r="5809">
          <cell r="E5809" t="str">
            <v>PLCG2</v>
          </cell>
          <cell r="F5809">
            <v>5</v>
          </cell>
        </row>
        <row r="5810">
          <cell r="E5810" t="str">
            <v>PLCH1</v>
          </cell>
          <cell r="F5810">
            <v>2</v>
          </cell>
        </row>
        <row r="5811">
          <cell r="E5811" t="str">
            <v>PLCH2</v>
          </cell>
          <cell r="F5811">
            <v>2</v>
          </cell>
        </row>
        <row r="5812">
          <cell r="E5812" t="str">
            <v>PLCL1</v>
          </cell>
          <cell r="F5812">
            <v>1</v>
          </cell>
        </row>
        <row r="5813">
          <cell r="E5813" t="str">
            <v>PLCL2</v>
          </cell>
          <cell r="F5813">
            <v>3</v>
          </cell>
        </row>
        <row r="5814">
          <cell r="E5814" t="str">
            <v>PLCZ1</v>
          </cell>
          <cell r="F5814">
            <v>2</v>
          </cell>
        </row>
        <row r="5815">
          <cell r="E5815" t="str">
            <v>PLD1</v>
          </cell>
          <cell r="F5815">
            <v>1</v>
          </cell>
        </row>
        <row r="5816">
          <cell r="E5816" t="str">
            <v>PLD2</v>
          </cell>
          <cell r="F5816">
            <v>1</v>
          </cell>
        </row>
        <row r="5817">
          <cell r="E5817" t="str">
            <v>PLD4</v>
          </cell>
          <cell r="F5817">
            <v>1</v>
          </cell>
        </row>
        <row r="5818">
          <cell r="E5818" t="str">
            <v>PLD5</v>
          </cell>
          <cell r="F5818">
            <v>2</v>
          </cell>
        </row>
        <row r="5819">
          <cell r="E5819" t="str">
            <v>PLEC</v>
          </cell>
          <cell r="F5819">
            <v>6</v>
          </cell>
        </row>
        <row r="5820">
          <cell r="E5820" t="str">
            <v>PLEK</v>
          </cell>
          <cell r="F5820">
            <v>2</v>
          </cell>
        </row>
        <row r="5821">
          <cell r="E5821" t="str">
            <v>PLEKHA3</v>
          </cell>
          <cell r="F5821">
            <v>1</v>
          </cell>
        </row>
        <row r="5822">
          <cell r="E5822" t="str">
            <v>PLEKHA4</v>
          </cell>
          <cell r="F5822">
            <v>2</v>
          </cell>
        </row>
        <row r="5823">
          <cell r="E5823" t="str">
            <v>PLEKHA6</v>
          </cell>
          <cell r="F5823">
            <v>2</v>
          </cell>
        </row>
        <row r="5824">
          <cell r="E5824" t="str">
            <v>PLEKHA7</v>
          </cell>
          <cell r="F5824">
            <v>2</v>
          </cell>
        </row>
        <row r="5825">
          <cell r="E5825" t="str">
            <v>PLEKHA9</v>
          </cell>
          <cell r="F5825">
            <v>1</v>
          </cell>
        </row>
        <row r="5826">
          <cell r="E5826" t="str">
            <v>PLEKHB2</v>
          </cell>
          <cell r="F5826">
            <v>1</v>
          </cell>
        </row>
        <row r="5827">
          <cell r="E5827" t="str">
            <v>PLEKHG1</v>
          </cell>
          <cell r="F5827">
            <v>1</v>
          </cell>
        </row>
        <row r="5828">
          <cell r="E5828" t="str">
            <v>PLEKHG2</v>
          </cell>
          <cell r="F5828">
            <v>1</v>
          </cell>
        </row>
        <row r="5829">
          <cell r="E5829" t="str">
            <v>PLEKHG3</v>
          </cell>
          <cell r="F5829">
            <v>1</v>
          </cell>
        </row>
        <row r="5830">
          <cell r="E5830" t="str">
            <v>PLEKHG4</v>
          </cell>
          <cell r="F5830">
            <v>1</v>
          </cell>
        </row>
        <row r="5831">
          <cell r="E5831" t="str">
            <v>PLEKHG4B</v>
          </cell>
          <cell r="F5831">
            <v>5</v>
          </cell>
        </row>
        <row r="5832">
          <cell r="E5832" t="str">
            <v>PLEKHG5</v>
          </cell>
          <cell r="F5832">
            <v>3</v>
          </cell>
        </row>
        <row r="5833">
          <cell r="E5833" t="str">
            <v>PLEKHG6</v>
          </cell>
          <cell r="F5833">
            <v>1</v>
          </cell>
        </row>
        <row r="5834">
          <cell r="E5834" t="str">
            <v>PLEKHH1</v>
          </cell>
          <cell r="F5834">
            <v>1</v>
          </cell>
        </row>
        <row r="5835">
          <cell r="E5835" t="str">
            <v>PLEKHH2</v>
          </cell>
          <cell r="F5835">
            <v>1</v>
          </cell>
        </row>
        <row r="5836">
          <cell r="E5836" t="str">
            <v>PLEKHH3</v>
          </cell>
          <cell r="F5836">
            <v>1</v>
          </cell>
        </row>
        <row r="5837">
          <cell r="E5837" t="str">
            <v>PLEKHJ1</v>
          </cell>
          <cell r="F5837">
            <v>1</v>
          </cell>
        </row>
        <row r="5838">
          <cell r="E5838" t="str">
            <v>PLEKHM1</v>
          </cell>
          <cell r="F5838">
            <v>1</v>
          </cell>
        </row>
        <row r="5839">
          <cell r="E5839" t="str">
            <v>PLEKHM1P</v>
          </cell>
          <cell r="F5839">
            <v>1</v>
          </cell>
        </row>
        <row r="5840">
          <cell r="E5840" t="str">
            <v>PLEKHM2</v>
          </cell>
          <cell r="F5840">
            <v>2</v>
          </cell>
        </row>
        <row r="5841">
          <cell r="E5841" t="str">
            <v>PLEKHO1</v>
          </cell>
          <cell r="F5841">
            <v>1</v>
          </cell>
        </row>
        <row r="5842">
          <cell r="E5842" t="str">
            <v>PLG</v>
          </cell>
          <cell r="F5842">
            <v>2</v>
          </cell>
        </row>
        <row r="5843">
          <cell r="E5843" t="str">
            <v>PLIN1</v>
          </cell>
          <cell r="F5843">
            <v>1</v>
          </cell>
        </row>
        <row r="5844">
          <cell r="E5844" t="str">
            <v>PLIN4</v>
          </cell>
          <cell r="F5844">
            <v>1</v>
          </cell>
        </row>
        <row r="5845">
          <cell r="E5845" t="str">
            <v>PLK1</v>
          </cell>
          <cell r="F5845">
            <v>1</v>
          </cell>
        </row>
        <row r="5846">
          <cell r="E5846" t="str">
            <v>PLK2</v>
          </cell>
          <cell r="F5846">
            <v>1</v>
          </cell>
        </row>
        <row r="5847">
          <cell r="E5847" t="str">
            <v>PLK3</v>
          </cell>
          <cell r="F5847">
            <v>1</v>
          </cell>
        </row>
        <row r="5848">
          <cell r="E5848" t="str">
            <v>PLK5P</v>
          </cell>
          <cell r="F5848">
            <v>2</v>
          </cell>
        </row>
        <row r="5849">
          <cell r="E5849" t="str">
            <v>PLOD2</v>
          </cell>
          <cell r="F5849">
            <v>2</v>
          </cell>
        </row>
        <row r="5850">
          <cell r="E5850" t="str">
            <v>PLOD3</v>
          </cell>
          <cell r="F5850">
            <v>1</v>
          </cell>
        </row>
        <row r="5851">
          <cell r="E5851" t="str">
            <v>PLS3</v>
          </cell>
          <cell r="F5851">
            <v>2</v>
          </cell>
        </row>
        <row r="5852">
          <cell r="E5852" t="str">
            <v>PLSCR5</v>
          </cell>
          <cell r="F5852">
            <v>1</v>
          </cell>
        </row>
        <row r="5853">
          <cell r="E5853" t="str">
            <v>PLVAP</v>
          </cell>
          <cell r="F5853">
            <v>1</v>
          </cell>
        </row>
        <row r="5854">
          <cell r="E5854" t="str">
            <v>PLXDC1</v>
          </cell>
          <cell r="F5854">
            <v>1</v>
          </cell>
        </row>
        <row r="5855">
          <cell r="E5855" t="str">
            <v>PLXDC2</v>
          </cell>
          <cell r="F5855">
            <v>2</v>
          </cell>
        </row>
        <row r="5856">
          <cell r="E5856" t="str">
            <v>PLXNA1</v>
          </cell>
          <cell r="F5856">
            <v>3</v>
          </cell>
        </row>
        <row r="5857">
          <cell r="E5857" t="str">
            <v>PLXNA2</v>
          </cell>
          <cell r="F5857">
            <v>5</v>
          </cell>
        </row>
        <row r="5858">
          <cell r="E5858" t="str">
            <v>PLXNA3</v>
          </cell>
          <cell r="F5858">
            <v>1</v>
          </cell>
        </row>
        <row r="5859">
          <cell r="E5859" t="str">
            <v>PLXNA4</v>
          </cell>
          <cell r="F5859">
            <v>4</v>
          </cell>
        </row>
        <row r="5860">
          <cell r="E5860" t="str">
            <v>PLXNB2</v>
          </cell>
          <cell r="F5860">
            <v>3</v>
          </cell>
        </row>
        <row r="5861">
          <cell r="E5861" t="str">
            <v>PLXNB3</v>
          </cell>
          <cell r="F5861">
            <v>2</v>
          </cell>
        </row>
        <row r="5862">
          <cell r="E5862" t="str">
            <v>PLXNC1</v>
          </cell>
          <cell r="F5862">
            <v>2</v>
          </cell>
        </row>
        <row r="5863">
          <cell r="E5863" t="str">
            <v>PLXND1</v>
          </cell>
          <cell r="F5863">
            <v>3</v>
          </cell>
        </row>
        <row r="5864">
          <cell r="E5864" t="str">
            <v>PM20D1</v>
          </cell>
          <cell r="F5864">
            <v>3</v>
          </cell>
        </row>
        <row r="5865">
          <cell r="E5865" t="str">
            <v>PMFBP1</v>
          </cell>
          <cell r="F5865">
            <v>1</v>
          </cell>
        </row>
        <row r="5866">
          <cell r="E5866" t="str">
            <v>PML</v>
          </cell>
          <cell r="F5866">
            <v>2</v>
          </cell>
        </row>
        <row r="5867">
          <cell r="E5867" t="str">
            <v>PMP2</v>
          </cell>
          <cell r="F5867">
            <v>1</v>
          </cell>
        </row>
        <row r="5868">
          <cell r="E5868" t="str">
            <v>PMPCA</v>
          </cell>
          <cell r="F5868">
            <v>1</v>
          </cell>
        </row>
        <row r="5869">
          <cell r="E5869" t="str">
            <v>PMPCB</v>
          </cell>
          <cell r="F5869">
            <v>1</v>
          </cell>
        </row>
        <row r="5870">
          <cell r="E5870" t="str">
            <v>PMS1</v>
          </cell>
          <cell r="F5870">
            <v>2</v>
          </cell>
        </row>
        <row r="5871">
          <cell r="E5871" t="str">
            <v>PNCK</v>
          </cell>
          <cell r="F5871">
            <v>1</v>
          </cell>
        </row>
        <row r="5872">
          <cell r="E5872" t="str">
            <v>PNLIPRP1</v>
          </cell>
          <cell r="F5872">
            <v>1</v>
          </cell>
        </row>
        <row r="5873">
          <cell r="E5873" t="str">
            <v>PNLIPRP2</v>
          </cell>
          <cell r="F5873">
            <v>1</v>
          </cell>
        </row>
        <row r="5874">
          <cell r="E5874" t="str">
            <v>PNLIPRP3</v>
          </cell>
          <cell r="F5874">
            <v>2</v>
          </cell>
        </row>
        <row r="5875">
          <cell r="E5875" t="str">
            <v>PNMA1</v>
          </cell>
          <cell r="F5875">
            <v>2</v>
          </cell>
        </row>
        <row r="5876">
          <cell r="E5876" t="str">
            <v>PNMA2</v>
          </cell>
          <cell r="F5876">
            <v>1</v>
          </cell>
        </row>
        <row r="5877">
          <cell r="E5877" t="str">
            <v>PNMAL1</v>
          </cell>
          <cell r="F5877">
            <v>1</v>
          </cell>
        </row>
        <row r="5878">
          <cell r="E5878" t="str">
            <v>PNMAL2</v>
          </cell>
          <cell r="F5878">
            <v>1</v>
          </cell>
        </row>
        <row r="5879">
          <cell r="E5879" t="str">
            <v>PNN</v>
          </cell>
          <cell r="F5879">
            <v>1</v>
          </cell>
        </row>
        <row r="5880">
          <cell r="E5880" t="str">
            <v>PNO1</v>
          </cell>
          <cell r="F5880">
            <v>1</v>
          </cell>
        </row>
        <row r="5881">
          <cell r="E5881" t="str">
            <v>PNPLA6</v>
          </cell>
          <cell r="F5881">
            <v>3</v>
          </cell>
        </row>
        <row r="5882">
          <cell r="E5882" t="str">
            <v>PNPLA7</v>
          </cell>
          <cell r="F5882">
            <v>1</v>
          </cell>
        </row>
        <row r="5883">
          <cell r="E5883" t="str">
            <v>PNPT1</v>
          </cell>
          <cell r="F5883">
            <v>2</v>
          </cell>
        </row>
        <row r="5884">
          <cell r="E5884" t="str">
            <v>PNRC1</v>
          </cell>
          <cell r="F5884">
            <v>1</v>
          </cell>
        </row>
        <row r="5885">
          <cell r="E5885" t="str">
            <v>POC1B</v>
          </cell>
          <cell r="F5885">
            <v>1</v>
          </cell>
        </row>
        <row r="5886">
          <cell r="E5886" t="str">
            <v>POC5</v>
          </cell>
          <cell r="F5886">
            <v>1</v>
          </cell>
        </row>
        <row r="5887">
          <cell r="E5887" t="str">
            <v>PODN</v>
          </cell>
          <cell r="F5887">
            <v>1</v>
          </cell>
        </row>
        <row r="5888">
          <cell r="E5888" t="str">
            <v>PODNL1</v>
          </cell>
          <cell r="F5888">
            <v>2</v>
          </cell>
        </row>
        <row r="5889">
          <cell r="E5889" t="str">
            <v>PODXL</v>
          </cell>
          <cell r="F5889">
            <v>1</v>
          </cell>
        </row>
        <row r="5890">
          <cell r="E5890" t="str">
            <v>POLA1</v>
          </cell>
          <cell r="F5890">
            <v>2</v>
          </cell>
        </row>
        <row r="5891">
          <cell r="E5891" t="str">
            <v>POLD1</v>
          </cell>
          <cell r="F5891">
            <v>4</v>
          </cell>
        </row>
        <row r="5892">
          <cell r="E5892" t="str">
            <v>POLE</v>
          </cell>
          <cell r="F5892">
            <v>4</v>
          </cell>
        </row>
        <row r="5893">
          <cell r="E5893" t="str">
            <v>POLE2</v>
          </cell>
          <cell r="F5893">
            <v>1</v>
          </cell>
        </row>
        <row r="5894">
          <cell r="E5894" t="str">
            <v>POLG2</v>
          </cell>
          <cell r="F5894">
            <v>1</v>
          </cell>
        </row>
        <row r="5895">
          <cell r="E5895" t="str">
            <v>POLH</v>
          </cell>
          <cell r="F5895">
            <v>1</v>
          </cell>
        </row>
        <row r="5896">
          <cell r="E5896" t="str">
            <v>POLI</v>
          </cell>
          <cell r="F5896">
            <v>2</v>
          </cell>
        </row>
        <row r="5897">
          <cell r="E5897" t="str">
            <v>POLL</v>
          </cell>
          <cell r="F5897">
            <v>2</v>
          </cell>
        </row>
        <row r="5898">
          <cell r="E5898" t="str">
            <v>POLM</v>
          </cell>
          <cell r="F5898">
            <v>2</v>
          </cell>
        </row>
        <row r="5899">
          <cell r="E5899" t="str">
            <v>POLN</v>
          </cell>
          <cell r="F5899">
            <v>3</v>
          </cell>
        </row>
        <row r="5900">
          <cell r="E5900" t="str">
            <v>POLQ</v>
          </cell>
          <cell r="F5900">
            <v>2</v>
          </cell>
        </row>
        <row r="5901">
          <cell r="E5901" t="str">
            <v>POLR1A</v>
          </cell>
          <cell r="F5901">
            <v>2</v>
          </cell>
        </row>
        <row r="5902">
          <cell r="E5902" t="str">
            <v>POLR2A</v>
          </cell>
          <cell r="F5902">
            <v>2</v>
          </cell>
        </row>
        <row r="5903">
          <cell r="E5903" t="str">
            <v>POLR2G</v>
          </cell>
          <cell r="F5903">
            <v>1</v>
          </cell>
        </row>
        <row r="5904">
          <cell r="E5904" t="str">
            <v>POLR2H</v>
          </cell>
          <cell r="F5904">
            <v>1</v>
          </cell>
        </row>
        <row r="5905">
          <cell r="E5905" t="str">
            <v>POLR3A</v>
          </cell>
          <cell r="F5905">
            <v>1</v>
          </cell>
        </row>
        <row r="5906">
          <cell r="E5906" t="str">
            <v>POLRMT</v>
          </cell>
          <cell r="F5906">
            <v>1</v>
          </cell>
        </row>
        <row r="5907">
          <cell r="E5907" t="str">
            <v>POM121L12</v>
          </cell>
          <cell r="F5907">
            <v>1</v>
          </cell>
        </row>
        <row r="5908">
          <cell r="E5908" t="str">
            <v>POMT2</v>
          </cell>
          <cell r="F5908">
            <v>2</v>
          </cell>
        </row>
        <row r="5909">
          <cell r="E5909" t="str">
            <v>PON1</v>
          </cell>
          <cell r="F5909">
            <v>1</v>
          </cell>
        </row>
        <row r="5910">
          <cell r="E5910" t="str">
            <v>POR</v>
          </cell>
          <cell r="F5910">
            <v>1</v>
          </cell>
        </row>
        <row r="5911">
          <cell r="E5911" t="str">
            <v>PORCN</v>
          </cell>
          <cell r="F5911">
            <v>1</v>
          </cell>
        </row>
        <row r="5912">
          <cell r="E5912" t="str">
            <v>POSTN</v>
          </cell>
          <cell r="F5912">
            <v>4</v>
          </cell>
        </row>
        <row r="5913">
          <cell r="E5913" t="str">
            <v>POU2AF1</v>
          </cell>
          <cell r="F5913">
            <v>1</v>
          </cell>
        </row>
        <row r="5914">
          <cell r="E5914" t="str">
            <v>POU3F4</v>
          </cell>
          <cell r="F5914">
            <v>3</v>
          </cell>
        </row>
        <row r="5915">
          <cell r="E5915" t="str">
            <v>POU4F1</v>
          </cell>
          <cell r="F5915">
            <v>1</v>
          </cell>
        </row>
        <row r="5916">
          <cell r="E5916" t="str">
            <v>POU4F2</v>
          </cell>
          <cell r="F5916">
            <v>3</v>
          </cell>
        </row>
        <row r="5917">
          <cell r="E5917" t="str">
            <v>POU4F3</v>
          </cell>
          <cell r="F5917">
            <v>2</v>
          </cell>
        </row>
        <row r="5918">
          <cell r="E5918" t="str">
            <v>POU6F1</v>
          </cell>
          <cell r="F5918">
            <v>1</v>
          </cell>
        </row>
        <row r="5919">
          <cell r="E5919" t="str">
            <v>POU6F2</v>
          </cell>
          <cell r="F5919">
            <v>1</v>
          </cell>
        </row>
        <row r="5920">
          <cell r="E5920" t="str">
            <v>PPA2</v>
          </cell>
          <cell r="F5920">
            <v>1</v>
          </cell>
        </row>
        <row r="5921">
          <cell r="E5921" t="str">
            <v>PPAN-P2RY11</v>
          </cell>
          <cell r="F5921">
            <v>2</v>
          </cell>
        </row>
        <row r="5922">
          <cell r="E5922" t="str">
            <v>PPAP2B</v>
          </cell>
          <cell r="F5922">
            <v>1</v>
          </cell>
        </row>
        <row r="5923">
          <cell r="E5923" t="str">
            <v>PPAPDC1A</v>
          </cell>
          <cell r="F5923">
            <v>1</v>
          </cell>
        </row>
        <row r="5924">
          <cell r="E5924" t="str">
            <v>PPARA</v>
          </cell>
          <cell r="F5924">
            <v>1</v>
          </cell>
        </row>
        <row r="5925">
          <cell r="E5925" t="str">
            <v>PPARGC1A</v>
          </cell>
          <cell r="F5925">
            <v>1</v>
          </cell>
        </row>
        <row r="5926">
          <cell r="E5926" t="str">
            <v>PPARGC1B</v>
          </cell>
          <cell r="F5926">
            <v>1</v>
          </cell>
        </row>
        <row r="5927">
          <cell r="E5927" t="str">
            <v>PPDPF</v>
          </cell>
          <cell r="F5927">
            <v>1</v>
          </cell>
        </row>
        <row r="5928">
          <cell r="E5928" t="str">
            <v>PPFIA1</v>
          </cell>
          <cell r="F5928">
            <v>1</v>
          </cell>
        </row>
        <row r="5929">
          <cell r="E5929" t="str">
            <v>PPFIA2</v>
          </cell>
          <cell r="F5929">
            <v>3</v>
          </cell>
        </row>
        <row r="5930">
          <cell r="E5930" t="str">
            <v>PPFIA3</v>
          </cell>
          <cell r="F5930">
            <v>1</v>
          </cell>
        </row>
        <row r="5931">
          <cell r="E5931" t="str">
            <v>PPFIA4</v>
          </cell>
          <cell r="F5931">
            <v>2</v>
          </cell>
        </row>
        <row r="5932">
          <cell r="E5932" t="str">
            <v>PPFIBP1</v>
          </cell>
          <cell r="F5932">
            <v>2</v>
          </cell>
        </row>
        <row r="5933">
          <cell r="E5933" t="str">
            <v>PPFIBP2</v>
          </cell>
          <cell r="F5933">
            <v>2</v>
          </cell>
        </row>
        <row r="5934">
          <cell r="E5934" t="str">
            <v>PPHLN1</v>
          </cell>
          <cell r="F5934">
            <v>2</v>
          </cell>
        </row>
        <row r="5935">
          <cell r="E5935" t="str">
            <v>PPIP5K1</v>
          </cell>
          <cell r="F5935">
            <v>1</v>
          </cell>
        </row>
        <row r="5936">
          <cell r="E5936" t="str">
            <v>PPIP5K2</v>
          </cell>
          <cell r="F5936">
            <v>5</v>
          </cell>
        </row>
        <row r="5937">
          <cell r="E5937" t="str">
            <v>PPL</v>
          </cell>
          <cell r="F5937">
            <v>1</v>
          </cell>
        </row>
        <row r="5938">
          <cell r="E5938" t="str">
            <v>PPM1D</v>
          </cell>
          <cell r="F5938">
            <v>1</v>
          </cell>
        </row>
        <row r="5939">
          <cell r="E5939" t="str">
            <v>PPM1E</v>
          </cell>
          <cell r="F5939">
            <v>1</v>
          </cell>
        </row>
        <row r="5940">
          <cell r="E5940" t="str">
            <v>PPM1F</v>
          </cell>
          <cell r="F5940">
            <v>1</v>
          </cell>
        </row>
        <row r="5941">
          <cell r="E5941" t="str">
            <v>PPM1H</v>
          </cell>
          <cell r="F5941">
            <v>1</v>
          </cell>
        </row>
        <row r="5942">
          <cell r="E5942" t="str">
            <v>PPM1J</v>
          </cell>
          <cell r="F5942">
            <v>1</v>
          </cell>
        </row>
        <row r="5943">
          <cell r="E5943" t="str">
            <v>PPM1M</v>
          </cell>
          <cell r="F5943">
            <v>1</v>
          </cell>
        </row>
        <row r="5944">
          <cell r="E5944" t="str">
            <v>PPOX</v>
          </cell>
          <cell r="F5944">
            <v>1</v>
          </cell>
        </row>
        <row r="5945">
          <cell r="E5945" t="str">
            <v>PPP1R10</v>
          </cell>
          <cell r="F5945">
            <v>1</v>
          </cell>
        </row>
        <row r="5946">
          <cell r="E5946" t="str">
            <v>PPP1R12A</v>
          </cell>
          <cell r="F5946">
            <v>1</v>
          </cell>
        </row>
        <row r="5947">
          <cell r="E5947" t="str">
            <v>PPP1R12C</v>
          </cell>
          <cell r="F5947">
            <v>1</v>
          </cell>
        </row>
        <row r="5948">
          <cell r="E5948" t="str">
            <v>PPP1R13B</v>
          </cell>
          <cell r="F5948">
            <v>2</v>
          </cell>
        </row>
        <row r="5949">
          <cell r="E5949" t="str">
            <v>PPP1R13L</v>
          </cell>
          <cell r="F5949">
            <v>2</v>
          </cell>
        </row>
        <row r="5950">
          <cell r="E5950" t="str">
            <v>PPP1R15B</v>
          </cell>
          <cell r="F5950">
            <v>1</v>
          </cell>
        </row>
        <row r="5951">
          <cell r="E5951" t="str">
            <v>PPP1R16A</v>
          </cell>
          <cell r="F5951">
            <v>2</v>
          </cell>
        </row>
        <row r="5952">
          <cell r="E5952" t="str">
            <v>PPP1R16B</v>
          </cell>
          <cell r="F5952">
            <v>2</v>
          </cell>
        </row>
        <row r="5953">
          <cell r="E5953" t="str">
            <v>PPP1R2</v>
          </cell>
          <cell r="F5953">
            <v>1</v>
          </cell>
        </row>
        <row r="5954">
          <cell r="E5954" t="str">
            <v>PPP1R3A</v>
          </cell>
          <cell r="F5954">
            <v>1</v>
          </cell>
        </row>
        <row r="5955">
          <cell r="E5955" t="str">
            <v>PPP1R3F</v>
          </cell>
          <cell r="F5955">
            <v>2</v>
          </cell>
        </row>
        <row r="5956">
          <cell r="E5956" t="str">
            <v>PPP1R3G</v>
          </cell>
          <cell r="F5956">
            <v>1</v>
          </cell>
        </row>
        <row r="5957">
          <cell r="E5957" t="str">
            <v>PPP1R9A</v>
          </cell>
          <cell r="F5957">
            <v>1</v>
          </cell>
        </row>
        <row r="5958">
          <cell r="E5958" t="str">
            <v>PPP1R9B</v>
          </cell>
          <cell r="F5958">
            <v>1</v>
          </cell>
        </row>
        <row r="5959">
          <cell r="E5959" t="str">
            <v>PPP2R1A</v>
          </cell>
          <cell r="F5959">
            <v>1</v>
          </cell>
        </row>
        <row r="5960">
          <cell r="E5960" t="str">
            <v>PPP2R1B</v>
          </cell>
          <cell r="F5960">
            <v>2</v>
          </cell>
        </row>
        <row r="5961">
          <cell r="E5961" t="str">
            <v>PPP2R2A</v>
          </cell>
          <cell r="F5961">
            <v>2</v>
          </cell>
        </row>
        <row r="5962">
          <cell r="E5962" t="str">
            <v>PPP2R2B</v>
          </cell>
          <cell r="F5962">
            <v>2</v>
          </cell>
        </row>
        <row r="5963">
          <cell r="E5963" t="str">
            <v>PPP2R2D</v>
          </cell>
          <cell r="F5963">
            <v>1</v>
          </cell>
        </row>
        <row r="5964">
          <cell r="E5964" t="str">
            <v>PPP2R3C</v>
          </cell>
          <cell r="F5964">
            <v>1</v>
          </cell>
        </row>
        <row r="5965">
          <cell r="E5965" t="str">
            <v>PPP2R5D</v>
          </cell>
          <cell r="F5965">
            <v>2</v>
          </cell>
        </row>
        <row r="5966">
          <cell r="E5966" t="str">
            <v>PPP2R5E</v>
          </cell>
          <cell r="F5966">
            <v>1</v>
          </cell>
        </row>
        <row r="5967">
          <cell r="E5967" t="str">
            <v>PPP3R1</v>
          </cell>
          <cell r="F5967">
            <v>1</v>
          </cell>
        </row>
        <row r="5968">
          <cell r="E5968" t="str">
            <v>PPP3R2</v>
          </cell>
          <cell r="F5968">
            <v>1</v>
          </cell>
        </row>
        <row r="5969">
          <cell r="E5969" t="str">
            <v>PPP4R1</v>
          </cell>
          <cell r="F5969">
            <v>2</v>
          </cell>
        </row>
        <row r="5970">
          <cell r="E5970" t="str">
            <v>PPP4R1L</v>
          </cell>
          <cell r="F5970">
            <v>1</v>
          </cell>
        </row>
        <row r="5971">
          <cell r="E5971" t="str">
            <v>PPP4R2</v>
          </cell>
          <cell r="F5971">
            <v>1</v>
          </cell>
        </row>
        <row r="5972">
          <cell r="E5972" t="str">
            <v>PPP4R4</v>
          </cell>
          <cell r="F5972">
            <v>1</v>
          </cell>
        </row>
        <row r="5973">
          <cell r="E5973" t="str">
            <v>PPP6R1</v>
          </cell>
          <cell r="F5973">
            <v>1</v>
          </cell>
        </row>
        <row r="5974">
          <cell r="E5974" t="str">
            <v>PPRC1</v>
          </cell>
          <cell r="F5974">
            <v>1</v>
          </cell>
        </row>
        <row r="5975">
          <cell r="E5975" t="str">
            <v>PPTC7</v>
          </cell>
          <cell r="F5975">
            <v>1</v>
          </cell>
        </row>
        <row r="5976">
          <cell r="E5976" t="str">
            <v>PPYR1</v>
          </cell>
          <cell r="F5976">
            <v>1</v>
          </cell>
        </row>
        <row r="5977">
          <cell r="E5977" t="str">
            <v>PRAF2</v>
          </cell>
          <cell r="F5977">
            <v>2</v>
          </cell>
        </row>
        <row r="5978">
          <cell r="E5978" t="str">
            <v>PRAM1</v>
          </cell>
          <cell r="F5978">
            <v>2</v>
          </cell>
        </row>
        <row r="5979">
          <cell r="E5979" t="str">
            <v>PRAME</v>
          </cell>
          <cell r="F5979">
            <v>2</v>
          </cell>
        </row>
        <row r="5980">
          <cell r="E5980" t="str">
            <v>PRB2</v>
          </cell>
          <cell r="F5980">
            <v>1</v>
          </cell>
        </row>
        <row r="5981">
          <cell r="E5981" t="str">
            <v>PRCC</v>
          </cell>
          <cell r="F5981">
            <v>1</v>
          </cell>
        </row>
        <row r="5982">
          <cell r="E5982" t="str">
            <v>PRDM1</v>
          </cell>
          <cell r="F5982">
            <v>1</v>
          </cell>
        </row>
        <row r="5983">
          <cell r="E5983" t="str">
            <v>PRDM10</v>
          </cell>
          <cell r="F5983">
            <v>1</v>
          </cell>
        </row>
        <row r="5984">
          <cell r="E5984" t="str">
            <v>PRDM13</v>
          </cell>
          <cell r="F5984">
            <v>4</v>
          </cell>
        </row>
        <row r="5985">
          <cell r="E5985" t="str">
            <v>PRDM14</v>
          </cell>
          <cell r="F5985">
            <v>1</v>
          </cell>
        </row>
        <row r="5986">
          <cell r="E5986" t="str">
            <v>PRDM15</v>
          </cell>
          <cell r="F5986">
            <v>2</v>
          </cell>
        </row>
        <row r="5987">
          <cell r="E5987" t="str">
            <v>PRDM16</v>
          </cell>
          <cell r="F5987">
            <v>1</v>
          </cell>
        </row>
        <row r="5988">
          <cell r="E5988" t="str">
            <v>PRDM2</v>
          </cell>
          <cell r="F5988">
            <v>3</v>
          </cell>
        </row>
        <row r="5989">
          <cell r="E5989" t="str">
            <v>PRDM7</v>
          </cell>
          <cell r="F5989">
            <v>1</v>
          </cell>
        </row>
        <row r="5990">
          <cell r="E5990" t="str">
            <v>PRDM9</v>
          </cell>
          <cell r="F5990">
            <v>1</v>
          </cell>
        </row>
        <row r="5991">
          <cell r="E5991" t="str">
            <v>PRDX5</v>
          </cell>
          <cell r="F5991">
            <v>1</v>
          </cell>
        </row>
        <row r="5992">
          <cell r="E5992" t="str">
            <v>PRELP</v>
          </cell>
          <cell r="F5992">
            <v>2</v>
          </cell>
        </row>
        <row r="5993">
          <cell r="E5993" t="str">
            <v>PREP</v>
          </cell>
          <cell r="F5993">
            <v>1</v>
          </cell>
        </row>
        <row r="5994">
          <cell r="E5994" t="str">
            <v>PREPL</v>
          </cell>
          <cell r="F5994">
            <v>1</v>
          </cell>
        </row>
        <row r="5995">
          <cell r="E5995" t="str">
            <v>PREX1</v>
          </cell>
          <cell r="F5995">
            <v>2</v>
          </cell>
        </row>
        <row r="5996">
          <cell r="E5996" t="str">
            <v>PREX2</v>
          </cell>
          <cell r="F5996">
            <v>7</v>
          </cell>
        </row>
        <row r="5997">
          <cell r="E5997" t="str">
            <v>PRG2</v>
          </cell>
          <cell r="F5997">
            <v>3</v>
          </cell>
        </row>
        <row r="5998">
          <cell r="E5998" t="str">
            <v>PRG4</v>
          </cell>
          <cell r="F5998">
            <v>6</v>
          </cell>
        </row>
        <row r="5999">
          <cell r="E5999" t="str">
            <v>PRIC285</v>
          </cell>
          <cell r="F5999">
            <v>4</v>
          </cell>
        </row>
        <row r="6000">
          <cell r="E6000" t="str">
            <v>PRICKLE1</v>
          </cell>
          <cell r="F6000">
            <v>1</v>
          </cell>
        </row>
        <row r="6001">
          <cell r="E6001" t="str">
            <v>PRICKLE3</v>
          </cell>
          <cell r="F6001">
            <v>1</v>
          </cell>
        </row>
        <row r="6002">
          <cell r="E6002" t="str">
            <v>PRIM2</v>
          </cell>
          <cell r="F6002">
            <v>2</v>
          </cell>
        </row>
        <row r="6003">
          <cell r="E6003" t="str">
            <v>PRKACG</v>
          </cell>
          <cell r="F6003">
            <v>1</v>
          </cell>
        </row>
        <row r="6004">
          <cell r="E6004" t="str">
            <v>PRKAG3</v>
          </cell>
          <cell r="F6004">
            <v>1</v>
          </cell>
        </row>
        <row r="6005">
          <cell r="E6005" t="str">
            <v>PRKAR1B</v>
          </cell>
          <cell r="F6005">
            <v>2</v>
          </cell>
        </row>
        <row r="6006">
          <cell r="E6006" t="str">
            <v>PRKAR2B</v>
          </cell>
          <cell r="F6006">
            <v>1</v>
          </cell>
        </row>
        <row r="6007">
          <cell r="E6007" t="str">
            <v>PRKCA</v>
          </cell>
          <cell r="F6007">
            <v>1</v>
          </cell>
        </row>
        <row r="6008">
          <cell r="E6008" t="str">
            <v>PRKCB</v>
          </cell>
          <cell r="F6008">
            <v>4</v>
          </cell>
        </row>
        <row r="6009">
          <cell r="E6009" t="str">
            <v>PRKCE</v>
          </cell>
          <cell r="F6009">
            <v>2</v>
          </cell>
        </row>
        <row r="6010">
          <cell r="E6010" t="str">
            <v>PRKCH</v>
          </cell>
          <cell r="F6010">
            <v>1</v>
          </cell>
        </row>
        <row r="6011">
          <cell r="E6011" t="str">
            <v>PRKCQ</v>
          </cell>
          <cell r="F6011">
            <v>2</v>
          </cell>
        </row>
        <row r="6012">
          <cell r="E6012" t="str">
            <v>PRKCSH</v>
          </cell>
          <cell r="F6012">
            <v>1</v>
          </cell>
        </row>
        <row r="6013">
          <cell r="E6013" t="str">
            <v>PRKD1</v>
          </cell>
          <cell r="F6013">
            <v>5</v>
          </cell>
        </row>
        <row r="6014">
          <cell r="E6014" t="str">
            <v>PRKD2</v>
          </cell>
          <cell r="F6014">
            <v>3</v>
          </cell>
        </row>
        <row r="6015">
          <cell r="E6015" t="str">
            <v>PRKDC</v>
          </cell>
          <cell r="F6015">
            <v>8</v>
          </cell>
        </row>
        <row r="6016">
          <cell r="E6016" t="str">
            <v>PRKG1</v>
          </cell>
          <cell r="F6016">
            <v>1</v>
          </cell>
        </row>
        <row r="6017">
          <cell r="E6017" t="str">
            <v>PRKG2</v>
          </cell>
          <cell r="F6017">
            <v>3</v>
          </cell>
        </row>
        <row r="6018">
          <cell r="E6018" t="str">
            <v>PRKRA</v>
          </cell>
          <cell r="F6018">
            <v>1</v>
          </cell>
        </row>
        <row r="6019">
          <cell r="E6019" t="str">
            <v>PRKRIP1</v>
          </cell>
          <cell r="F6019">
            <v>1</v>
          </cell>
        </row>
        <row r="6020">
          <cell r="E6020" t="str">
            <v>PRLR</v>
          </cell>
          <cell r="F6020">
            <v>1</v>
          </cell>
        </row>
        <row r="6021">
          <cell r="E6021" t="str">
            <v>PRM1</v>
          </cell>
          <cell r="F6021">
            <v>1</v>
          </cell>
        </row>
        <row r="6022">
          <cell r="E6022" t="str">
            <v>PRMT2</v>
          </cell>
          <cell r="F6022">
            <v>1</v>
          </cell>
        </row>
        <row r="6023">
          <cell r="E6023" t="str">
            <v>PRMT7</v>
          </cell>
          <cell r="F6023">
            <v>1</v>
          </cell>
        </row>
        <row r="6024">
          <cell r="E6024" t="str">
            <v>PRNP</v>
          </cell>
          <cell r="F6024">
            <v>1</v>
          </cell>
        </row>
        <row r="6025">
          <cell r="E6025" t="str">
            <v>PROCA1</v>
          </cell>
          <cell r="F6025">
            <v>2</v>
          </cell>
        </row>
        <row r="6026">
          <cell r="E6026" t="str">
            <v>PRODH</v>
          </cell>
          <cell r="F6026">
            <v>1</v>
          </cell>
        </row>
        <row r="6027">
          <cell r="E6027" t="str">
            <v>PRODH2</v>
          </cell>
          <cell r="F6027">
            <v>3</v>
          </cell>
        </row>
        <row r="6028">
          <cell r="E6028" t="str">
            <v>PROK1</v>
          </cell>
          <cell r="F6028">
            <v>1</v>
          </cell>
        </row>
        <row r="6029">
          <cell r="E6029" t="str">
            <v>PROKR2</v>
          </cell>
          <cell r="F6029">
            <v>2</v>
          </cell>
        </row>
        <row r="6030">
          <cell r="E6030" t="str">
            <v>PROM1</v>
          </cell>
          <cell r="F6030">
            <v>1</v>
          </cell>
        </row>
        <row r="6031">
          <cell r="E6031" t="str">
            <v>PROM2</v>
          </cell>
          <cell r="F6031">
            <v>1</v>
          </cell>
        </row>
        <row r="6032">
          <cell r="E6032" t="str">
            <v>PROS1</v>
          </cell>
          <cell r="F6032">
            <v>2</v>
          </cell>
        </row>
        <row r="6033">
          <cell r="E6033" t="str">
            <v>PROX1</v>
          </cell>
          <cell r="F6033">
            <v>1</v>
          </cell>
        </row>
        <row r="6034">
          <cell r="E6034" t="str">
            <v>PRPF31</v>
          </cell>
          <cell r="F6034">
            <v>1</v>
          </cell>
        </row>
        <row r="6035">
          <cell r="E6035" t="str">
            <v>PRPF38B</v>
          </cell>
          <cell r="F6035">
            <v>1</v>
          </cell>
        </row>
        <row r="6036">
          <cell r="E6036" t="str">
            <v>PRPF39</v>
          </cell>
          <cell r="F6036">
            <v>1</v>
          </cell>
        </row>
        <row r="6037">
          <cell r="E6037" t="str">
            <v>PRPF4</v>
          </cell>
          <cell r="F6037">
            <v>1</v>
          </cell>
        </row>
        <row r="6038">
          <cell r="E6038" t="str">
            <v>PRPF40A</v>
          </cell>
          <cell r="F6038">
            <v>2</v>
          </cell>
        </row>
        <row r="6039">
          <cell r="E6039" t="str">
            <v>PRPF4B</v>
          </cell>
          <cell r="F6039">
            <v>2</v>
          </cell>
        </row>
        <row r="6040">
          <cell r="E6040" t="str">
            <v>PRPF6</v>
          </cell>
          <cell r="F6040">
            <v>1</v>
          </cell>
        </row>
        <row r="6041">
          <cell r="E6041" t="str">
            <v>PRPS1</v>
          </cell>
          <cell r="F6041">
            <v>1</v>
          </cell>
        </row>
        <row r="6042">
          <cell r="E6042" t="str">
            <v>PRPSAP1</v>
          </cell>
          <cell r="F6042">
            <v>1</v>
          </cell>
        </row>
        <row r="6043">
          <cell r="E6043" t="str">
            <v>PRR11</v>
          </cell>
          <cell r="F6043">
            <v>1</v>
          </cell>
        </row>
        <row r="6044">
          <cell r="E6044" t="str">
            <v>PRR12</v>
          </cell>
          <cell r="F6044">
            <v>2</v>
          </cell>
        </row>
        <row r="6045">
          <cell r="E6045" t="str">
            <v>PRR16</v>
          </cell>
          <cell r="F6045">
            <v>3</v>
          </cell>
        </row>
        <row r="6046">
          <cell r="E6046" t="str">
            <v>PRR19</v>
          </cell>
          <cell r="F6046">
            <v>2</v>
          </cell>
        </row>
        <row r="6047">
          <cell r="E6047" t="str">
            <v>PRR21</v>
          </cell>
          <cell r="F6047">
            <v>1</v>
          </cell>
        </row>
        <row r="6048">
          <cell r="E6048" t="str">
            <v>PRR22</v>
          </cell>
          <cell r="F6048">
            <v>1</v>
          </cell>
        </row>
        <row r="6049">
          <cell r="E6049" t="str">
            <v>PRR5</v>
          </cell>
          <cell r="F6049">
            <v>1</v>
          </cell>
        </row>
        <row r="6050">
          <cell r="E6050" t="str">
            <v>PRR9</v>
          </cell>
          <cell r="F6050">
            <v>1</v>
          </cell>
        </row>
        <row r="6051">
          <cell r="E6051" t="str">
            <v>PRRC2B</v>
          </cell>
          <cell r="F6051">
            <v>3</v>
          </cell>
        </row>
        <row r="6052">
          <cell r="E6052" t="str">
            <v>PRRG1</v>
          </cell>
          <cell r="F6052">
            <v>1</v>
          </cell>
        </row>
        <row r="6053">
          <cell r="E6053" t="str">
            <v>PRRG3</v>
          </cell>
          <cell r="F6053">
            <v>2</v>
          </cell>
        </row>
        <row r="6054">
          <cell r="E6054" t="str">
            <v>PRRT1</v>
          </cell>
          <cell r="F6054">
            <v>2</v>
          </cell>
        </row>
        <row r="6055">
          <cell r="E6055" t="str">
            <v>PRRT2</v>
          </cell>
          <cell r="F6055">
            <v>2</v>
          </cell>
        </row>
        <row r="6056">
          <cell r="E6056" t="str">
            <v>PRRT4</v>
          </cell>
          <cell r="F6056">
            <v>4</v>
          </cell>
        </row>
        <row r="6057">
          <cell r="E6057" t="str">
            <v>PRRX1</v>
          </cell>
          <cell r="F6057">
            <v>2</v>
          </cell>
        </row>
        <row r="6058">
          <cell r="E6058" t="str">
            <v>PRSS16</v>
          </cell>
          <cell r="F6058">
            <v>2</v>
          </cell>
        </row>
        <row r="6059">
          <cell r="E6059" t="str">
            <v>PRSS21</v>
          </cell>
          <cell r="F6059">
            <v>1</v>
          </cell>
        </row>
        <row r="6060">
          <cell r="E6060" t="str">
            <v>PRSS38</v>
          </cell>
          <cell r="F6060">
            <v>1</v>
          </cell>
        </row>
        <row r="6061">
          <cell r="E6061" t="str">
            <v>PRSS42</v>
          </cell>
          <cell r="F6061">
            <v>1</v>
          </cell>
        </row>
        <row r="6062">
          <cell r="E6062" t="str">
            <v>PRSS50</v>
          </cell>
          <cell r="F6062">
            <v>1</v>
          </cell>
        </row>
        <row r="6063">
          <cell r="E6063" t="str">
            <v>PRSS53</v>
          </cell>
          <cell r="F6063">
            <v>3</v>
          </cell>
        </row>
        <row r="6064">
          <cell r="E6064" t="str">
            <v>PRSSL1</v>
          </cell>
          <cell r="F6064">
            <v>2</v>
          </cell>
        </row>
        <row r="6065">
          <cell r="E6065" t="str">
            <v>PRTG</v>
          </cell>
          <cell r="F6065">
            <v>1</v>
          </cell>
        </row>
        <row r="6066">
          <cell r="E6066" t="str">
            <v>PRUNE</v>
          </cell>
          <cell r="F6066">
            <v>1</v>
          </cell>
        </row>
        <row r="6067">
          <cell r="E6067" t="str">
            <v>PRUNE2</v>
          </cell>
          <cell r="F6067">
            <v>4</v>
          </cell>
        </row>
        <row r="6068">
          <cell r="E6068" t="str">
            <v>PRX</v>
          </cell>
          <cell r="F6068">
            <v>3</v>
          </cell>
        </row>
        <row r="6069">
          <cell r="E6069" t="str">
            <v>PSAP</v>
          </cell>
          <cell r="F6069">
            <v>2</v>
          </cell>
        </row>
        <row r="6070">
          <cell r="E6070" t="str">
            <v>PSD</v>
          </cell>
          <cell r="F6070">
            <v>1</v>
          </cell>
        </row>
        <row r="6071">
          <cell r="E6071" t="str">
            <v>PSD2</v>
          </cell>
          <cell r="F6071">
            <v>2</v>
          </cell>
        </row>
        <row r="6072">
          <cell r="E6072" t="str">
            <v>PSD4</v>
          </cell>
          <cell r="F6072">
            <v>1</v>
          </cell>
        </row>
        <row r="6073">
          <cell r="E6073" t="str">
            <v>PSKH2</v>
          </cell>
          <cell r="F6073">
            <v>1</v>
          </cell>
        </row>
        <row r="6074">
          <cell r="E6074" t="str">
            <v>PSMA2</v>
          </cell>
          <cell r="F6074">
            <v>1</v>
          </cell>
        </row>
        <row r="6075">
          <cell r="E6075" t="str">
            <v>PSMA4</v>
          </cell>
          <cell r="F6075">
            <v>1</v>
          </cell>
        </row>
        <row r="6076">
          <cell r="E6076" t="str">
            <v>PSMA8</v>
          </cell>
          <cell r="F6076">
            <v>1</v>
          </cell>
        </row>
        <row r="6077">
          <cell r="E6077" t="str">
            <v>PSMB7</v>
          </cell>
          <cell r="F6077">
            <v>1</v>
          </cell>
        </row>
        <row r="6078">
          <cell r="E6078" t="str">
            <v>PSMC1</v>
          </cell>
          <cell r="F6078">
            <v>1</v>
          </cell>
        </row>
        <row r="6079">
          <cell r="E6079" t="str">
            <v>PSMC2</v>
          </cell>
          <cell r="F6079">
            <v>2</v>
          </cell>
        </row>
        <row r="6080">
          <cell r="E6080" t="str">
            <v>PSMC4</v>
          </cell>
          <cell r="F6080">
            <v>1</v>
          </cell>
        </row>
        <row r="6081">
          <cell r="E6081" t="str">
            <v>PSMC6</v>
          </cell>
          <cell r="F6081">
            <v>1</v>
          </cell>
        </row>
        <row r="6082">
          <cell r="E6082" t="str">
            <v>PSMD14</v>
          </cell>
          <cell r="F6082">
            <v>3</v>
          </cell>
        </row>
        <row r="6083">
          <cell r="E6083" t="str">
            <v>PSMD5</v>
          </cell>
          <cell r="F6083">
            <v>1</v>
          </cell>
        </row>
        <row r="6084">
          <cell r="E6084" t="str">
            <v>PSMD8</v>
          </cell>
          <cell r="F6084">
            <v>1</v>
          </cell>
        </row>
        <row r="6085">
          <cell r="E6085" t="str">
            <v>PSME4</v>
          </cell>
          <cell r="F6085">
            <v>2</v>
          </cell>
        </row>
        <row r="6086">
          <cell r="E6086" t="str">
            <v>PSPC1</v>
          </cell>
          <cell r="F6086">
            <v>2</v>
          </cell>
        </row>
        <row r="6087">
          <cell r="E6087" t="str">
            <v>PSRC1</v>
          </cell>
          <cell r="F6087">
            <v>2</v>
          </cell>
        </row>
        <row r="6088">
          <cell r="E6088" t="str">
            <v>PTAFR</v>
          </cell>
          <cell r="F6088">
            <v>1</v>
          </cell>
        </row>
        <row r="6089">
          <cell r="E6089" t="str">
            <v>PTBP1</v>
          </cell>
          <cell r="F6089">
            <v>1</v>
          </cell>
        </row>
        <row r="6090">
          <cell r="E6090" t="str">
            <v>PTCD2</v>
          </cell>
          <cell r="F6090">
            <v>1</v>
          </cell>
        </row>
        <row r="6091">
          <cell r="E6091" t="str">
            <v>PTCH1</v>
          </cell>
          <cell r="F6091">
            <v>3</v>
          </cell>
        </row>
        <row r="6092">
          <cell r="E6092" t="str">
            <v>PTCHD1</v>
          </cell>
          <cell r="F6092">
            <v>1</v>
          </cell>
        </row>
        <row r="6093">
          <cell r="E6093" t="str">
            <v>PTCHD2</v>
          </cell>
          <cell r="F6093">
            <v>3</v>
          </cell>
        </row>
        <row r="6094">
          <cell r="E6094" t="str">
            <v>PTCHD3</v>
          </cell>
          <cell r="F6094">
            <v>1</v>
          </cell>
        </row>
        <row r="6095">
          <cell r="E6095" t="str">
            <v>PTCRA</v>
          </cell>
          <cell r="F6095">
            <v>1</v>
          </cell>
        </row>
        <row r="6096">
          <cell r="E6096" t="str">
            <v>PTEN</v>
          </cell>
          <cell r="F6096">
            <v>4</v>
          </cell>
        </row>
        <row r="6097">
          <cell r="E6097" t="str">
            <v>PTGDS</v>
          </cell>
          <cell r="F6097">
            <v>1</v>
          </cell>
        </row>
        <row r="6098">
          <cell r="E6098" t="str">
            <v>PTGER1</v>
          </cell>
          <cell r="F6098">
            <v>1</v>
          </cell>
        </row>
        <row r="6099">
          <cell r="E6099" t="str">
            <v>PTGER3</v>
          </cell>
          <cell r="F6099">
            <v>1</v>
          </cell>
        </row>
        <row r="6100">
          <cell r="E6100" t="str">
            <v>PTGES2</v>
          </cell>
          <cell r="F6100">
            <v>1</v>
          </cell>
        </row>
        <row r="6101">
          <cell r="E6101" t="str">
            <v>PTGFR</v>
          </cell>
          <cell r="F6101">
            <v>4</v>
          </cell>
        </row>
        <row r="6102">
          <cell r="E6102" t="str">
            <v>PTGFRN</v>
          </cell>
          <cell r="F6102">
            <v>1</v>
          </cell>
        </row>
        <row r="6103">
          <cell r="E6103" t="str">
            <v>PTGIS</v>
          </cell>
          <cell r="F6103">
            <v>5</v>
          </cell>
        </row>
        <row r="6104">
          <cell r="E6104" t="str">
            <v>PTGS1</v>
          </cell>
          <cell r="F6104">
            <v>3</v>
          </cell>
        </row>
        <row r="6105">
          <cell r="E6105" t="str">
            <v>PTH</v>
          </cell>
          <cell r="F6105">
            <v>1</v>
          </cell>
        </row>
        <row r="6106">
          <cell r="E6106" t="str">
            <v>PTH1R</v>
          </cell>
          <cell r="F6106">
            <v>2</v>
          </cell>
        </row>
        <row r="6107">
          <cell r="E6107" t="str">
            <v>PTH2R</v>
          </cell>
          <cell r="F6107">
            <v>2</v>
          </cell>
        </row>
        <row r="6108">
          <cell r="E6108" t="str">
            <v>PTHLH</v>
          </cell>
          <cell r="F6108">
            <v>2</v>
          </cell>
        </row>
        <row r="6109">
          <cell r="E6109" t="str">
            <v>PTK2</v>
          </cell>
          <cell r="F6109">
            <v>2</v>
          </cell>
        </row>
        <row r="6110">
          <cell r="E6110" t="str">
            <v>PTK2B</v>
          </cell>
          <cell r="F6110">
            <v>3</v>
          </cell>
        </row>
        <row r="6111">
          <cell r="E6111" t="str">
            <v>PTK7</v>
          </cell>
          <cell r="F6111">
            <v>2</v>
          </cell>
        </row>
        <row r="6112">
          <cell r="E6112" t="str">
            <v>PTN</v>
          </cell>
          <cell r="F6112">
            <v>2</v>
          </cell>
        </row>
        <row r="6113">
          <cell r="E6113" t="str">
            <v>PTP4A2</v>
          </cell>
          <cell r="F6113">
            <v>1</v>
          </cell>
        </row>
        <row r="6114">
          <cell r="E6114" t="str">
            <v>PTP4A3</v>
          </cell>
          <cell r="F6114">
            <v>1</v>
          </cell>
        </row>
        <row r="6115">
          <cell r="E6115" t="str">
            <v>PTPDC1</v>
          </cell>
          <cell r="F6115">
            <v>2</v>
          </cell>
        </row>
        <row r="6116">
          <cell r="E6116" t="str">
            <v>PTPLA</v>
          </cell>
          <cell r="F6116">
            <v>1</v>
          </cell>
        </row>
        <row r="6117">
          <cell r="E6117" t="str">
            <v>PTPN11</v>
          </cell>
          <cell r="F6117">
            <v>1</v>
          </cell>
        </row>
        <row r="6118">
          <cell r="E6118" t="str">
            <v>PTPN12</v>
          </cell>
          <cell r="F6118">
            <v>2</v>
          </cell>
        </row>
        <row r="6119">
          <cell r="E6119" t="str">
            <v>PTPN13</v>
          </cell>
          <cell r="F6119">
            <v>5</v>
          </cell>
        </row>
        <row r="6120">
          <cell r="E6120" t="str">
            <v>PTPN21</v>
          </cell>
          <cell r="F6120">
            <v>2</v>
          </cell>
        </row>
        <row r="6121">
          <cell r="E6121" t="str">
            <v>PTPN22</v>
          </cell>
          <cell r="F6121">
            <v>1</v>
          </cell>
        </row>
        <row r="6122">
          <cell r="E6122" t="str">
            <v>PTPN23</v>
          </cell>
          <cell r="F6122">
            <v>3</v>
          </cell>
        </row>
        <row r="6123">
          <cell r="E6123" t="str">
            <v>PTPN3</v>
          </cell>
          <cell r="F6123">
            <v>1</v>
          </cell>
        </row>
        <row r="6124">
          <cell r="E6124" t="str">
            <v>PTPN4</v>
          </cell>
          <cell r="F6124">
            <v>2</v>
          </cell>
        </row>
        <row r="6125">
          <cell r="E6125" t="str">
            <v>PTPN5</v>
          </cell>
          <cell r="F6125">
            <v>1</v>
          </cell>
        </row>
        <row r="6126">
          <cell r="E6126" t="str">
            <v>PTPN6</v>
          </cell>
          <cell r="F6126">
            <v>2</v>
          </cell>
        </row>
        <row r="6127">
          <cell r="E6127" t="str">
            <v>PTPN9</v>
          </cell>
          <cell r="F6127">
            <v>2</v>
          </cell>
        </row>
        <row r="6128">
          <cell r="E6128" t="str">
            <v>PTPRB</v>
          </cell>
          <cell r="F6128">
            <v>3</v>
          </cell>
        </row>
        <row r="6129">
          <cell r="E6129" t="str">
            <v>PTPRC</v>
          </cell>
          <cell r="F6129">
            <v>1</v>
          </cell>
        </row>
        <row r="6130">
          <cell r="E6130" t="str">
            <v>PTPRCAP</v>
          </cell>
          <cell r="F6130">
            <v>1</v>
          </cell>
        </row>
        <row r="6131">
          <cell r="E6131" t="str">
            <v>PTPRD</v>
          </cell>
          <cell r="F6131">
            <v>2</v>
          </cell>
        </row>
        <row r="6132">
          <cell r="E6132" t="str">
            <v>PTPRE</v>
          </cell>
          <cell r="F6132">
            <v>1</v>
          </cell>
        </row>
        <row r="6133">
          <cell r="E6133" t="str">
            <v>PTPRF</v>
          </cell>
          <cell r="F6133">
            <v>1</v>
          </cell>
        </row>
        <row r="6134">
          <cell r="E6134" t="str">
            <v>PTPRG</v>
          </cell>
          <cell r="F6134">
            <v>3</v>
          </cell>
        </row>
        <row r="6135">
          <cell r="E6135" t="str">
            <v>PTPRH</v>
          </cell>
          <cell r="F6135">
            <v>2</v>
          </cell>
        </row>
        <row r="6136">
          <cell r="E6136" t="str">
            <v>PTPRJ</v>
          </cell>
          <cell r="F6136">
            <v>2</v>
          </cell>
        </row>
        <row r="6137">
          <cell r="E6137" t="str">
            <v>PTPRK</v>
          </cell>
          <cell r="F6137">
            <v>2</v>
          </cell>
        </row>
        <row r="6138">
          <cell r="E6138" t="str">
            <v>PTPRM</v>
          </cell>
          <cell r="F6138">
            <v>2</v>
          </cell>
        </row>
        <row r="6139">
          <cell r="E6139" t="str">
            <v>PTPRN</v>
          </cell>
          <cell r="F6139">
            <v>2</v>
          </cell>
        </row>
        <row r="6140">
          <cell r="E6140" t="str">
            <v>PTPRN2</v>
          </cell>
          <cell r="F6140">
            <v>1</v>
          </cell>
        </row>
        <row r="6141">
          <cell r="E6141" t="str">
            <v>PTPRO</v>
          </cell>
          <cell r="F6141">
            <v>3</v>
          </cell>
        </row>
        <row r="6142">
          <cell r="E6142" t="str">
            <v>PTPRQ</v>
          </cell>
          <cell r="F6142">
            <v>1</v>
          </cell>
        </row>
        <row r="6143">
          <cell r="E6143" t="str">
            <v>PTPRS</v>
          </cell>
          <cell r="F6143">
            <v>8</v>
          </cell>
        </row>
        <row r="6144">
          <cell r="E6144" t="str">
            <v>PTPRT</v>
          </cell>
          <cell r="F6144">
            <v>8</v>
          </cell>
        </row>
        <row r="6145">
          <cell r="E6145" t="str">
            <v>PTPRU</v>
          </cell>
          <cell r="F6145">
            <v>3</v>
          </cell>
        </row>
        <row r="6146">
          <cell r="E6146" t="str">
            <v>PTPRZ1</v>
          </cell>
          <cell r="F6146">
            <v>5</v>
          </cell>
        </row>
        <row r="6147">
          <cell r="E6147" t="str">
            <v>PTTG2</v>
          </cell>
          <cell r="F6147">
            <v>1</v>
          </cell>
        </row>
        <row r="6148">
          <cell r="E6148" t="str">
            <v>PTX3</v>
          </cell>
          <cell r="F6148">
            <v>1</v>
          </cell>
        </row>
        <row r="6149">
          <cell r="E6149" t="str">
            <v>PUF60</v>
          </cell>
          <cell r="F6149">
            <v>1</v>
          </cell>
        </row>
        <row r="6150">
          <cell r="E6150" t="str">
            <v>PUM2</v>
          </cell>
          <cell r="F6150">
            <v>1</v>
          </cell>
        </row>
        <row r="6151">
          <cell r="E6151" t="str">
            <v>PURG</v>
          </cell>
          <cell r="F6151">
            <v>1</v>
          </cell>
        </row>
        <row r="6152">
          <cell r="E6152" t="str">
            <v>PUS1</v>
          </cell>
          <cell r="F6152">
            <v>1</v>
          </cell>
        </row>
        <row r="6153">
          <cell r="E6153" t="str">
            <v>PUS10</v>
          </cell>
          <cell r="F6153">
            <v>2</v>
          </cell>
        </row>
        <row r="6154">
          <cell r="E6154" t="str">
            <v>PUS3</v>
          </cell>
          <cell r="F6154">
            <v>1</v>
          </cell>
        </row>
        <row r="6155">
          <cell r="E6155" t="str">
            <v>PVR</v>
          </cell>
          <cell r="F6155">
            <v>1</v>
          </cell>
        </row>
        <row r="6156">
          <cell r="E6156" t="str">
            <v>PVRL4</v>
          </cell>
          <cell r="F6156">
            <v>1</v>
          </cell>
        </row>
        <row r="6157">
          <cell r="E6157" t="str">
            <v>PWP2</v>
          </cell>
          <cell r="F6157">
            <v>1</v>
          </cell>
        </row>
        <row r="6158">
          <cell r="E6158" t="str">
            <v>PWWP2B</v>
          </cell>
          <cell r="F6158">
            <v>2</v>
          </cell>
        </row>
        <row r="6159">
          <cell r="E6159" t="str">
            <v>PXDN</v>
          </cell>
          <cell r="F6159">
            <v>1</v>
          </cell>
        </row>
        <row r="6160">
          <cell r="E6160" t="str">
            <v>PXDNL</v>
          </cell>
          <cell r="F6160">
            <v>3</v>
          </cell>
        </row>
        <row r="6161">
          <cell r="E6161" t="str">
            <v>PXK</v>
          </cell>
          <cell r="F6161">
            <v>1</v>
          </cell>
        </row>
        <row r="6162">
          <cell r="E6162" t="str">
            <v>PXMP2</v>
          </cell>
          <cell r="F6162">
            <v>1</v>
          </cell>
        </row>
        <row r="6163">
          <cell r="E6163" t="str">
            <v>PXN</v>
          </cell>
          <cell r="F6163">
            <v>2</v>
          </cell>
        </row>
        <row r="6164">
          <cell r="E6164" t="str">
            <v>PYDC2</v>
          </cell>
          <cell r="F6164">
            <v>1</v>
          </cell>
        </row>
        <row r="6165">
          <cell r="E6165" t="str">
            <v>PYGB</v>
          </cell>
          <cell r="F6165">
            <v>3</v>
          </cell>
        </row>
        <row r="6166">
          <cell r="E6166" t="str">
            <v>PYGM</v>
          </cell>
          <cell r="F6166">
            <v>1</v>
          </cell>
        </row>
        <row r="6167">
          <cell r="E6167" t="str">
            <v>PYGO1</v>
          </cell>
          <cell r="F6167">
            <v>1</v>
          </cell>
        </row>
        <row r="6168">
          <cell r="E6168" t="str">
            <v>PYROXD1</v>
          </cell>
          <cell r="F6168">
            <v>1</v>
          </cell>
        </row>
        <row r="6169">
          <cell r="E6169" t="str">
            <v>PYY</v>
          </cell>
          <cell r="F6169">
            <v>1</v>
          </cell>
        </row>
        <row r="6170">
          <cell r="E6170" t="str">
            <v>PYY3</v>
          </cell>
          <cell r="F6170">
            <v>1</v>
          </cell>
        </row>
        <row r="6171">
          <cell r="E6171" t="str">
            <v>PZP</v>
          </cell>
          <cell r="F6171">
            <v>6</v>
          </cell>
        </row>
        <row r="6172">
          <cell r="E6172" t="str">
            <v>QARS</v>
          </cell>
          <cell r="F6172">
            <v>1</v>
          </cell>
        </row>
        <row r="6173">
          <cell r="E6173" t="str">
            <v>QDPR</v>
          </cell>
          <cell r="F6173">
            <v>1</v>
          </cell>
        </row>
        <row r="6174">
          <cell r="E6174" t="str">
            <v>QRFPR</v>
          </cell>
          <cell r="F6174">
            <v>2</v>
          </cell>
        </row>
        <row r="6175">
          <cell r="E6175" t="str">
            <v>QSOX1</v>
          </cell>
          <cell r="F6175">
            <v>1</v>
          </cell>
        </row>
        <row r="6176">
          <cell r="E6176" t="str">
            <v>QTRT1</v>
          </cell>
          <cell r="F6176">
            <v>1</v>
          </cell>
        </row>
        <row r="6177">
          <cell r="E6177" t="str">
            <v>QTRTD1</v>
          </cell>
          <cell r="F6177">
            <v>1</v>
          </cell>
        </row>
        <row r="6178">
          <cell r="E6178" t="str">
            <v>R3HDM2</v>
          </cell>
          <cell r="F6178">
            <v>3</v>
          </cell>
        </row>
        <row r="6179">
          <cell r="E6179" t="str">
            <v>RAB11A</v>
          </cell>
          <cell r="F6179">
            <v>1</v>
          </cell>
        </row>
        <row r="6180">
          <cell r="E6180" t="str">
            <v>RAB11FIP1</v>
          </cell>
          <cell r="F6180">
            <v>3</v>
          </cell>
        </row>
        <row r="6181">
          <cell r="E6181" t="str">
            <v>RAB11FIP3</v>
          </cell>
          <cell r="F6181">
            <v>1</v>
          </cell>
        </row>
        <row r="6182">
          <cell r="E6182" t="str">
            <v>RAB11FIP5</v>
          </cell>
          <cell r="F6182">
            <v>2</v>
          </cell>
        </row>
        <row r="6183">
          <cell r="E6183" t="str">
            <v>RAB13</v>
          </cell>
          <cell r="F6183">
            <v>2</v>
          </cell>
        </row>
        <row r="6184">
          <cell r="E6184" t="str">
            <v>RAB20</v>
          </cell>
          <cell r="F6184">
            <v>1</v>
          </cell>
        </row>
        <row r="6185">
          <cell r="E6185" t="str">
            <v>RAB21</v>
          </cell>
          <cell r="F6185">
            <v>1</v>
          </cell>
        </row>
        <row r="6186">
          <cell r="E6186" t="str">
            <v>RAB23</v>
          </cell>
          <cell r="F6186">
            <v>1</v>
          </cell>
        </row>
        <row r="6187">
          <cell r="E6187" t="str">
            <v>RAB27B</v>
          </cell>
          <cell r="F6187">
            <v>1</v>
          </cell>
        </row>
        <row r="6188">
          <cell r="E6188" t="str">
            <v>RAB33A</v>
          </cell>
          <cell r="F6188">
            <v>1</v>
          </cell>
        </row>
        <row r="6189">
          <cell r="E6189" t="str">
            <v>RAB36</v>
          </cell>
          <cell r="F6189">
            <v>1</v>
          </cell>
        </row>
        <row r="6190">
          <cell r="E6190" t="str">
            <v>RAB37</v>
          </cell>
          <cell r="F6190">
            <v>1</v>
          </cell>
        </row>
        <row r="6191">
          <cell r="E6191" t="str">
            <v>RAB3GAP1</v>
          </cell>
          <cell r="F6191">
            <v>1</v>
          </cell>
        </row>
        <row r="6192">
          <cell r="E6192" t="str">
            <v>RAB3GAP2</v>
          </cell>
          <cell r="F6192">
            <v>1</v>
          </cell>
        </row>
        <row r="6193">
          <cell r="E6193" t="str">
            <v>RAB44</v>
          </cell>
          <cell r="F6193">
            <v>1</v>
          </cell>
        </row>
        <row r="6194">
          <cell r="E6194" t="str">
            <v>RAB44.</v>
          </cell>
          <cell r="F6194">
            <v>1</v>
          </cell>
        </row>
        <row r="6195">
          <cell r="E6195" t="str">
            <v>RAB7L1</v>
          </cell>
          <cell r="F6195">
            <v>1</v>
          </cell>
        </row>
        <row r="6196">
          <cell r="E6196" t="str">
            <v>RABGAP1</v>
          </cell>
          <cell r="F6196">
            <v>1</v>
          </cell>
        </row>
        <row r="6197">
          <cell r="E6197" t="str">
            <v>RABGAP1L</v>
          </cell>
          <cell r="F6197">
            <v>2</v>
          </cell>
        </row>
        <row r="6198">
          <cell r="E6198" t="str">
            <v>RABGGTA</v>
          </cell>
          <cell r="F6198">
            <v>1</v>
          </cell>
        </row>
        <row r="6199">
          <cell r="E6199" t="str">
            <v>RABL2A</v>
          </cell>
          <cell r="F6199">
            <v>1</v>
          </cell>
        </row>
        <row r="6200">
          <cell r="E6200" t="str">
            <v>RAD17</v>
          </cell>
          <cell r="F6200">
            <v>2</v>
          </cell>
        </row>
        <row r="6201">
          <cell r="E6201" t="str">
            <v>RAD18</v>
          </cell>
          <cell r="F6201">
            <v>2</v>
          </cell>
        </row>
        <row r="6202">
          <cell r="E6202" t="str">
            <v>RAD21</v>
          </cell>
          <cell r="F6202">
            <v>2</v>
          </cell>
        </row>
        <row r="6203">
          <cell r="E6203" t="str">
            <v>RAD23B</v>
          </cell>
          <cell r="F6203">
            <v>3</v>
          </cell>
        </row>
        <row r="6204">
          <cell r="E6204" t="str">
            <v>RAD50</v>
          </cell>
          <cell r="F6204">
            <v>3</v>
          </cell>
        </row>
        <row r="6205">
          <cell r="E6205" t="str">
            <v>RAD51AP1</v>
          </cell>
          <cell r="F6205">
            <v>1</v>
          </cell>
        </row>
        <row r="6206">
          <cell r="E6206" t="str">
            <v>RAD51AP2</v>
          </cell>
          <cell r="F6206">
            <v>5</v>
          </cell>
        </row>
        <row r="6207">
          <cell r="E6207" t="str">
            <v>RAD51C</v>
          </cell>
          <cell r="F6207">
            <v>1</v>
          </cell>
        </row>
        <row r="6208">
          <cell r="E6208" t="str">
            <v>RAD51L3</v>
          </cell>
          <cell r="F6208">
            <v>1</v>
          </cell>
        </row>
        <row r="6209">
          <cell r="E6209" t="str">
            <v>RADIL</v>
          </cell>
          <cell r="F6209">
            <v>4</v>
          </cell>
        </row>
        <row r="6210">
          <cell r="E6210" t="str">
            <v>RAG1</v>
          </cell>
          <cell r="F6210">
            <v>3</v>
          </cell>
        </row>
        <row r="6211">
          <cell r="E6211" t="str">
            <v>RAG2</v>
          </cell>
          <cell r="F6211">
            <v>1</v>
          </cell>
        </row>
        <row r="6212">
          <cell r="E6212" t="str">
            <v>RAGE</v>
          </cell>
          <cell r="F6212">
            <v>2</v>
          </cell>
        </row>
        <row r="6213">
          <cell r="E6213" t="str">
            <v>RAI1</v>
          </cell>
          <cell r="F6213">
            <v>2</v>
          </cell>
        </row>
        <row r="6214">
          <cell r="E6214" t="str">
            <v>RAI14</v>
          </cell>
          <cell r="F6214">
            <v>1</v>
          </cell>
        </row>
        <row r="6215">
          <cell r="E6215" t="str">
            <v>RAI2</v>
          </cell>
          <cell r="F6215">
            <v>1</v>
          </cell>
        </row>
        <row r="6216">
          <cell r="E6216" t="str">
            <v>RALBP1</v>
          </cell>
          <cell r="F6216">
            <v>1</v>
          </cell>
        </row>
        <row r="6217">
          <cell r="E6217" t="str">
            <v>RALGAPA1</v>
          </cell>
          <cell r="F6217">
            <v>2</v>
          </cell>
        </row>
        <row r="6218">
          <cell r="E6218" t="str">
            <v>RALGAPA2</v>
          </cell>
          <cell r="F6218">
            <v>2</v>
          </cell>
        </row>
        <row r="6219">
          <cell r="E6219" t="str">
            <v>RALGAPB</v>
          </cell>
          <cell r="F6219">
            <v>1</v>
          </cell>
        </row>
        <row r="6220">
          <cell r="E6220" t="str">
            <v>RALGDS</v>
          </cell>
          <cell r="F6220">
            <v>1</v>
          </cell>
        </row>
        <row r="6221">
          <cell r="E6221" t="str">
            <v>RALGPS1</v>
          </cell>
          <cell r="F6221">
            <v>1</v>
          </cell>
        </row>
        <row r="6222">
          <cell r="E6222" t="str">
            <v>RALY</v>
          </cell>
          <cell r="F6222">
            <v>1</v>
          </cell>
        </row>
        <row r="6223">
          <cell r="E6223" t="str">
            <v>RALYL</v>
          </cell>
          <cell r="F6223">
            <v>3</v>
          </cell>
        </row>
        <row r="6224">
          <cell r="E6224" t="str">
            <v>RANBP10</v>
          </cell>
          <cell r="F6224">
            <v>1</v>
          </cell>
        </row>
        <row r="6225">
          <cell r="E6225" t="str">
            <v>RANBP17</v>
          </cell>
          <cell r="F6225">
            <v>2</v>
          </cell>
        </row>
        <row r="6226">
          <cell r="E6226" t="str">
            <v>RANBP2</v>
          </cell>
          <cell r="F6226">
            <v>2</v>
          </cell>
        </row>
        <row r="6227">
          <cell r="E6227" t="str">
            <v>RANBP3</v>
          </cell>
          <cell r="F6227">
            <v>1</v>
          </cell>
        </row>
        <row r="6228">
          <cell r="E6228" t="str">
            <v>RANBP3L</v>
          </cell>
          <cell r="F6228">
            <v>1</v>
          </cell>
        </row>
        <row r="6229">
          <cell r="E6229" t="str">
            <v>RANBP9</v>
          </cell>
          <cell r="F6229">
            <v>1</v>
          </cell>
        </row>
        <row r="6230">
          <cell r="E6230" t="str">
            <v>RAP1GAP2</v>
          </cell>
          <cell r="F6230">
            <v>1</v>
          </cell>
        </row>
        <row r="6231">
          <cell r="E6231" t="str">
            <v>RAPGEF1</v>
          </cell>
          <cell r="F6231">
            <v>1</v>
          </cell>
        </row>
        <row r="6232">
          <cell r="E6232" t="str">
            <v>RAPGEF2</v>
          </cell>
          <cell r="F6232">
            <v>1</v>
          </cell>
        </row>
        <row r="6233">
          <cell r="E6233" t="str">
            <v>RAPGEF4</v>
          </cell>
          <cell r="F6233">
            <v>1</v>
          </cell>
        </row>
        <row r="6234">
          <cell r="E6234" t="str">
            <v>RAPGEF5</v>
          </cell>
          <cell r="F6234">
            <v>2</v>
          </cell>
        </row>
        <row r="6235">
          <cell r="E6235" t="str">
            <v>RAPGEF6</v>
          </cell>
          <cell r="F6235">
            <v>4</v>
          </cell>
        </row>
        <row r="6236">
          <cell r="E6236" t="str">
            <v>RAPH1</v>
          </cell>
          <cell r="F6236">
            <v>1</v>
          </cell>
        </row>
        <row r="6237">
          <cell r="E6237" t="str">
            <v>RARA</v>
          </cell>
          <cell r="F6237">
            <v>1</v>
          </cell>
        </row>
        <row r="6238">
          <cell r="E6238" t="str">
            <v>RARB</v>
          </cell>
          <cell r="F6238">
            <v>1</v>
          </cell>
        </row>
        <row r="6239">
          <cell r="E6239" t="str">
            <v>RARS</v>
          </cell>
          <cell r="F6239">
            <v>1</v>
          </cell>
        </row>
        <row r="6240">
          <cell r="E6240" t="str">
            <v>RARS2</v>
          </cell>
          <cell r="F6240">
            <v>1</v>
          </cell>
        </row>
        <row r="6241">
          <cell r="E6241" t="str">
            <v>RASA1</v>
          </cell>
          <cell r="F6241">
            <v>2</v>
          </cell>
        </row>
        <row r="6242">
          <cell r="E6242" t="str">
            <v>RASA2</v>
          </cell>
          <cell r="F6242">
            <v>1</v>
          </cell>
        </row>
        <row r="6243">
          <cell r="E6243" t="str">
            <v>RASAL1</v>
          </cell>
          <cell r="F6243">
            <v>2</v>
          </cell>
        </row>
        <row r="6244">
          <cell r="E6244" t="str">
            <v>RASAL2</v>
          </cell>
          <cell r="F6244">
            <v>3</v>
          </cell>
        </row>
        <row r="6245">
          <cell r="E6245" t="str">
            <v>RASAL3</v>
          </cell>
          <cell r="F6245">
            <v>3</v>
          </cell>
        </row>
        <row r="6246">
          <cell r="E6246" t="str">
            <v>RASD2</v>
          </cell>
          <cell r="F6246">
            <v>1</v>
          </cell>
        </row>
        <row r="6247">
          <cell r="E6247" t="str">
            <v>RASEF</v>
          </cell>
          <cell r="F6247">
            <v>2</v>
          </cell>
        </row>
        <row r="6248">
          <cell r="E6248" t="str">
            <v>RASGEF1B</v>
          </cell>
          <cell r="F6248">
            <v>1</v>
          </cell>
        </row>
        <row r="6249">
          <cell r="E6249" t="str">
            <v>RASGRF1</v>
          </cell>
          <cell r="F6249">
            <v>4</v>
          </cell>
        </row>
        <row r="6250">
          <cell r="E6250" t="str">
            <v>RASGRF2</v>
          </cell>
          <cell r="F6250">
            <v>3</v>
          </cell>
        </row>
        <row r="6251">
          <cell r="E6251" t="str">
            <v>RASGRP1</v>
          </cell>
          <cell r="F6251">
            <v>1</v>
          </cell>
        </row>
        <row r="6252">
          <cell r="E6252" t="str">
            <v>RASGRP2</v>
          </cell>
          <cell r="F6252">
            <v>1</v>
          </cell>
        </row>
        <row r="6253">
          <cell r="E6253" t="str">
            <v>RASGRP3</v>
          </cell>
          <cell r="F6253">
            <v>1</v>
          </cell>
        </row>
        <row r="6254">
          <cell r="E6254" t="str">
            <v>RASIP1</v>
          </cell>
          <cell r="F6254">
            <v>3</v>
          </cell>
        </row>
        <row r="6255">
          <cell r="E6255" t="str">
            <v>RASL10A</v>
          </cell>
          <cell r="F6255">
            <v>1</v>
          </cell>
        </row>
        <row r="6256">
          <cell r="E6256" t="str">
            <v>RASL10B</v>
          </cell>
          <cell r="F6256">
            <v>2</v>
          </cell>
        </row>
        <row r="6257">
          <cell r="E6257" t="str">
            <v>RASL11A</v>
          </cell>
          <cell r="F6257">
            <v>1</v>
          </cell>
        </row>
        <row r="6258">
          <cell r="E6258" t="str">
            <v>RASL11B</v>
          </cell>
          <cell r="F6258">
            <v>1</v>
          </cell>
        </row>
        <row r="6259">
          <cell r="E6259" t="str">
            <v>RASSF5</v>
          </cell>
          <cell r="F6259">
            <v>1</v>
          </cell>
        </row>
        <row r="6260">
          <cell r="E6260" t="str">
            <v>RASSF8</v>
          </cell>
          <cell r="F6260">
            <v>2</v>
          </cell>
        </row>
        <row r="6261">
          <cell r="E6261" t="str">
            <v>RASSF9</v>
          </cell>
          <cell r="F6261">
            <v>3</v>
          </cell>
        </row>
        <row r="6262">
          <cell r="E6262" t="str">
            <v>RAVER1</v>
          </cell>
          <cell r="F6262">
            <v>1</v>
          </cell>
        </row>
        <row r="6263">
          <cell r="E6263" t="str">
            <v>RB1CC1</v>
          </cell>
          <cell r="F6263">
            <v>3</v>
          </cell>
        </row>
        <row r="6264">
          <cell r="E6264" t="str">
            <v>RBBP5</v>
          </cell>
          <cell r="F6264">
            <v>1</v>
          </cell>
        </row>
        <row r="6265">
          <cell r="E6265" t="str">
            <v>RBBP6</v>
          </cell>
          <cell r="F6265">
            <v>3</v>
          </cell>
        </row>
        <row r="6266">
          <cell r="E6266" t="str">
            <v>RBBP7</v>
          </cell>
          <cell r="F6266">
            <v>1</v>
          </cell>
        </row>
        <row r="6267">
          <cell r="E6267" t="str">
            <v>RBCK1</v>
          </cell>
          <cell r="F6267">
            <v>1</v>
          </cell>
        </row>
        <row r="6268">
          <cell r="E6268" t="str">
            <v>RBKS</v>
          </cell>
          <cell r="F6268">
            <v>2</v>
          </cell>
        </row>
        <row r="6269">
          <cell r="E6269" t="str">
            <v>RBL1</v>
          </cell>
          <cell r="F6269">
            <v>2</v>
          </cell>
        </row>
        <row r="6270">
          <cell r="E6270" t="str">
            <v>RBL2</v>
          </cell>
          <cell r="F6270">
            <v>1</v>
          </cell>
        </row>
        <row r="6271">
          <cell r="E6271" t="str">
            <v>RBM10</v>
          </cell>
          <cell r="F6271">
            <v>2</v>
          </cell>
        </row>
        <row r="6272">
          <cell r="E6272" t="str">
            <v>RBM11</v>
          </cell>
          <cell r="F6272">
            <v>1</v>
          </cell>
        </row>
        <row r="6273">
          <cell r="E6273" t="str">
            <v>RBM12B</v>
          </cell>
          <cell r="F6273">
            <v>2</v>
          </cell>
        </row>
        <row r="6274">
          <cell r="E6274" t="str">
            <v>RBM15</v>
          </cell>
          <cell r="F6274">
            <v>1</v>
          </cell>
        </row>
        <row r="6275">
          <cell r="E6275" t="str">
            <v>RBM16</v>
          </cell>
          <cell r="F6275">
            <v>2</v>
          </cell>
        </row>
        <row r="6276">
          <cell r="E6276" t="str">
            <v>RBM19</v>
          </cell>
          <cell r="F6276">
            <v>2</v>
          </cell>
        </row>
        <row r="6277">
          <cell r="E6277" t="str">
            <v>RBM20</v>
          </cell>
          <cell r="F6277">
            <v>1</v>
          </cell>
        </row>
        <row r="6278">
          <cell r="E6278" t="str">
            <v>RBM22</v>
          </cell>
          <cell r="F6278">
            <v>1</v>
          </cell>
        </row>
        <row r="6279">
          <cell r="E6279" t="str">
            <v>RBM23</v>
          </cell>
          <cell r="F6279">
            <v>1</v>
          </cell>
        </row>
        <row r="6280">
          <cell r="E6280" t="str">
            <v>RBM26</v>
          </cell>
          <cell r="F6280">
            <v>2</v>
          </cell>
        </row>
        <row r="6281">
          <cell r="E6281" t="str">
            <v>RBM27</v>
          </cell>
          <cell r="F6281">
            <v>1</v>
          </cell>
        </row>
        <row r="6282">
          <cell r="E6282" t="str">
            <v>RBM28</v>
          </cell>
          <cell r="F6282">
            <v>1</v>
          </cell>
        </row>
        <row r="6283">
          <cell r="E6283" t="str">
            <v>RBM34</v>
          </cell>
          <cell r="F6283">
            <v>1</v>
          </cell>
        </row>
        <row r="6284">
          <cell r="E6284" t="str">
            <v>RBM39</v>
          </cell>
          <cell r="F6284">
            <v>2</v>
          </cell>
        </row>
        <row r="6285">
          <cell r="E6285" t="str">
            <v>RBM41</v>
          </cell>
          <cell r="F6285">
            <v>1</v>
          </cell>
        </row>
        <row r="6286">
          <cell r="E6286" t="str">
            <v>RBM42</v>
          </cell>
          <cell r="F6286">
            <v>2</v>
          </cell>
        </row>
        <row r="6287">
          <cell r="E6287" t="str">
            <v>RBM43</v>
          </cell>
          <cell r="F6287">
            <v>3</v>
          </cell>
        </row>
        <row r="6288">
          <cell r="E6288" t="str">
            <v>RBM44</v>
          </cell>
          <cell r="F6288">
            <v>1</v>
          </cell>
        </row>
        <row r="6289">
          <cell r="E6289" t="str">
            <v>RBM46</v>
          </cell>
          <cell r="F6289">
            <v>1</v>
          </cell>
        </row>
        <row r="6290">
          <cell r="E6290" t="str">
            <v>RBM5</v>
          </cell>
          <cell r="F6290">
            <v>1</v>
          </cell>
        </row>
        <row r="6291">
          <cell r="E6291" t="str">
            <v>RBM6</v>
          </cell>
          <cell r="F6291">
            <v>1</v>
          </cell>
        </row>
        <row r="6292">
          <cell r="E6292" t="str">
            <v>RBM8A</v>
          </cell>
          <cell r="F6292">
            <v>1</v>
          </cell>
        </row>
        <row r="6293">
          <cell r="E6293" t="str">
            <v>RBMS3</v>
          </cell>
          <cell r="F6293">
            <v>2</v>
          </cell>
        </row>
        <row r="6294">
          <cell r="E6294" t="str">
            <v>RBMXL2</v>
          </cell>
          <cell r="F6294">
            <v>2</v>
          </cell>
        </row>
        <row r="6295">
          <cell r="E6295" t="str">
            <v>RBMXL3</v>
          </cell>
          <cell r="F6295">
            <v>3</v>
          </cell>
        </row>
        <row r="6296">
          <cell r="E6296" t="str">
            <v>RBP3</v>
          </cell>
          <cell r="F6296">
            <v>4</v>
          </cell>
        </row>
        <row r="6297">
          <cell r="E6297" t="str">
            <v>RBP4</v>
          </cell>
          <cell r="F6297">
            <v>1</v>
          </cell>
        </row>
        <row r="6298">
          <cell r="E6298" t="str">
            <v>RBPJL</v>
          </cell>
          <cell r="F6298">
            <v>2</v>
          </cell>
        </row>
        <row r="6299">
          <cell r="E6299" t="str">
            <v>RBPMS2</v>
          </cell>
          <cell r="F6299">
            <v>1</v>
          </cell>
        </row>
        <row r="6300">
          <cell r="E6300" t="str">
            <v>RC3H2</v>
          </cell>
          <cell r="F6300">
            <v>2</v>
          </cell>
        </row>
        <row r="6301">
          <cell r="E6301" t="str">
            <v>RCBTB2</v>
          </cell>
          <cell r="F6301">
            <v>1</v>
          </cell>
        </row>
        <row r="6302">
          <cell r="E6302" t="str">
            <v>RCOR1</v>
          </cell>
          <cell r="F6302">
            <v>1</v>
          </cell>
        </row>
        <row r="6303">
          <cell r="E6303" t="str">
            <v>RCSD1</v>
          </cell>
          <cell r="F6303">
            <v>1</v>
          </cell>
        </row>
        <row r="6304">
          <cell r="E6304" t="str">
            <v>RD3</v>
          </cell>
          <cell r="F6304">
            <v>3</v>
          </cell>
        </row>
        <row r="6305">
          <cell r="E6305" t="str">
            <v>RDH11</v>
          </cell>
          <cell r="F6305">
            <v>1</v>
          </cell>
        </row>
        <row r="6306">
          <cell r="E6306" t="str">
            <v>RDH5</v>
          </cell>
          <cell r="F6306">
            <v>2</v>
          </cell>
        </row>
        <row r="6307">
          <cell r="E6307" t="str">
            <v>RDH8</v>
          </cell>
          <cell r="F6307">
            <v>1</v>
          </cell>
        </row>
        <row r="6308">
          <cell r="E6308" t="str">
            <v>RECK</v>
          </cell>
          <cell r="F6308">
            <v>1</v>
          </cell>
        </row>
        <row r="6309">
          <cell r="E6309" t="str">
            <v>RECQL</v>
          </cell>
          <cell r="F6309">
            <v>3</v>
          </cell>
        </row>
        <row r="6310">
          <cell r="E6310" t="str">
            <v>RECQL4</v>
          </cell>
          <cell r="F6310">
            <v>3</v>
          </cell>
        </row>
        <row r="6311">
          <cell r="E6311" t="str">
            <v>RECQL5</v>
          </cell>
          <cell r="F6311">
            <v>1</v>
          </cell>
        </row>
        <row r="6312">
          <cell r="E6312" t="str">
            <v>REEP2</v>
          </cell>
          <cell r="F6312">
            <v>1</v>
          </cell>
        </row>
        <row r="6313">
          <cell r="E6313" t="str">
            <v>REEP3</v>
          </cell>
          <cell r="F6313">
            <v>1</v>
          </cell>
        </row>
        <row r="6314">
          <cell r="E6314" t="str">
            <v>REG1A</v>
          </cell>
          <cell r="F6314">
            <v>1</v>
          </cell>
        </row>
        <row r="6315">
          <cell r="E6315" t="str">
            <v>REL</v>
          </cell>
          <cell r="F6315">
            <v>1</v>
          </cell>
        </row>
        <row r="6316">
          <cell r="E6316" t="str">
            <v>RELB</v>
          </cell>
          <cell r="F6316">
            <v>2</v>
          </cell>
        </row>
        <row r="6317">
          <cell r="E6317" t="str">
            <v>RELL2</v>
          </cell>
          <cell r="F6317">
            <v>1</v>
          </cell>
        </row>
        <row r="6318">
          <cell r="E6318" t="str">
            <v>RELN</v>
          </cell>
          <cell r="F6318">
            <v>5</v>
          </cell>
        </row>
        <row r="6319">
          <cell r="E6319" t="str">
            <v>REM1</v>
          </cell>
          <cell r="F6319">
            <v>1</v>
          </cell>
        </row>
        <row r="6320">
          <cell r="E6320" t="str">
            <v>RERE</v>
          </cell>
          <cell r="F6320">
            <v>1</v>
          </cell>
        </row>
        <row r="6321">
          <cell r="E6321" t="str">
            <v>REST</v>
          </cell>
          <cell r="F6321">
            <v>5</v>
          </cell>
        </row>
        <row r="6322">
          <cell r="E6322" t="str">
            <v>RET</v>
          </cell>
          <cell r="F6322">
            <v>4</v>
          </cell>
        </row>
        <row r="6323">
          <cell r="E6323" t="str">
            <v>RETSAT</v>
          </cell>
          <cell r="F6323">
            <v>1</v>
          </cell>
        </row>
        <row r="6324">
          <cell r="E6324" t="str">
            <v>REV3L</v>
          </cell>
          <cell r="F6324">
            <v>4</v>
          </cell>
        </row>
        <row r="6325">
          <cell r="E6325" t="str">
            <v>RFC1</v>
          </cell>
          <cell r="F6325">
            <v>1</v>
          </cell>
        </row>
        <row r="6326">
          <cell r="E6326" t="str">
            <v>RFC3</v>
          </cell>
          <cell r="F6326">
            <v>1</v>
          </cell>
        </row>
        <row r="6327">
          <cell r="E6327" t="str">
            <v>RFC4</v>
          </cell>
          <cell r="F6327">
            <v>1</v>
          </cell>
        </row>
        <row r="6328">
          <cell r="E6328" t="str">
            <v>RFPL4A</v>
          </cell>
          <cell r="F6328">
            <v>1</v>
          </cell>
        </row>
        <row r="6329">
          <cell r="E6329" t="str">
            <v>RFT1</v>
          </cell>
          <cell r="F6329">
            <v>1</v>
          </cell>
        </row>
        <row r="6330">
          <cell r="E6330" t="str">
            <v>RFTN1</v>
          </cell>
          <cell r="F6330">
            <v>2</v>
          </cell>
        </row>
        <row r="6331">
          <cell r="E6331" t="str">
            <v>RFTN2</v>
          </cell>
          <cell r="F6331">
            <v>1</v>
          </cell>
        </row>
        <row r="6332">
          <cell r="E6332" t="str">
            <v>RFWD2</v>
          </cell>
          <cell r="F6332">
            <v>1</v>
          </cell>
        </row>
        <row r="6333">
          <cell r="E6333" t="str">
            <v>RFX1</v>
          </cell>
          <cell r="F6333">
            <v>1</v>
          </cell>
        </row>
        <row r="6334">
          <cell r="E6334" t="str">
            <v>RFX3</v>
          </cell>
          <cell r="F6334">
            <v>1</v>
          </cell>
        </row>
        <row r="6335">
          <cell r="E6335" t="str">
            <v>RFX7</v>
          </cell>
          <cell r="F6335">
            <v>1</v>
          </cell>
        </row>
        <row r="6336">
          <cell r="E6336" t="str">
            <v>RFX8</v>
          </cell>
          <cell r="F6336">
            <v>1</v>
          </cell>
        </row>
        <row r="6337">
          <cell r="E6337" t="str">
            <v>RFXANK</v>
          </cell>
          <cell r="F6337">
            <v>1</v>
          </cell>
        </row>
        <row r="6338">
          <cell r="E6338" t="str">
            <v>RGAG1</v>
          </cell>
          <cell r="F6338">
            <v>1</v>
          </cell>
        </row>
        <row r="6339">
          <cell r="E6339" t="str">
            <v>RGL1</v>
          </cell>
          <cell r="F6339">
            <v>1</v>
          </cell>
        </row>
        <row r="6340">
          <cell r="E6340" t="str">
            <v>RGL4</v>
          </cell>
          <cell r="F6340">
            <v>1</v>
          </cell>
        </row>
        <row r="6341">
          <cell r="E6341" t="str">
            <v>RGMA</v>
          </cell>
          <cell r="F6341">
            <v>1</v>
          </cell>
        </row>
        <row r="6342">
          <cell r="E6342" t="str">
            <v>RGMB</v>
          </cell>
          <cell r="F6342">
            <v>2</v>
          </cell>
        </row>
        <row r="6343">
          <cell r="E6343" t="str">
            <v>RGNEF</v>
          </cell>
          <cell r="F6343">
            <v>1</v>
          </cell>
        </row>
        <row r="6344">
          <cell r="E6344" t="str">
            <v>RGR</v>
          </cell>
          <cell r="F6344">
            <v>2</v>
          </cell>
        </row>
        <row r="6345">
          <cell r="E6345" t="str">
            <v>RGS1</v>
          </cell>
          <cell r="F6345">
            <v>1</v>
          </cell>
        </row>
        <row r="6346">
          <cell r="E6346" t="str">
            <v>RGS10</v>
          </cell>
          <cell r="F6346">
            <v>2</v>
          </cell>
        </row>
        <row r="6347">
          <cell r="E6347" t="str">
            <v>RGS11</v>
          </cell>
          <cell r="F6347">
            <v>1</v>
          </cell>
        </row>
        <row r="6348">
          <cell r="E6348" t="str">
            <v>RGS12</v>
          </cell>
          <cell r="F6348">
            <v>2</v>
          </cell>
        </row>
        <row r="6349">
          <cell r="E6349" t="str">
            <v>RGS14</v>
          </cell>
          <cell r="F6349">
            <v>1</v>
          </cell>
        </row>
        <row r="6350">
          <cell r="E6350" t="str">
            <v>RGS16</v>
          </cell>
          <cell r="F6350">
            <v>1</v>
          </cell>
        </row>
        <row r="6351">
          <cell r="E6351" t="str">
            <v>RGS19</v>
          </cell>
          <cell r="F6351">
            <v>2</v>
          </cell>
        </row>
        <row r="6352">
          <cell r="E6352" t="str">
            <v>RGS20</v>
          </cell>
          <cell r="F6352">
            <v>1</v>
          </cell>
        </row>
        <row r="6353">
          <cell r="E6353" t="str">
            <v>RGS22</v>
          </cell>
          <cell r="F6353">
            <v>3</v>
          </cell>
        </row>
        <row r="6354">
          <cell r="E6354" t="str">
            <v>RGS5</v>
          </cell>
          <cell r="F6354">
            <v>1</v>
          </cell>
        </row>
        <row r="6355">
          <cell r="E6355" t="str">
            <v>RGS6</v>
          </cell>
          <cell r="F6355">
            <v>1</v>
          </cell>
        </row>
        <row r="6356">
          <cell r="E6356" t="str">
            <v>RGS7</v>
          </cell>
          <cell r="F6356">
            <v>1</v>
          </cell>
        </row>
        <row r="6357">
          <cell r="E6357" t="str">
            <v>RGS7BP</v>
          </cell>
          <cell r="F6357">
            <v>1</v>
          </cell>
        </row>
        <row r="6358">
          <cell r="E6358" t="str">
            <v>RGS9BP</v>
          </cell>
          <cell r="F6358">
            <v>1</v>
          </cell>
        </row>
        <row r="6359">
          <cell r="E6359" t="str">
            <v>RGSL1</v>
          </cell>
          <cell r="F6359">
            <v>2</v>
          </cell>
        </row>
        <row r="6360">
          <cell r="E6360" t="str">
            <v>RHAG</v>
          </cell>
          <cell r="F6360">
            <v>4</v>
          </cell>
        </row>
        <row r="6361">
          <cell r="E6361" t="str">
            <v>RHBDD3</v>
          </cell>
          <cell r="F6361">
            <v>2</v>
          </cell>
        </row>
        <row r="6362">
          <cell r="E6362" t="str">
            <v>RHBDF1</v>
          </cell>
          <cell r="F6362">
            <v>1</v>
          </cell>
        </row>
        <row r="6363">
          <cell r="E6363" t="str">
            <v>RHBDF2</v>
          </cell>
          <cell r="F6363">
            <v>1</v>
          </cell>
        </row>
        <row r="6364">
          <cell r="E6364" t="str">
            <v>RHBDL1</v>
          </cell>
          <cell r="F6364">
            <v>1</v>
          </cell>
        </row>
        <row r="6365">
          <cell r="E6365" t="str">
            <v>RHCE</v>
          </cell>
          <cell r="F6365">
            <v>1</v>
          </cell>
        </row>
        <row r="6366">
          <cell r="E6366" t="str">
            <v>RHCG</v>
          </cell>
          <cell r="F6366">
            <v>1</v>
          </cell>
        </row>
        <row r="6367">
          <cell r="E6367" t="str">
            <v>RHD</v>
          </cell>
          <cell r="F6367">
            <v>2</v>
          </cell>
        </row>
        <row r="6368">
          <cell r="E6368" t="str">
            <v>RHO</v>
          </cell>
          <cell r="F6368">
            <v>1</v>
          </cell>
        </row>
        <row r="6369">
          <cell r="E6369" t="str">
            <v>RHOBTB1</v>
          </cell>
          <cell r="F6369">
            <v>5</v>
          </cell>
        </row>
        <row r="6370">
          <cell r="E6370" t="str">
            <v>RHOBTB2</v>
          </cell>
          <cell r="F6370">
            <v>2</v>
          </cell>
        </row>
        <row r="6371">
          <cell r="E6371" t="str">
            <v>RHOJ</v>
          </cell>
          <cell r="F6371">
            <v>1</v>
          </cell>
        </row>
        <row r="6372">
          <cell r="E6372" t="str">
            <v>RHOT1</v>
          </cell>
          <cell r="F6372">
            <v>1</v>
          </cell>
        </row>
        <row r="6373">
          <cell r="E6373" t="str">
            <v>RHOT2</v>
          </cell>
          <cell r="F6373">
            <v>1</v>
          </cell>
        </row>
        <row r="6374">
          <cell r="E6374" t="str">
            <v>RHOU</v>
          </cell>
          <cell r="F6374">
            <v>2</v>
          </cell>
        </row>
        <row r="6375">
          <cell r="E6375" t="str">
            <v>RHOV</v>
          </cell>
          <cell r="F6375">
            <v>1</v>
          </cell>
        </row>
        <row r="6376">
          <cell r="E6376" t="str">
            <v>RHPN1</v>
          </cell>
          <cell r="F6376">
            <v>2</v>
          </cell>
        </row>
        <row r="6377">
          <cell r="E6377" t="str">
            <v>RIF1</v>
          </cell>
          <cell r="F6377">
            <v>5</v>
          </cell>
        </row>
        <row r="6378">
          <cell r="E6378" t="str">
            <v>RILPL1</v>
          </cell>
          <cell r="F6378">
            <v>1</v>
          </cell>
        </row>
        <row r="6379">
          <cell r="E6379" t="str">
            <v>RIMBP2</v>
          </cell>
          <cell r="F6379">
            <v>6</v>
          </cell>
        </row>
        <row r="6380">
          <cell r="E6380" t="str">
            <v>RIMS1</v>
          </cell>
          <cell r="F6380">
            <v>5</v>
          </cell>
        </row>
        <row r="6381">
          <cell r="E6381" t="str">
            <v>RIMS2</v>
          </cell>
          <cell r="F6381">
            <v>10</v>
          </cell>
        </row>
        <row r="6382">
          <cell r="E6382" t="str">
            <v>RIMS4</v>
          </cell>
          <cell r="F6382">
            <v>1</v>
          </cell>
        </row>
        <row r="6383">
          <cell r="E6383" t="str">
            <v>RIN1</v>
          </cell>
          <cell r="F6383">
            <v>3</v>
          </cell>
        </row>
        <row r="6384">
          <cell r="E6384" t="str">
            <v>RIN2</v>
          </cell>
          <cell r="F6384">
            <v>3</v>
          </cell>
        </row>
        <row r="6385">
          <cell r="E6385" t="str">
            <v>RIN3</v>
          </cell>
          <cell r="F6385">
            <v>1</v>
          </cell>
        </row>
        <row r="6386">
          <cell r="E6386" t="str">
            <v>RING1</v>
          </cell>
          <cell r="F6386">
            <v>2</v>
          </cell>
        </row>
        <row r="6387">
          <cell r="E6387" t="str">
            <v>RIOK2</v>
          </cell>
          <cell r="F6387">
            <v>1</v>
          </cell>
        </row>
        <row r="6388">
          <cell r="E6388" t="str">
            <v>RIPK1</v>
          </cell>
          <cell r="F6388">
            <v>1</v>
          </cell>
        </row>
        <row r="6389">
          <cell r="E6389" t="str">
            <v>RIPK3</v>
          </cell>
          <cell r="F6389">
            <v>1</v>
          </cell>
        </row>
        <row r="6390">
          <cell r="E6390" t="str">
            <v>RIPK4</v>
          </cell>
          <cell r="F6390">
            <v>3</v>
          </cell>
        </row>
        <row r="6391">
          <cell r="E6391" t="str">
            <v>RLF</v>
          </cell>
          <cell r="F6391">
            <v>4</v>
          </cell>
        </row>
        <row r="6392">
          <cell r="E6392" t="str">
            <v>RMND1</v>
          </cell>
          <cell r="F6392">
            <v>1</v>
          </cell>
        </row>
        <row r="6393">
          <cell r="E6393" t="str">
            <v>RMND5B</v>
          </cell>
          <cell r="F6393">
            <v>1</v>
          </cell>
        </row>
        <row r="6394">
          <cell r="E6394" t="str">
            <v>RNASE3</v>
          </cell>
          <cell r="F6394">
            <v>1</v>
          </cell>
        </row>
        <row r="6395">
          <cell r="E6395" t="str">
            <v>RNASEH2B</v>
          </cell>
          <cell r="F6395">
            <v>1</v>
          </cell>
        </row>
        <row r="6396">
          <cell r="E6396" t="str">
            <v>RNASEL</v>
          </cell>
          <cell r="F6396">
            <v>1</v>
          </cell>
        </row>
        <row r="6397">
          <cell r="E6397" t="str">
            <v>RNASET2</v>
          </cell>
          <cell r="F6397">
            <v>1</v>
          </cell>
        </row>
        <row r="6398">
          <cell r="E6398" t="str">
            <v>RND1</v>
          </cell>
          <cell r="F6398">
            <v>2</v>
          </cell>
        </row>
        <row r="6399">
          <cell r="E6399" t="str">
            <v>RNF111</v>
          </cell>
          <cell r="F6399">
            <v>2</v>
          </cell>
        </row>
        <row r="6400">
          <cell r="E6400" t="str">
            <v>RNF112</v>
          </cell>
          <cell r="F6400">
            <v>2</v>
          </cell>
        </row>
        <row r="6401">
          <cell r="E6401" t="str">
            <v>RNF114</v>
          </cell>
          <cell r="F6401">
            <v>1</v>
          </cell>
        </row>
        <row r="6402">
          <cell r="E6402" t="str">
            <v>RNF123</v>
          </cell>
          <cell r="F6402">
            <v>2</v>
          </cell>
        </row>
        <row r="6403">
          <cell r="E6403" t="str">
            <v>RNF128</v>
          </cell>
          <cell r="F6403">
            <v>2</v>
          </cell>
        </row>
        <row r="6404">
          <cell r="E6404" t="str">
            <v>RNF14</v>
          </cell>
          <cell r="F6404">
            <v>2</v>
          </cell>
        </row>
        <row r="6405">
          <cell r="E6405" t="str">
            <v>RNF144A</v>
          </cell>
          <cell r="F6405">
            <v>1</v>
          </cell>
        </row>
        <row r="6406">
          <cell r="E6406" t="str">
            <v>RNF144B</v>
          </cell>
          <cell r="F6406">
            <v>2</v>
          </cell>
        </row>
        <row r="6407">
          <cell r="E6407" t="str">
            <v>RNF146</v>
          </cell>
          <cell r="F6407">
            <v>1</v>
          </cell>
        </row>
        <row r="6408">
          <cell r="E6408" t="str">
            <v>RNF148</v>
          </cell>
          <cell r="F6408">
            <v>2</v>
          </cell>
        </row>
        <row r="6409">
          <cell r="E6409" t="str">
            <v>RNF149</v>
          </cell>
          <cell r="F6409">
            <v>1</v>
          </cell>
        </row>
        <row r="6410">
          <cell r="E6410" t="str">
            <v>RNF150</v>
          </cell>
          <cell r="F6410">
            <v>1</v>
          </cell>
        </row>
        <row r="6411">
          <cell r="E6411" t="str">
            <v>RNF151</v>
          </cell>
          <cell r="F6411">
            <v>2</v>
          </cell>
        </row>
        <row r="6412">
          <cell r="E6412" t="str">
            <v>RNF160</v>
          </cell>
          <cell r="F6412">
            <v>3</v>
          </cell>
        </row>
        <row r="6413">
          <cell r="E6413" t="str">
            <v>RNF165</v>
          </cell>
          <cell r="F6413">
            <v>1</v>
          </cell>
        </row>
        <row r="6414">
          <cell r="E6414" t="str">
            <v>RNF168</v>
          </cell>
          <cell r="F6414">
            <v>1</v>
          </cell>
        </row>
        <row r="6415">
          <cell r="E6415" t="str">
            <v>RNF17</v>
          </cell>
          <cell r="F6415">
            <v>4</v>
          </cell>
        </row>
        <row r="6416">
          <cell r="E6416" t="str">
            <v>RNF175</v>
          </cell>
          <cell r="F6416">
            <v>1</v>
          </cell>
        </row>
        <row r="6417">
          <cell r="E6417" t="str">
            <v>RNF182</v>
          </cell>
          <cell r="F6417">
            <v>1</v>
          </cell>
        </row>
        <row r="6418">
          <cell r="E6418" t="str">
            <v>RNF186</v>
          </cell>
          <cell r="F6418">
            <v>1</v>
          </cell>
        </row>
        <row r="6419">
          <cell r="E6419" t="str">
            <v>RNF20</v>
          </cell>
          <cell r="F6419">
            <v>2</v>
          </cell>
        </row>
        <row r="6420">
          <cell r="E6420" t="str">
            <v>RNF207</v>
          </cell>
          <cell r="F6420">
            <v>2</v>
          </cell>
        </row>
        <row r="6421">
          <cell r="E6421" t="str">
            <v>RNF213</v>
          </cell>
          <cell r="F6421">
            <v>2</v>
          </cell>
        </row>
        <row r="6422">
          <cell r="E6422" t="str">
            <v>RNF216</v>
          </cell>
          <cell r="F6422">
            <v>2</v>
          </cell>
        </row>
        <row r="6423">
          <cell r="E6423" t="str">
            <v>RNF216L</v>
          </cell>
          <cell r="F6423">
            <v>2</v>
          </cell>
        </row>
        <row r="6424">
          <cell r="E6424" t="str">
            <v>RNF26</v>
          </cell>
          <cell r="F6424">
            <v>1</v>
          </cell>
        </row>
        <row r="6425">
          <cell r="E6425" t="str">
            <v>RNF31</v>
          </cell>
          <cell r="F6425">
            <v>2</v>
          </cell>
        </row>
        <row r="6426">
          <cell r="E6426" t="str">
            <v>RNF38</v>
          </cell>
          <cell r="F6426">
            <v>1</v>
          </cell>
        </row>
        <row r="6427">
          <cell r="E6427" t="str">
            <v>RNF39</v>
          </cell>
          <cell r="F6427">
            <v>1</v>
          </cell>
        </row>
        <row r="6428">
          <cell r="E6428" t="str">
            <v>RNF43</v>
          </cell>
          <cell r="F6428">
            <v>2</v>
          </cell>
        </row>
        <row r="6429">
          <cell r="E6429" t="str">
            <v>RNF44</v>
          </cell>
          <cell r="F6429">
            <v>1</v>
          </cell>
        </row>
        <row r="6430">
          <cell r="E6430" t="str">
            <v>RNFT2</v>
          </cell>
          <cell r="F6430">
            <v>1</v>
          </cell>
        </row>
        <row r="6431">
          <cell r="E6431" t="str">
            <v>RNGTT</v>
          </cell>
          <cell r="F6431">
            <v>4</v>
          </cell>
        </row>
        <row r="6432">
          <cell r="E6432" t="str">
            <v>RNLS</v>
          </cell>
          <cell r="F6432">
            <v>1</v>
          </cell>
        </row>
        <row r="6433">
          <cell r="E6433" t="str">
            <v>RNMTL1</v>
          </cell>
          <cell r="F6433">
            <v>1</v>
          </cell>
        </row>
        <row r="6434">
          <cell r="E6434" t="str">
            <v>RNPC3</v>
          </cell>
          <cell r="F6434">
            <v>1</v>
          </cell>
        </row>
        <row r="6435">
          <cell r="E6435" t="str">
            <v>RNPS1</v>
          </cell>
          <cell r="F6435">
            <v>1</v>
          </cell>
        </row>
        <row r="6436">
          <cell r="E6436" t="str">
            <v>ROBO1</v>
          </cell>
          <cell r="F6436">
            <v>6</v>
          </cell>
        </row>
        <row r="6437">
          <cell r="E6437" t="str">
            <v>ROBO2</v>
          </cell>
          <cell r="F6437">
            <v>7</v>
          </cell>
        </row>
        <row r="6438">
          <cell r="E6438" t="str">
            <v>ROBO3</v>
          </cell>
          <cell r="F6438">
            <v>3</v>
          </cell>
        </row>
        <row r="6439">
          <cell r="E6439" t="str">
            <v>ROBO4</v>
          </cell>
          <cell r="F6439">
            <v>5</v>
          </cell>
        </row>
        <row r="6440">
          <cell r="E6440" t="str">
            <v>ROCK1</v>
          </cell>
          <cell r="F6440">
            <v>1</v>
          </cell>
        </row>
        <row r="6441">
          <cell r="E6441" t="str">
            <v>ROGDI</v>
          </cell>
          <cell r="F6441">
            <v>2</v>
          </cell>
        </row>
        <row r="6442">
          <cell r="E6442" t="str">
            <v>ROM1</v>
          </cell>
          <cell r="F6442">
            <v>3</v>
          </cell>
        </row>
        <row r="6443">
          <cell r="E6443" t="str">
            <v>ROPN1</v>
          </cell>
          <cell r="F6443">
            <v>1</v>
          </cell>
        </row>
        <row r="6444">
          <cell r="E6444" t="str">
            <v>ROPN1B</v>
          </cell>
          <cell r="F6444">
            <v>1</v>
          </cell>
        </row>
        <row r="6445">
          <cell r="E6445" t="str">
            <v>ROPN1L</v>
          </cell>
          <cell r="F6445">
            <v>1</v>
          </cell>
        </row>
        <row r="6446">
          <cell r="E6446" t="str">
            <v>ROR1</v>
          </cell>
          <cell r="F6446">
            <v>1</v>
          </cell>
        </row>
        <row r="6447">
          <cell r="E6447" t="str">
            <v>ROR2</v>
          </cell>
          <cell r="F6447">
            <v>3</v>
          </cell>
        </row>
        <row r="6448">
          <cell r="E6448" t="str">
            <v>RORA</v>
          </cell>
          <cell r="F6448">
            <v>2</v>
          </cell>
        </row>
        <row r="6449">
          <cell r="E6449" t="str">
            <v>RORC</v>
          </cell>
          <cell r="F6449">
            <v>1</v>
          </cell>
        </row>
        <row r="6450">
          <cell r="E6450" t="str">
            <v>ROS1</v>
          </cell>
          <cell r="F6450">
            <v>8</v>
          </cell>
        </row>
        <row r="6451">
          <cell r="E6451" t="str">
            <v>RP1</v>
          </cell>
          <cell r="F6451">
            <v>4</v>
          </cell>
        </row>
        <row r="6452">
          <cell r="E6452" t="str">
            <v>RP11-35N6.1</v>
          </cell>
          <cell r="F6452">
            <v>1</v>
          </cell>
        </row>
        <row r="6453">
          <cell r="E6453" t="str">
            <v>RP1-21O18.1</v>
          </cell>
          <cell r="F6453">
            <v>2</v>
          </cell>
        </row>
        <row r="6454">
          <cell r="E6454" t="str">
            <v>RP1L1</v>
          </cell>
          <cell r="F6454">
            <v>3</v>
          </cell>
        </row>
        <row r="6455">
          <cell r="E6455" t="str">
            <v>RP2</v>
          </cell>
          <cell r="F6455">
            <v>1</v>
          </cell>
        </row>
        <row r="6456">
          <cell r="E6456" t="str">
            <v>RP4-539M6.17</v>
          </cell>
          <cell r="F6456">
            <v>1</v>
          </cell>
        </row>
        <row r="6457">
          <cell r="E6457" t="str">
            <v>RP5-990P15.2</v>
          </cell>
          <cell r="F6457">
            <v>1</v>
          </cell>
        </row>
        <row r="6458">
          <cell r="E6458" t="str">
            <v>RPAP1</v>
          </cell>
          <cell r="F6458">
            <v>1</v>
          </cell>
        </row>
        <row r="6459">
          <cell r="E6459" t="str">
            <v>RPF2</v>
          </cell>
          <cell r="F6459">
            <v>1</v>
          </cell>
        </row>
        <row r="6460">
          <cell r="E6460" t="str">
            <v>RPGRIP1</v>
          </cell>
          <cell r="F6460">
            <v>6</v>
          </cell>
        </row>
        <row r="6461">
          <cell r="E6461" t="str">
            <v>RPGRIP1L</v>
          </cell>
          <cell r="F6461">
            <v>7</v>
          </cell>
        </row>
        <row r="6462">
          <cell r="E6462" t="str">
            <v>RPH3A</v>
          </cell>
          <cell r="F6462">
            <v>2</v>
          </cell>
        </row>
        <row r="6463">
          <cell r="E6463" t="str">
            <v>RPH3AL</v>
          </cell>
          <cell r="F6463">
            <v>1</v>
          </cell>
        </row>
        <row r="6464">
          <cell r="E6464" t="str">
            <v>RPL10</v>
          </cell>
          <cell r="F6464">
            <v>1</v>
          </cell>
        </row>
        <row r="6465">
          <cell r="E6465" t="str">
            <v>RPL10A</v>
          </cell>
          <cell r="F6465">
            <v>1</v>
          </cell>
        </row>
        <row r="6466">
          <cell r="E6466" t="str">
            <v>RPL14</v>
          </cell>
          <cell r="F6466">
            <v>1</v>
          </cell>
        </row>
        <row r="6467">
          <cell r="E6467" t="str">
            <v>RPL14L</v>
          </cell>
          <cell r="F6467">
            <v>1</v>
          </cell>
        </row>
        <row r="6468">
          <cell r="E6468" t="str">
            <v>RPL17</v>
          </cell>
          <cell r="F6468">
            <v>1</v>
          </cell>
        </row>
        <row r="6469">
          <cell r="E6469" t="str">
            <v>RPL18A</v>
          </cell>
          <cell r="F6469">
            <v>1</v>
          </cell>
        </row>
        <row r="6470">
          <cell r="E6470" t="str">
            <v>RPL22</v>
          </cell>
          <cell r="F6470">
            <v>2</v>
          </cell>
        </row>
        <row r="6471">
          <cell r="E6471" t="str">
            <v>RPL26</v>
          </cell>
          <cell r="F6471">
            <v>1</v>
          </cell>
        </row>
        <row r="6472">
          <cell r="E6472" t="str">
            <v>RPL3L</v>
          </cell>
          <cell r="F6472">
            <v>1</v>
          </cell>
        </row>
        <row r="6473">
          <cell r="E6473" t="str">
            <v>RPN1</v>
          </cell>
          <cell r="F6473">
            <v>1</v>
          </cell>
        </row>
        <row r="6474">
          <cell r="E6474" t="str">
            <v>RPN2</v>
          </cell>
          <cell r="F6474">
            <v>1</v>
          </cell>
        </row>
        <row r="6475">
          <cell r="E6475" t="str">
            <v>RPP38</v>
          </cell>
          <cell r="F6475">
            <v>1</v>
          </cell>
        </row>
        <row r="6476">
          <cell r="E6476" t="str">
            <v>RPRD1A</v>
          </cell>
          <cell r="F6476">
            <v>1</v>
          </cell>
        </row>
        <row r="6477">
          <cell r="E6477" t="str">
            <v>RPRD2</v>
          </cell>
          <cell r="F6477">
            <v>1</v>
          </cell>
        </row>
        <row r="6478">
          <cell r="E6478" t="str">
            <v>RPS12</v>
          </cell>
          <cell r="F6478">
            <v>1</v>
          </cell>
        </row>
        <row r="6479">
          <cell r="E6479" t="str">
            <v>RPS2</v>
          </cell>
          <cell r="F6479">
            <v>1</v>
          </cell>
        </row>
        <row r="6480">
          <cell r="E6480" t="str">
            <v>RPS25</v>
          </cell>
          <cell r="F6480">
            <v>1</v>
          </cell>
        </row>
        <row r="6481">
          <cell r="E6481" t="str">
            <v>RPS27L</v>
          </cell>
          <cell r="F6481">
            <v>2</v>
          </cell>
        </row>
        <row r="6482">
          <cell r="E6482" t="str">
            <v>RPS29</v>
          </cell>
          <cell r="F6482">
            <v>1</v>
          </cell>
        </row>
        <row r="6483">
          <cell r="E6483" t="str">
            <v>RPS4XP21</v>
          </cell>
          <cell r="F6483">
            <v>1</v>
          </cell>
        </row>
        <row r="6484">
          <cell r="E6484" t="str">
            <v>RPS6KA1</v>
          </cell>
          <cell r="F6484">
            <v>1</v>
          </cell>
        </row>
        <row r="6485">
          <cell r="E6485" t="str">
            <v>RPS6KA3</v>
          </cell>
          <cell r="F6485">
            <v>1</v>
          </cell>
        </row>
        <row r="6486">
          <cell r="E6486" t="str">
            <v>RPS6KA4</v>
          </cell>
          <cell r="F6486">
            <v>2</v>
          </cell>
        </row>
        <row r="6487">
          <cell r="E6487" t="str">
            <v>RPS6KA6</v>
          </cell>
          <cell r="F6487">
            <v>1</v>
          </cell>
        </row>
        <row r="6488">
          <cell r="E6488" t="str">
            <v>RPS6KC1</v>
          </cell>
          <cell r="F6488">
            <v>2</v>
          </cell>
        </row>
        <row r="6489">
          <cell r="E6489" t="str">
            <v>RPS6KL1</v>
          </cell>
          <cell r="F6489">
            <v>2</v>
          </cell>
        </row>
        <row r="6490">
          <cell r="E6490" t="str">
            <v>RPTN</v>
          </cell>
          <cell r="F6490">
            <v>2</v>
          </cell>
        </row>
        <row r="6491">
          <cell r="E6491" t="str">
            <v>RPUSD4</v>
          </cell>
          <cell r="F6491">
            <v>1</v>
          </cell>
        </row>
        <row r="6492">
          <cell r="E6492" t="str">
            <v>RRAD</v>
          </cell>
          <cell r="F6492">
            <v>1</v>
          </cell>
        </row>
        <row r="6493">
          <cell r="E6493" t="str">
            <v>RRAGB</v>
          </cell>
          <cell r="F6493">
            <v>1</v>
          </cell>
        </row>
        <row r="6494">
          <cell r="E6494" t="str">
            <v>RRAGC</v>
          </cell>
          <cell r="F6494">
            <v>1</v>
          </cell>
        </row>
        <row r="6495">
          <cell r="E6495" t="str">
            <v>RRAS2</v>
          </cell>
          <cell r="F6495">
            <v>1</v>
          </cell>
        </row>
        <row r="6496">
          <cell r="E6496" t="str">
            <v>RRBP1</v>
          </cell>
          <cell r="F6496">
            <v>4</v>
          </cell>
        </row>
        <row r="6497">
          <cell r="E6497" t="str">
            <v>RREB1</v>
          </cell>
          <cell r="F6497">
            <v>2</v>
          </cell>
        </row>
        <row r="6498">
          <cell r="E6498" t="str">
            <v>RRH</v>
          </cell>
          <cell r="F6498">
            <v>1</v>
          </cell>
        </row>
        <row r="6499">
          <cell r="E6499" t="str">
            <v>RRM1</v>
          </cell>
          <cell r="F6499">
            <v>2</v>
          </cell>
        </row>
        <row r="6500">
          <cell r="E6500" t="str">
            <v>RRP7A</v>
          </cell>
          <cell r="F6500">
            <v>1</v>
          </cell>
        </row>
        <row r="6501">
          <cell r="E6501" t="str">
            <v>RSAD2</v>
          </cell>
          <cell r="F6501">
            <v>3</v>
          </cell>
        </row>
        <row r="6502">
          <cell r="E6502" t="str">
            <v>RSBN1</v>
          </cell>
          <cell r="F6502">
            <v>1</v>
          </cell>
        </row>
        <row r="6503">
          <cell r="E6503" t="str">
            <v>RSF1</v>
          </cell>
          <cell r="F6503">
            <v>2</v>
          </cell>
        </row>
        <row r="6504">
          <cell r="E6504" t="str">
            <v>RSHL1</v>
          </cell>
          <cell r="F6504">
            <v>1</v>
          </cell>
        </row>
        <row r="6505">
          <cell r="E6505" t="str">
            <v>RSPH4A</v>
          </cell>
          <cell r="F6505">
            <v>1</v>
          </cell>
        </row>
        <row r="6506">
          <cell r="E6506" t="str">
            <v>RSPH9</v>
          </cell>
          <cell r="F6506">
            <v>1</v>
          </cell>
        </row>
        <row r="6507">
          <cell r="E6507" t="str">
            <v>RSPRY1</v>
          </cell>
          <cell r="F6507">
            <v>1</v>
          </cell>
        </row>
        <row r="6508">
          <cell r="E6508" t="str">
            <v>RSRC1</v>
          </cell>
          <cell r="F6508">
            <v>1</v>
          </cell>
        </row>
        <row r="6509">
          <cell r="E6509" t="str">
            <v>RSRC2</v>
          </cell>
          <cell r="F6509">
            <v>1</v>
          </cell>
        </row>
        <row r="6510">
          <cell r="E6510" t="str">
            <v>RSU1</v>
          </cell>
          <cell r="F6510">
            <v>2</v>
          </cell>
        </row>
        <row r="6511">
          <cell r="E6511" t="str">
            <v>RTDR1</v>
          </cell>
          <cell r="F6511">
            <v>1</v>
          </cell>
        </row>
        <row r="6512">
          <cell r="E6512" t="str">
            <v>RTEL1</v>
          </cell>
          <cell r="F6512">
            <v>2</v>
          </cell>
        </row>
        <row r="6513">
          <cell r="E6513" t="str">
            <v>RTKN2</v>
          </cell>
          <cell r="F6513">
            <v>3</v>
          </cell>
        </row>
        <row r="6514">
          <cell r="E6514" t="str">
            <v>RTN1</v>
          </cell>
          <cell r="F6514">
            <v>1</v>
          </cell>
        </row>
        <row r="6515">
          <cell r="E6515" t="str">
            <v>RTN3</v>
          </cell>
          <cell r="F6515">
            <v>2</v>
          </cell>
        </row>
        <row r="6516">
          <cell r="E6516" t="str">
            <v>RTN4</v>
          </cell>
          <cell r="F6516">
            <v>1</v>
          </cell>
        </row>
        <row r="6517">
          <cell r="E6517" t="str">
            <v>RTN4IP1</v>
          </cell>
          <cell r="F6517">
            <v>1</v>
          </cell>
        </row>
        <row r="6518">
          <cell r="E6518" t="str">
            <v>RTP1</v>
          </cell>
          <cell r="F6518">
            <v>1</v>
          </cell>
        </row>
        <row r="6519">
          <cell r="E6519" t="str">
            <v>RTP2</v>
          </cell>
          <cell r="F6519">
            <v>1</v>
          </cell>
        </row>
        <row r="6520">
          <cell r="E6520" t="str">
            <v>RTTN</v>
          </cell>
          <cell r="F6520">
            <v>3</v>
          </cell>
        </row>
        <row r="6521">
          <cell r="E6521" t="str">
            <v>RUFY1</v>
          </cell>
          <cell r="F6521">
            <v>2</v>
          </cell>
        </row>
        <row r="6522">
          <cell r="E6522" t="str">
            <v>RUFY4</v>
          </cell>
          <cell r="F6522">
            <v>1</v>
          </cell>
        </row>
        <row r="6523">
          <cell r="E6523" t="str">
            <v>RUNDC1</v>
          </cell>
          <cell r="F6523">
            <v>1</v>
          </cell>
        </row>
        <row r="6524">
          <cell r="E6524" t="str">
            <v>RUNDC3A</v>
          </cell>
          <cell r="F6524">
            <v>1</v>
          </cell>
        </row>
        <row r="6525">
          <cell r="E6525" t="str">
            <v>RUNDC3B</v>
          </cell>
          <cell r="F6525">
            <v>1</v>
          </cell>
        </row>
        <row r="6526">
          <cell r="E6526" t="str">
            <v>RUNX1T1</v>
          </cell>
          <cell r="F6526">
            <v>1</v>
          </cell>
        </row>
        <row r="6527">
          <cell r="E6527" t="str">
            <v>RUNX2</v>
          </cell>
          <cell r="F6527">
            <v>2</v>
          </cell>
        </row>
        <row r="6528">
          <cell r="E6528" t="str">
            <v>RUSC1-AS1</v>
          </cell>
          <cell r="F6528">
            <v>1</v>
          </cell>
        </row>
        <row r="6529">
          <cell r="E6529" t="str">
            <v>RUSC2</v>
          </cell>
          <cell r="F6529">
            <v>3</v>
          </cell>
        </row>
        <row r="6530">
          <cell r="E6530" t="str">
            <v>RUVBL2</v>
          </cell>
          <cell r="F6530">
            <v>1</v>
          </cell>
        </row>
        <row r="6531">
          <cell r="E6531" t="str">
            <v>RWDD4</v>
          </cell>
          <cell r="F6531">
            <v>1</v>
          </cell>
        </row>
        <row r="6532">
          <cell r="E6532" t="str">
            <v>RXFP1</v>
          </cell>
          <cell r="F6532">
            <v>1</v>
          </cell>
        </row>
        <row r="6533">
          <cell r="E6533" t="str">
            <v>RXFP2</v>
          </cell>
          <cell r="F6533">
            <v>2</v>
          </cell>
        </row>
        <row r="6534">
          <cell r="E6534" t="str">
            <v>RXFP3</v>
          </cell>
          <cell r="F6534">
            <v>3</v>
          </cell>
        </row>
        <row r="6535">
          <cell r="E6535" t="str">
            <v>RXRG</v>
          </cell>
          <cell r="F6535">
            <v>2</v>
          </cell>
        </row>
        <row r="6536">
          <cell r="E6536" t="str">
            <v>RYBP</v>
          </cell>
          <cell r="F6536">
            <v>1</v>
          </cell>
        </row>
        <row r="6537">
          <cell r="E6537" t="str">
            <v>RYK</v>
          </cell>
          <cell r="F6537">
            <v>1</v>
          </cell>
        </row>
        <row r="6538">
          <cell r="E6538" t="str">
            <v>RYR1</v>
          </cell>
          <cell r="F6538">
            <v>11</v>
          </cell>
        </row>
        <row r="6539">
          <cell r="E6539" t="str">
            <v>RYR2</v>
          </cell>
          <cell r="F6539">
            <v>12</v>
          </cell>
        </row>
        <row r="6540">
          <cell r="E6540" t="str">
            <v>RYR3</v>
          </cell>
          <cell r="F6540">
            <v>12</v>
          </cell>
        </row>
        <row r="6541">
          <cell r="E6541" t="str">
            <v>S100A10</v>
          </cell>
          <cell r="F6541">
            <v>1</v>
          </cell>
        </row>
        <row r="6542">
          <cell r="E6542" t="str">
            <v>S1PR1</v>
          </cell>
          <cell r="F6542">
            <v>1</v>
          </cell>
        </row>
        <row r="6543">
          <cell r="E6543" t="str">
            <v>S1PR3</v>
          </cell>
          <cell r="F6543">
            <v>1</v>
          </cell>
        </row>
        <row r="6544">
          <cell r="E6544" t="str">
            <v>S1PR4</v>
          </cell>
          <cell r="F6544">
            <v>1</v>
          </cell>
        </row>
        <row r="6545">
          <cell r="E6545" t="str">
            <v>SAA4</v>
          </cell>
          <cell r="F6545">
            <v>1</v>
          </cell>
        </row>
        <row r="6546">
          <cell r="E6546" t="str">
            <v>SAC3D1</v>
          </cell>
          <cell r="F6546">
            <v>1</v>
          </cell>
        </row>
        <row r="6547">
          <cell r="E6547" t="str">
            <v>SACS</v>
          </cell>
          <cell r="F6547">
            <v>7</v>
          </cell>
        </row>
        <row r="6548">
          <cell r="E6548" t="str">
            <v>SAE1</v>
          </cell>
          <cell r="F6548">
            <v>1</v>
          </cell>
        </row>
        <row r="6549">
          <cell r="E6549" t="str">
            <v>SAFB</v>
          </cell>
          <cell r="F6549">
            <v>2</v>
          </cell>
        </row>
        <row r="6550">
          <cell r="E6550" t="str">
            <v>SAGE1</v>
          </cell>
          <cell r="F6550">
            <v>1</v>
          </cell>
        </row>
        <row r="6551">
          <cell r="E6551" t="str">
            <v>SALL1</v>
          </cell>
          <cell r="F6551">
            <v>6</v>
          </cell>
        </row>
        <row r="6552">
          <cell r="E6552" t="str">
            <v>SALL3</v>
          </cell>
          <cell r="F6552">
            <v>6</v>
          </cell>
        </row>
        <row r="6553">
          <cell r="E6553" t="str">
            <v>SALL4</v>
          </cell>
          <cell r="F6553">
            <v>1</v>
          </cell>
        </row>
        <row r="6554">
          <cell r="E6554" t="str">
            <v>SAMD10</v>
          </cell>
          <cell r="F6554">
            <v>1</v>
          </cell>
        </row>
        <row r="6555">
          <cell r="E6555" t="str">
            <v>SAMD11</v>
          </cell>
          <cell r="F6555">
            <v>2</v>
          </cell>
        </row>
        <row r="6556">
          <cell r="E6556" t="str">
            <v>SAMD14</v>
          </cell>
          <cell r="F6556">
            <v>1</v>
          </cell>
        </row>
        <row r="6557">
          <cell r="E6557" t="str">
            <v>SAMD4A</v>
          </cell>
          <cell r="F6557">
            <v>1</v>
          </cell>
        </row>
        <row r="6558">
          <cell r="E6558" t="str">
            <v>SAMD5</v>
          </cell>
          <cell r="F6558">
            <v>1</v>
          </cell>
        </row>
        <row r="6559">
          <cell r="E6559" t="str">
            <v>SAMD9</v>
          </cell>
          <cell r="F6559">
            <v>4</v>
          </cell>
        </row>
        <row r="6560">
          <cell r="E6560" t="str">
            <v>SAMD9L</v>
          </cell>
          <cell r="F6560">
            <v>3</v>
          </cell>
        </row>
        <row r="6561">
          <cell r="E6561" t="str">
            <v>SAMHD1</v>
          </cell>
          <cell r="F6561">
            <v>1</v>
          </cell>
        </row>
        <row r="6562">
          <cell r="E6562" t="str">
            <v>SAMSN1</v>
          </cell>
          <cell r="F6562">
            <v>1</v>
          </cell>
        </row>
        <row r="6563">
          <cell r="E6563" t="str">
            <v>SAP130</v>
          </cell>
          <cell r="F6563">
            <v>1</v>
          </cell>
        </row>
        <row r="6564">
          <cell r="E6564" t="str">
            <v>SAP18</v>
          </cell>
          <cell r="F6564">
            <v>1</v>
          </cell>
        </row>
        <row r="6565">
          <cell r="E6565" t="str">
            <v>SAP25</v>
          </cell>
          <cell r="F6565">
            <v>1</v>
          </cell>
        </row>
        <row r="6566">
          <cell r="E6566" t="str">
            <v>SAPS3</v>
          </cell>
          <cell r="F6566">
            <v>1</v>
          </cell>
        </row>
        <row r="6567">
          <cell r="E6567" t="str">
            <v>SARDH</v>
          </cell>
          <cell r="F6567">
            <v>2</v>
          </cell>
        </row>
        <row r="6568">
          <cell r="E6568" t="str">
            <v>SARM1</v>
          </cell>
          <cell r="F6568">
            <v>1</v>
          </cell>
        </row>
        <row r="6569">
          <cell r="E6569" t="str">
            <v>SART1</v>
          </cell>
          <cell r="F6569">
            <v>1</v>
          </cell>
        </row>
        <row r="6570">
          <cell r="E6570" t="str">
            <v>SART3</v>
          </cell>
          <cell r="F6570">
            <v>1</v>
          </cell>
        </row>
        <row r="6571">
          <cell r="E6571" t="str">
            <v>SASH1</v>
          </cell>
          <cell r="F6571">
            <v>3</v>
          </cell>
        </row>
        <row r="6572">
          <cell r="E6572" t="str">
            <v>SASS6</v>
          </cell>
          <cell r="F6572">
            <v>2</v>
          </cell>
        </row>
        <row r="6573">
          <cell r="E6573" t="str">
            <v>SAT2</v>
          </cell>
          <cell r="F6573">
            <v>1</v>
          </cell>
        </row>
        <row r="6574">
          <cell r="E6574" t="str">
            <v>SATB1</v>
          </cell>
          <cell r="F6574">
            <v>3</v>
          </cell>
        </row>
        <row r="6575">
          <cell r="E6575" t="str">
            <v>SATL1</v>
          </cell>
          <cell r="F6575">
            <v>1</v>
          </cell>
        </row>
        <row r="6576">
          <cell r="E6576" t="str">
            <v>SAV1</v>
          </cell>
          <cell r="F6576">
            <v>1</v>
          </cell>
        </row>
        <row r="6577">
          <cell r="E6577" t="str">
            <v>SBF2</v>
          </cell>
          <cell r="F6577">
            <v>2</v>
          </cell>
        </row>
        <row r="6578">
          <cell r="E6578" t="str">
            <v>SBK2</v>
          </cell>
          <cell r="F6578">
            <v>1</v>
          </cell>
        </row>
        <row r="6579">
          <cell r="E6579" t="str">
            <v>SBNO1</v>
          </cell>
          <cell r="F6579">
            <v>1</v>
          </cell>
        </row>
        <row r="6580">
          <cell r="E6580" t="str">
            <v>SBNO2</v>
          </cell>
          <cell r="F6580">
            <v>2</v>
          </cell>
        </row>
        <row r="6581">
          <cell r="E6581" t="str">
            <v>SBSN</v>
          </cell>
          <cell r="F6581">
            <v>1</v>
          </cell>
        </row>
        <row r="6582">
          <cell r="E6582" t="str">
            <v>SC5DL</v>
          </cell>
          <cell r="F6582">
            <v>1</v>
          </cell>
        </row>
        <row r="6583">
          <cell r="E6583" t="str">
            <v>SCAF1</v>
          </cell>
          <cell r="F6583">
            <v>3</v>
          </cell>
        </row>
        <row r="6584">
          <cell r="E6584" t="str">
            <v>SCAMP1</v>
          </cell>
          <cell r="F6584">
            <v>1</v>
          </cell>
        </row>
        <row r="6585">
          <cell r="E6585" t="str">
            <v>SCAMP3</v>
          </cell>
          <cell r="F6585">
            <v>1</v>
          </cell>
        </row>
        <row r="6586">
          <cell r="E6586" t="str">
            <v>SCAMP4</v>
          </cell>
          <cell r="F6586">
            <v>1</v>
          </cell>
        </row>
        <row r="6587">
          <cell r="E6587" t="str">
            <v>SCAND3</v>
          </cell>
          <cell r="F6587">
            <v>1</v>
          </cell>
        </row>
        <row r="6588">
          <cell r="E6588" t="str">
            <v>SCAP</v>
          </cell>
          <cell r="F6588">
            <v>3</v>
          </cell>
        </row>
        <row r="6589">
          <cell r="E6589" t="str">
            <v>SCARA3</v>
          </cell>
          <cell r="F6589">
            <v>1</v>
          </cell>
        </row>
        <row r="6590">
          <cell r="E6590" t="str">
            <v>SCCPDH</v>
          </cell>
          <cell r="F6590">
            <v>1</v>
          </cell>
        </row>
        <row r="6591">
          <cell r="E6591" t="str">
            <v>SCEL</v>
          </cell>
          <cell r="F6591">
            <v>1</v>
          </cell>
        </row>
        <row r="6592">
          <cell r="E6592" t="str">
            <v>SCG2</v>
          </cell>
          <cell r="F6592">
            <v>3</v>
          </cell>
        </row>
        <row r="6593">
          <cell r="E6593" t="str">
            <v>SCGB1C1</v>
          </cell>
          <cell r="F6593">
            <v>2</v>
          </cell>
        </row>
        <row r="6594">
          <cell r="E6594" t="str">
            <v>SCLT1</v>
          </cell>
          <cell r="F6594">
            <v>2</v>
          </cell>
        </row>
        <row r="6595">
          <cell r="E6595" t="str">
            <v>SCMH1</v>
          </cell>
          <cell r="F6595">
            <v>1</v>
          </cell>
        </row>
        <row r="6596">
          <cell r="E6596" t="str">
            <v>SCML2</v>
          </cell>
          <cell r="F6596">
            <v>1</v>
          </cell>
        </row>
        <row r="6597">
          <cell r="E6597" t="str">
            <v>SCML4</v>
          </cell>
          <cell r="F6597">
            <v>2</v>
          </cell>
        </row>
        <row r="6598">
          <cell r="E6598" t="str">
            <v>SCN10A</v>
          </cell>
          <cell r="F6598">
            <v>3</v>
          </cell>
        </row>
        <row r="6599">
          <cell r="E6599" t="str">
            <v>SCN11A</v>
          </cell>
          <cell r="F6599">
            <v>3</v>
          </cell>
        </row>
        <row r="6600">
          <cell r="E6600" t="str">
            <v>SCN1A</v>
          </cell>
          <cell r="F6600">
            <v>3</v>
          </cell>
        </row>
        <row r="6601">
          <cell r="E6601" t="str">
            <v>SCN1B</v>
          </cell>
          <cell r="F6601">
            <v>1</v>
          </cell>
        </row>
        <row r="6602">
          <cell r="E6602" t="str">
            <v>SCN2A</v>
          </cell>
          <cell r="F6602">
            <v>4</v>
          </cell>
        </row>
        <row r="6603">
          <cell r="E6603" t="str">
            <v>SCN3A</v>
          </cell>
          <cell r="F6603">
            <v>5</v>
          </cell>
        </row>
        <row r="6604">
          <cell r="E6604" t="str">
            <v>SCN3B</v>
          </cell>
          <cell r="F6604">
            <v>2</v>
          </cell>
        </row>
        <row r="6605">
          <cell r="E6605" t="str">
            <v>SCN4A</v>
          </cell>
          <cell r="F6605">
            <v>1</v>
          </cell>
        </row>
        <row r="6606">
          <cell r="E6606" t="str">
            <v>SCN5A</v>
          </cell>
          <cell r="F6606">
            <v>4</v>
          </cell>
        </row>
        <row r="6607">
          <cell r="E6607" t="str">
            <v>SCN7A</v>
          </cell>
          <cell r="F6607">
            <v>3</v>
          </cell>
        </row>
        <row r="6608">
          <cell r="E6608" t="str">
            <v>SCN9A</v>
          </cell>
          <cell r="F6608">
            <v>6</v>
          </cell>
        </row>
        <row r="6609">
          <cell r="E6609" t="str">
            <v>SCNM1</v>
          </cell>
          <cell r="F6609">
            <v>1</v>
          </cell>
        </row>
        <row r="6610">
          <cell r="E6610" t="str">
            <v>SCNN1B</v>
          </cell>
          <cell r="F6610">
            <v>1</v>
          </cell>
        </row>
        <row r="6611">
          <cell r="E6611" t="str">
            <v>SCNN1D</v>
          </cell>
          <cell r="F6611">
            <v>2</v>
          </cell>
        </row>
        <row r="6612">
          <cell r="E6612" t="str">
            <v>SCNN1G</v>
          </cell>
          <cell r="F6612">
            <v>1</v>
          </cell>
        </row>
        <row r="6613">
          <cell r="E6613" t="str">
            <v>SCO1</v>
          </cell>
          <cell r="F6613">
            <v>2</v>
          </cell>
        </row>
        <row r="6614">
          <cell r="E6614" t="str">
            <v>SCPEP1</v>
          </cell>
          <cell r="F6614">
            <v>1</v>
          </cell>
        </row>
        <row r="6615">
          <cell r="E6615" t="str">
            <v>SCRIB</v>
          </cell>
          <cell r="F6615">
            <v>4</v>
          </cell>
        </row>
        <row r="6616">
          <cell r="E6616" t="str">
            <v>SCTR</v>
          </cell>
          <cell r="F6616">
            <v>2</v>
          </cell>
        </row>
        <row r="6617">
          <cell r="E6617" t="str">
            <v>SCUBE1</v>
          </cell>
          <cell r="F6617">
            <v>2</v>
          </cell>
        </row>
        <row r="6618">
          <cell r="E6618" t="str">
            <v>SCUBE2</v>
          </cell>
          <cell r="F6618">
            <v>1</v>
          </cell>
        </row>
        <row r="6619">
          <cell r="E6619" t="str">
            <v>SCYL2</v>
          </cell>
          <cell r="F6619">
            <v>2</v>
          </cell>
        </row>
        <row r="6620">
          <cell r="E6620" t="str">
            <v>SDAD1</v>
          </cell>
          <cell r="F6620">
            <v>1</v>
          </cell>
        </row>
        <row r="6621">
          <cell r="E6621" t="str">
            <v>SDC2</v>
          </cell>
          <cell r="F6621">
            <v>1</v>
          </cell>
        </row>
        <row r="6622">
          <cell r="E6622" t="str">
            <v>SDC4</v>
          </cell>
          <cell r="F6622">
            <v>1</v>
          </cell>
        </row>
        <row r="6623">
          <cell r="E6623" t="str">
            <v>SDCCAG1</v>
          </cell>
          <cell r="F6623">
            <v>1</v>
          </cell>
        </row>
        <row r="6624">
          <cell r="E6624" t="str">
            <v>SDK1</v>
          </cell>
          <cell r="F6624">
            <v>11</v>
          </cell>
        </row>
        <row r="6625">
          <cell r="E6625" t="str">
            <v>SDK2</v>
          </cell>
          <cell r="F6625">
            <v>4</v>
          </cell>
        </row>
        <row r="6626">
          <cell r="E6626" t="str">
            <v>SDPR</v>
          </cell>
          <cell r="F6626">
            <v>1</v>
          </cell>
        </row>
        <row r="6627">
          <cell r="E6627" t="str">
            <v>SDR16C5</v>
          </cell>
          <cell r="F6627">
            <v>2</v>
          </cell>
        </row>
        <row r="6628">
          <cell r="E6628" t="str">
            <v>SDR39U1</v>
          </cell>
          <cell r="F6628">
            <v>1</v>
          </cell>
        </row>
        <row r="6629">
          <cell r="E6629" t="str">
            <v>SDR42E2</v>
          </cell>
          <cell r="F6629">
            <v>1</v>
          </cell>
        </row>
        <row r="6630">
          <cell r="E6630" t="str">
            <v>SDR9C7</v>
          </cell>
          <cell r="F6630">
            <v>1</v>
          </cell>
        </row>
        <row r="6631">
          <cell r="E6631" t="str">
            <v>SDS</v>
          </cell>
          <cell r="F6631">
            <v>2</v>
          </cell>
        </row>
        <row r="6632">
          <cell r="E6632" t="str">
            <v>SEBOX</v>
          </cell>
          <cell r="F6632">
            <v>1</v>
          </cell>
        </row>
        <row r="6633">
          <cell r="E6633" t="str">
            <v>SEC11C</v>
          </cell>
          <cell r="F6633">
            <v>1</v>
          </cell>
        </row>
        <row r="6634">
          <cell r="E6634" t="str">
            <v>SEC13</v>
          </cell>
          <cell r="F6634">
            <v>1</v>
          </cell>
        </row>
        <row r="6635">
          <cell r="E6635" t="str">
            <v>SEC14L1</v>
          </cell>
          <cell r="F6635">
            <v>1</v>
          </cell>
        </row>
        <row r="6636">
          <cell r="E6636" t="str">
            <v>SEC14L3</v>
          </cell>
          <cell r="F6636">
            <v>1</v>
          </cell>
        </row>
        <row r="6637">
          <cell r="E6637" t="str">
            <v>SEC14L4</v>
          </cell>
          <cell r="F6637">
            <v>2</v>
          </cell>
        </row>
        <row r="6638">
          <cell r="E6638" t="str">
            <v>SEC14L5</v>
          </cell>
          <cell r="F6638">
            <v>1</v>
          </cell>
        </row>
        <row r="6639">
          <cell r="E6639" t="str">
            <v>SEC16A</v>
          </cell>
          <cell r="F6639">
            <v>2</v>
          </cell>
        </row>
        <row r="6640">
          <cell r="E6640" t="str">
            <v>SEC16B</v>
          </cell>
          <cell r="F6640">
            <v>1</v>
          </cell>
        </row>
        <row r="6641">
          <cell r="E6641" t="str">
            <v>SEC22A</v>
          </cell>
          <cell r="F6641">
            <v>1</v>
          </cell>
        </row>
        <row r="6642">
          <cell r="E6642" t="str">
            <v>SEC22C</v>
          </cell>
          <cell r="F6642">
            <v>2</v>
          </cell>
        </row>
        <row r="6643">
          <cell r="E6643" t="str">
            <v>SEC23B</v>
          </cell>
          <cell r="F6643">
            <v>1</v>
          </cell>
        </row>
        <row r="6644">
          <cell r="E6644" t="str">
            <v>SEC23IP</v>
          </cell>
          <cell r="F6644">
            <v>1</v>
          </cell>
        </row>
        <row r="6645">
          <cell r="E6645" t="str">
            <v>SEC24A</v>
          </cell>
          <cell r="F6645">
            <v>1</v>
          </cell>
        </row>
        <row r="6646">
          <cell r="E6646" t="str">
            <v>SEC24B</v>
          </cell>
          <cell r="F6646">
            <v>1</v>
          </cell>
        </row>
        <row r="6647">
          <cell r="E6647" t="str">
            <v>SEC24C</v>
          </cell>
          <cell r="F6647">
            <v>4</v>
          </cell>
        </row>
        <row r="6648">
          <cell r="E6648" t="str">
            <v>SEC24D</v>
          </cell>
          <cell r="F6648">
            <v>2</v>
          </cell>
        </row>
        <row r="6649">
          <cell r="E6649" t="str">
            <v>SEC31A</v>
          </cell>
          <cell r="F6649">
            <v>1</v>
          </cell>
        </row>
        <row r="6650">
          <cell r="E6650" t="str">
            <v>SEC31B</v>
          </cell>
          <cell r="F6650">
            <v>2</v>
          </cell>
        </row>
        <row r="6651">
          <cell r="E6651" t="str">
            <v>SEC61A1</v>
          </cell>
          <cell r="F6651">
            <v>2</v>
          </cell>
        </row>
        <row r="6652">
          <cell r="E6652" t="str">
            <v>SEC61A2</v>
          </cell>
          <cell r="F6652">
            <v>1</v>
          </cell>
        </row>
        <row r="6653">
          <cell r="E6653" t="str">
            <v>SECISBP2</v>
          </cell>
          <cell r="F6653">
            <v>1</v>
          </cell>
        </row>
        <row r="6654">
          <cell r="E6654" t="str">
            <v>SEL1L</v>
          </cell>
          <cell r="F6654">
            <v>3</v>
          </cell>
        </row>
        <row r="6655">
          <cell r="E6655" t="str">
            <v>SEL1L2</v>
          </cell>
          <cell r="F6655">
            <v>1</v>
          </cell>
        </row>
        <row r="6656">
          <cell r="E6656" t="str">
            <v>SEL1L3</v>
          </cell>
          <cell r="F6656">
            <v>2</v>
          </cell>
        </row>
        <row r="6657">
          <cell r="E6657" t="str">
            <v>SELP</v>
          </cell>
          <cell r="F6657">
            <v>1</v>
          </cell>
        </row>
        <row r="6658">
          <cell r="E6658" t="str">
            <v>SEMA3A</v>
          </cell>
          <cell r="F6658">
            <v>1</v>
          </cell>
        </row>
        <row r="6659">
          <cell r="E6659" t="str">
            <v>SEMA3B</v>
          </cell>
          <cell r="F6659">
            <v>2</v>
          </cell>
        </row>
        <row r="6660">
          <cell r="E6660" t="str">
            <v>SEMA3C</v>
          </cell>
          <cell r="F6660">
            <v>4</v>
          </cell>
        </row>
        <row r="6661">
          <cell r="E6661" t="str">
            <v>SEMA3D</v>
          </cell>
          <cell r="F6661">
            <v>3</v>
          </cell>
        </row>
        <row r="6662">
          <cell r="E6662" t="str">
            <v>SEMA3E</v>
          </cell>
          <cell r="F6662">
            <v>2</v>
          </cell>
        </row>
        <row r="6663">
          <cell r="E6663" t="str">
            <v>SEMA3F</v>
          </cell>
          <cell r="F6663">
            <v>2</v>
          </cell>
        </row>
        <row r="6664">
          <cell r="E6664" t="str">
            <v>SEMA4A</v>
          </cell>
          <cell r="F6664">
            <v>1</v>
          </cell>
        </row>
        <row r="6665">
          <cell r="E6665" t="str">
            <v>SEMA4C</v>
          </cell>
          <cell r="F6665">
            <v>2</v>
          </cell>
        </row>
        <row r="6666">
          <cell r="E6666" t="str">
            <v>SEMA4D</v>
          </cell>
          <cell r="F6666">
            <v>2</v>
          </cell>
        </row>
        <row r="6667">
          <cell r="E6667" t="str">
            <v>SEMA4G</v>
          </cell>
          <cell r="F6667">
            <v>1</v>
          </cell>
        </row>
        <row r="6668">
          <cell r="E6668" t="str">
            <v>SEMA5A</v>
          </cell>
          <cell r="F6668">
            <v>1</v>
          </cell>
        </row>
        <row r="6669">
          <cell r="E6669" t="str">
            <v>SEMA5B</v>
          </cell>
          <cell r="F6669">
            <v>6</v>
          </cell>
        </row>
        <row r="6670">
          <cell r="E6670" t="str">
            <v>SEMA6A</v>
          </cell>
          <cell r="F6670">
            <v>1</v>
          </cell>
        </row>
        <row r="6671">
          <cell r="E6671" t="str">
            <v>SEMA6C</v>
          </cell>
          <cell r="F6671">
            <v>3</v>
          </cell>
        </row>
        <row r="6672">
          <cell r="E6672" t="str">
            <v>SEMA6D</v>
          </cell>
          <cell r="F6672">
            <v>2</v>
          </cell>
        </row>
        <row r="6673">
          <cell r="E6673" t="str">
            <v>SEMA7A</v>
          </cell>
          <cell r="F6673">
            <v>2</v>
          </cell>
        </row>
        <row r="6674">
          <cell r="E6674" t="str">
            <v>SENP1</v>
          </cell>
          <cell r="F6674">
            <v>1</v>
          </cell>
        </row>
        <row r="6675">
          <cell r="E6675" t="str">
            <v>SENP3</v>
          </cell>
          <cell r="F6675">
            <v>1</v>
          </cell>
        </row>
        <row r="6676">
          <cell r="E6676" t="str">
            <v>SENP6</v>
          </cell>
          <cell r="F6676">
            <v>1</v>
          </cell>
        </row>
        <row r="6677">
          <cell r="E6677" t="str">
            <v>SEPT1</v>
          </cell>
          <cell r="F6677">
            <v>1</v>
          </cell>
        </row>
        <row r="6678">
          <cell r="E6678" t="str">
            <v>SEPT10</v>
          </cell>
          <cell r="F6678">
            <v>1</v>
          </cell>
        </row>
        <row r="6679">
          <cell r="E6679" t="str">
            <v>SEPT12</v>
          </cell>
          <cell r="F6679">
            <v>1</v>
          </cell>
        </row>
        <row r="6680">
          <cell r="E6680" t="str">
            <v>SEPT14</v>
          </cell>
          <cell r="F6680">
            <v>1</v>
          </cell>
        </row>
        <row r="6681">
          <cell r="E6681" t="str">
            <v>SEPT3</v>
          </cell>
          <cell r="F6681">
            <v>1</v>
          </cell>
        </row>
        <row r="6682">
          <cell r="E6682" t="str">
            <v>SEPT9</v>
          </cell>
          <cell r="F6682">
            <v>2</v>
          </cell>
        </row>
        <row r="6683">
          <cell r="E6683" t="str">
            <v>SERAC1</v>
          </cell>
          <cell r="F6683">
            <v>1</v>
          </cell>
        </row>
        <row r="6684">
          <cell r="E6684" t="str">
            <v>SERF2</v>
          </cell>
          <cell r="F6684">
            <v>1</v>
          </cell>
        </row>
        <row r="6685">
          <cell r="E6685" t="str">
            <v>SERGEF</v>
          </cell>
          <cell r="F6685">
            <v>2</v>
          </cell>
        </row>
        <row r="6686">
          <cell r="E6686" t="str">
            <v>SERINC1</v>
          </cell>
          <cell r="F6686">
            <v>2</v>
          </cell>
        </row>
        <row r="6687">
          <cell r="E6687" t="str">
            <v>SERINC2</v>
          </cell>
          <cell r="F6687">
            <v>1</v>
          </cell>
        </row>
        <row r="6688">
          <cell r="E6688" t="str">
            <v>SERINC5</v>
          </cell>
          <cell r="F6688">
            <v>1</v>
          </cell>
        </row>
        <row r="6689">
          <cell r="E6689" t="str">
            <v>SERPINA1</v>
          </cell>
          <cell r="F6689">
            <v>1</v>
          </cell>
        </row>
        <row r="6690">
          <cell r="E6690" t="str">
            <v>SERPINA13</v>
          </cell>
          <cell r="F6690">
            <v>2</v>
          </cell>
        </row>
        <row r="6691">
          <cell r="E6691" t="str">
            <v>SERPINA3</v>
          </cell>
          <cell r="F6691">
            <v>1</v>
          </cell>
        </row>
        <row r="6692">
          <cell r="E6692" t="str">
            <v>SERPINA4</v>
          </cell>
          <cell r="F6692">
            <v>3</v>
          </cell>
        </row>
        <row r="6693">
          <cell r="E6693" t="str">
            <v>SERPINB1</v>
          </cell>
          <cell r="F6693">
            <v>2</v>
          </cell>
        </row>
        <row r="6694">
          <cell r="E6694" t="str">
            <v>SERPINB10</v>
          </cell>
          <cell r="F6694">
            <v>2</v>
          </cell>
        </row>
        <row r="6695">
          <cell r="E6695" t="str">
            <v>SERPINB12</v>
          </cell>
          <cell r="F6695">
            <v>1</v>
          </cell>
        </row>
        <row r="6696">
          <cell r="E6696" t="str">
            <v>SERPINB4</v>
          </cell>
          <cell r="F6696">
            <v>1</v>
          </cell>
        </row>
        <row r="6697">
          <cell r="E6697" t="str">
            <v>SERPINB7</v>
          </cell>
          <cell r="F6697">
            <v>1</v>
          </cell>
        </row>
        <row r="6698">
          <cell r="E6698" t="str">
            <v>SERPINC1</v>
          </cell>
          <cell r="F6698">
            <v>1</v>
          </cell>
        </row>
        <row r="6699">
          <cell r="E6699" t="str">
            <v>SERPIND1</v>
          </cell>
          <cell r="F6699">
            <v>1</v>
          </cell>
        </row>
        <row r="6700">
          <cell r="E6700" t="str">
            <v>SERPINE1</v>
          </cell>
          <cell r="F6700">
            <v>1</v>
          </cell>
        </row>
        <row r="6701">
          <cell r="E6701" t="str">
            <v>SERPINE2</v>
          </cell>
          <cell r="F6701">
            <v>1</v>
          </cell>
        </row>
        <row r="6702">
          <cell r="E6702" t="str">
            <v>SERPINE3</v>
          </cell>
          <cell r="F6702">
            <v>1</v>
          </cell>
        </row>
        <row r="6703">
          <cell r="E6703" t="str">
            <v>SERPINI1</v>
          </cell>
          <cell r="F6703">
            <v>1</v>
          </cell>
        </row>
        <row r="6704">
          <cell r="E6704" t="str">
            <v>SESN1</v>
          </cell>
          <cell r="F6704">
            <v>1</v>
          </cell>
        </row>
        <row r="6705">
          <cell r="E6705" t="str">
            <v>SESTD1</v>
          </cell>
          <cell r="F6705">
            <v>3</v>
          </cell>
        </row>
        <row r="6706">
          <cell r="E6706" t="str">
            <v>SETBP1</v>
          </cell>
          <cell r="F6706">
            <v>1</v>
          </cell>
        </row>
        <row r="6707">
          <cell r="E6707" t="str">
            <v>SETD1A</v>
          </cell>
          <cell r="F6707">
            <v>5</v>
          </cell>
        </row>
        <row r="6708">
          <cell r="E6708" t="str">
            <v>SETD1B</v>
          </cell>
          <cell r="F6708">
            <v>3</v>
          </cell>
        </row>
        <row r="6709">
          <cell r="E6709" t="str">
            <v>SETD2</v>
          </cell>
          <cell r="F6709">
            <v>3</v>
          </cell>
        </row>
        <row r="6710">
          <cell r="E6710" t="str">
            <v>SETD3</v>
          </cell>
          <cell r="F6710">
            <v>1</v>
          </cell>
        </row>
        <row r="6711">
          <cell r="E6711" t="str">
            <v>SETD5</v>
          </cell>
          <cell r="F6711">
            <v>1</v>
          </cell>
        </row>
        <row r="6712">
          <cell r="E6712" t="str">
            <v>SETD8</v>
          </cell>
          <cell r="F6712">
            <v>1</v>
          </cell>
        </row>
        <row r="6713">
          <cell r="E6713" t="str">
            <v>SETDB1</v>
          </cell>
          <cell r="F6713">
            <v>2</v>
          </cell>
        </row>
        <row r="6714">
          <cell r="E6714" t="str">
            <v>SETX</v>
          </cell>
          <cell r="F6714">
            <v>3</v>
          </cell>
        </row>
        <row r="6715">
          <cell r="E6715" t="str">
            <v>SEZ6L</v>
          </cell>
          <cell r="F6715">
            <v>2</v>
          </cell>
        </row>
        <row r="6716">
          <cell r="E6716" t="str">
            <v>SEZ6L2</v>
          </cell>
          <cell r="F6716">
            <v>4</v>
          </cell>
        </row>
        <row r="6717">
          <cell r="E6717" t="str">
            <v>SF3B1</v>
          </cell>
          <cell r="F6717">
            <v>1</v>
          </cell>
        </row>
        <row r="6718">
          <cell r="E6718" t="str">
            <v>SF3B14</v>
          </cell>
          <cell r="F6718">
            <v>1</v>
          </cell>
        </row>
        <row r="6719">
          <cell r="E6719" t="str">
            <v>SF3B2</v>
          </cell>
          <cell r="F6719">
            <v>2</v>
          </cell>
        </row>
        <row r="6720">
          <cell r="E6720" t="str">
            <v>SF4</v>
          </cell>
          <cell r="F6720">
            <v>1</v>
          </cell>
        </row>
        <row r="6721">
          <cell r="E6721" t="str">
            <v>SFMBT1</v>
          </cell>
          <cell r="F6721">
            <v>2</v>
          </cell>
        </row>
        <row r="6722">
          <cell r="E6722" t="str">
            <v>SFMBT2</v>
          </cell>
          <cell r="F6722">
            <v>5</v>
          </cell>
        </row>
        <row r="6723">
          <cell r="E6723" t="str">
            <v>SFRS11</v>
          </cell>
          <cell r="F6723">
            <v>2</v>
          </cell>
        </row>
        <row r="6724">
          <cell r="E6724" t="str">
            <v>SFRS13A</v>
          </cell>
          <cell r="F6724">
            <v>1</v>
          </cell>
        </row>
        <row r="6725">
          <cell r="E6725" t="str">
            <v>SFRS14</v>
          </cell>
          <cell r="F6725">
            <v>1</v>
          </cell>
        </row>
        <row r="6726">
          <cell r="E6726" t="str">
            <v>SFRS15</v>
          </cell>
          <cell r="F6726">
            <v>2</v>
          </cell>
        </row>
        <row r="6727">
          <cell r="E6727" t="str">
            <v>SFRS16</v>
          </cell>
          <cell r="F6727">
            <v>1</v>
          </cell>
        </row>
        <row r="6728">
          <cell r="E6728" t="str">
            <v>SFRS18</v>
          </cell>
          <cell r="F6728">
            <v>2</v>
          </cell>
        </row>
        <row r="6729">
          <cell r="E6729" t="str">
            <v>SFRS2IP</v>
          </cell>
          <cell r="F6729">
            <v>2</v>
          </cell>
        </row>
        <row r="6730">
          <cell r="E6730" t="str">
            <v>SFRS5</v>
          </cell>
          <cell r="F6730">
            <v>1</v>
          </cell>
        </row>
        <row r="6731">
          <cell r="E6731" t="str">
            <v>SFRS7</v>
          </cell>
          <cell r="F6731">
            <v>1</v>
          </cell>
        </row>
        <row r="6732">
          <cell r="E6732" t="str">
            <v>SFRS9</v>
          </cell>
          <cell r="F6732">
            <v>1</v>
          </cell>
        </row>
        <row r="6733">
          <cell r="E6733" t="str">
            <v>SFTA3</v>
          </cell>
          <cell r="F6733">
            <v>1</v>
          </cell>
        </row>
        <row r="6734">
          <cell r="E6734" t="str">
            <v>SFTPB</v>
          </cell>
          <cell r="F6734">
            <v>1</v>
          </cell>
        </row>
        <row r="6735">
          <cell r="E6735" t="str">
            <v>SFTPC</v>
          </cell>
          <cell r="F6735">
            <v>1</v>
          </cell>
        </row>
        <row r="6736">
          <cell r="E6736" t="str">
            <v>SFXN2</v>
          </cell>
          <cell r="F6736">
            <v>2</v>
          </cell>
        </row>
        <row r="6737">
          <cell r="E6737" t="str">
            <v>SFXN3</v>
          </cell>
          <cell r="F6737">
            <v>1</v>
          </cell>
        </row>
        <row r="6738">
          <cell r="E6738" t="str">
            <v>SFXN4</v>
          </cell>
          <cell r="F6738">
            <v>1</v>
          </cell>
        </row>
        <row r="6739">
          <cell r="E6739" t="str">
            <v>SGCD</v>
          </cell>
          <cell r="F6739">
            <v>1</v>
          </cell>
        </row>
        <row r="6740">
          <cell r="E6740" t="str">
            <v>SGCE</v>
          </cell>
          <cell r="F6740">
            <v>1</v>
          </cell>
        </row>
        <row r="6741">
          <cell r="E6741" t="str">
            <v>SGCG</v>
          </cell>
          <cell r="F6741">
            <v>2</v>
          </cell>
        </row>
        <row r="6742">
          <cell r="E6742" t="str">
            <v>SGIP1</v>
          </cell>
          <cell r="F6742">
            <v>3</v>
          </cell>
        </row>
        <row r="6743">
          <cell r="E6743" t="str">
            <v>SGK1</v>
          </cell>
          <cell r="F6743">
            <v>1</v>
          </cell>
        </row>
        <row r="6744">
          <cell r="E6744" t="str">
            <v>SGOL2</v>
          </cell>
          <cell r="F6744">
            <v>2</v>
          </cell>
        </row>
        <row r="6745">
          <cell r="E6745" t="str">
            <v>SGPL1</v>
          </cell>
          <cell r="F6745">
            <v>1</v>
          </cell>
        </row>
        <row r="6746">
          <cell r="E6746" t="str">
            <v>SGPP2</v>
          </cell>
          <cell r="F6746">
            <v>1</v>
          </cell>
        </row>
        <row r="6747">
          <cell r="E6747" t="str">
            <v>SGSM1</v>
          </cell>
          <cell r="F6747">
            <v>1</v>
          </cell>
        </row>
        <row r="6748">
          <cell r="E6748" t="str">
            <v>SGSM2</v>
          </cell>
          <cell r="F6748">
            <v>3</v>
          </cell>
        </row>
        <row r="6749">
          <cell r="E6749" t="str">
            <v>SH2B1</v>
          </cell>
          <cell r="F6749">
            <v>2</v>
          </cell>
        </row>
        <row r="6750">
          <cell r="E6750" t="str">
            <v>SH2B2</v>
          </cell>
          <cell r="F6750">
            <v>1</v>
          </cell>
        </row>
        <row r="6751">
          <cell r="E6751" t="str">
            <v>SH2D3A</v>
          </cell>
          <cell r="F6751">
            <v>1</v>
          </cell>
        </row>
        <row r="6752">
          <cell r="E6752" t="str">
            <v>SH2D3C</v>
          </cell>
          <cell r="F6752">
            <v>5</v>
          </cell>
        </row>
        <row r="6753">
          <cell r="E6753" t="str">
            <v>SH2D4B</v>
          </cell>
          <cell r="F6753">
            <v>1</v>
          </cell>
        </row>
        <row r="6754">
          <cell r="E6754" t="str">
            <v>SH3BGRL3</v>
          </cell>
          <cell r="F6754">
            <v>2</v>
          </cell>
        </row>
        <row r="6755">
          <cell r="E6755" t="str">
            <v>SH3BP1</v>
          </cell>
          <cell r="F6755">
            <v>1</v>
          </cell>
        </row>
        <row r="6756">
          <cell r="E6756" t="str">
            <v>SH3BP4</v>
          </cell>
          <cell r="F6756">
            <v>2</v>
          </cell>
        </row>
        <row r="6757">
          <cell r="E6757" t="str">
            <v>SH3BP5</v>
          </cell>
          <cell r="F6757">
            <v>1</v>
          </cell>
        </row>
        <row r="6758">
          <cell r="E6758" t="str">
            <v>SH3D21</v>
          </cell>
          <cell r="F6758">
            <v>1</v>
          </cell>
        </row>
        <row r="6759">
          <cell r="E6759" t="str">
            <v>SH3GL3</v>
          </cell>
          <cell r="F6759">
            <v>1</v>
          </cell>
        </row>
        <row r="6760">
          <cell r="E6760" t="str">
            <v>SH3GLB1</v>
          </cell>
          <cell r="F6760">
            <v>1</v>
          </cell>
        </row>
        <row r="6761">
          <cell r="E6761" t="str">
            <v>SH3KBP1</v>
          </cell>
          <cell r="F6761">
            <v>2</v>
          </cell>
        </row>
        <row r="6762">
          <cell r="E6762" t="str">
            <v>SH3PXD2B</v>
          </cell>
          <cell r="F6762">
            <v>3</v>
          </cell>
        </row>
        <row r="6763">
          <cell r="E6763" t="str">
            <v>SH3RF3</v>
          </cell>
          <cell r="F6763">
            <v>2</v>
          </cell>
        </row>
        <row r="6764">
          <cell r="E6764" t="str">
            <v>SH3TC1</v>
          </cell>
          <cell r="F6764">
            <v>2</v>
          </cell>
        </row>
        <row r="6765">
          <cell r="E6765" t="str">
            <v>SH3TC2</v>
          </cell>
          <cell r="F6765">
            <v>2</v>
          </cell>
        </row>
        <row r="6766">
          <cell r="E6766" t="str">
            <v>SHANK1</v>
          </cell>
          <cell r="F6766">
            <v>6</v>
          </cell>
        </row>
        <row r="6767">
          <cell r="E6767" t="str">
            <v>SHANK2</v>
          </cell>
          <cell r="F6767">
            <v>4</v>
          </cell>
        </row>
        <row r="6768">
          <cell r="E6768" t="str">
            <v>SHANK3</v>
          </cell>
          <cell r="F6768">
            <v>4</v>
          </cell>
        </row>
        <row r="6769">
          <cell r="E6769" t="str">
            <v>SHARPIN</v>
          </cell>
          <cell r="F6769">
            <v>1</v>
          </cell>
        </row>
        <row r="6770">
          <cell r="E6770" t="str">
            <v>SHB</v>
          </cell>
          <cell r="F6770">
            <v>1</v>
          </cell>
        </row>
        <row r="6771">
          <cell r="E6771" t="str">
            <v>SHC1</v>
          </cell>
          <cell r="F6771">
            <v>1</v>
          </cell>
        </row>
        <row r="6772">
          <cell r="E6772" t="str">
            <v>SHC2</v>
          </cell>
          <cell r="F6772">
            <v>2</v>
          </cell>
        </row>
        <row r="6773">
          <cell r="E6773" t="str">
            <v>SHC3</v>
          </cell>
          <cell r="F6773">
            <v>2</v>
          </cell>
        </row>
        <row r="6774">
          <cell r="E6774" t="str">
            <v>SHC4</v>
          </cell>
          <cell r="F6774">
            <v>1</v>
          </cell>
        </row>
        <row r="6775">
          <cell r="E6775" t="str">
            <v>SHF</v>
          </cell>
          <cell r="F6775">
            <v>1</v>
          </cell>
        </row>
        <row r="6776">
          <cell r="E6776" t="str">
            <v>SHISA2</v>
          </cell>
          <cell r="F6776">
            <v>2</v>
          </cell>
        </row>
        <row r="6777">
          <cell r="E6777" t="str">
            <v>SHISA3</v>
          </cell>
          <cell r="F6777">
            <v>1</v>
          </cell>
        </row>
        <row r="6778">
          <cell r="E6778" t="str">
            <v>SHISA5</v>
          </cell>
          <cell r="F6778">
            <v>1</v>
          </cell>
        </row>
        <row r="6779">
          <cell r="E6779" t="str">
            <v>SHISA6</v>
          </cell>
          <cell r="F6779">
            <v>3</v>
          </cell>
        </row>
        <row r="6780">
          <cell r="E6780" t="str">
            <v>SHISA7</v>
          </cell>
          <cell r="F6780">
            <v>1</v>
          </cell>
        </row>
        <row r="6781">
          <cell r="E6781" t="str">
            <v>SHISA9</v>
          </cell>
          <cell r="F6781">
            <v>4</v>
          </cell>
        </row>
        <row r="6782">
          <cell r="E6782" t="str">
            <v>SHKBP1</v>
          </cell>
          <cell r="F6782">
            <v>3</v>
          </cell>
        </row>
        <row r="6783">
          <cell r="E6783" t="str">
            <v>SHMT2</v>
          </cell>
          <cell r="F6783">
            <v>1</v>
          </cell>
        </row>
        <row r="6784">
          <cell r="E6784" t="str">
            <v>SHOC2</v>
          </cell>
          <cell r="F6784">
            <v>1</v>
          </cell>
        </row>
        <row r="6785">
          <cell r="E6785" t="str">
            <v>SHPRH</v>
          </cell>
          <cell r="F6785">
            <v>4</v>
          </cell>
        </row>
        <row r="6786">
          <cell r="E6786" t="str">
            <v>SHROOM1</v>
          </cell>
          <cell r="F6786">
            <v>1</v>
          </cell>
        </row>
        <row r="6787">
          <cell r="E6787" t="str">
            <v>SHROOM2</v>
          </cell>
          <cell r="F6787">
            <v>1</v>
          </cell>
        </row>
        <row r="6788">
          <cell r="E6788" t="str">
            <v>SHROOM3</v>
          </cell>
          <cell r="F6788">
            <v>1</v>
          </cell>
        </row>
        <row r="6789">
          <cell r="E6789" t="str">
            <v>SI</v>
          </cell>
          <cell r="F6789">
            <v>2</v>
          </cell>
        </row>
        <row r="6790">
          <cell r="E6790" t="str">
            <v>SIAE</v>
          </cell>
          <cell r="F6790">
            <v>1</v>
          </cell>
        </row>
        <row r="6791">
          <cell r="E6791" t="str">
            <v>SIAH1</v>
          </cell>
          <cell r="F6791">
            <v>1</v>
          </cell>
        </row>
        <row r="6792">
          <cell r="E6792" t="str">
            <v>SIAH3</v>
          </cell>
          <cell r="F6792">
            <v>1</v>
          </cell>
        </row>
        <row r="6793">
          <cell r="E6793" t="str">
            <v>SIDT2</v>
          </cell>
          <cell r="F6793">
            <v>2</v>
          </cell>
        </row>
        <row r="6794">
          <cell r="E6794" t="str">
            <v>SIGLEC1</v>
          </cell>
          <cell r="F6794">
            <v>3</v>
          </cell>
        </row>
        <row r="6795">
          <cell r="E6795" t="str">
            <v>SIGLEC12</v>
          </cell>
          <cell r="F6795">
            <v>1</v>
          </cell>
        </row>
        <row r="6796">
          <cell r="E6796" t="str">
            <v>SIGLEC14</v>
          </cell>
          <cell r="F6796">
            <v>1</v>
          </cell>
        </row>
        <row r="6797">
          <cell r="E6797" t="str">
            <v>SIGLEC15</v>
          </cell>
          <cell r="F6797">
            <v>1</v>
          </cell>
        </row>
        <row r="6798">
          <cell r="E6798" t="str">
            <v>SIGLEC6</v>
          </cell>
          <cell r="F6798">
            <v>2</v>
          </cell>
        </row>
        <row r="6799">
          <cell r="E6799" t="str">
            <v>SIGLEC7</v>
          </cell>
          <cell r="F6799">
            <v>1</v>
          </cell>
        </row>
        <row r="6800">
          <cell r="E6800" t="str">
            <v>SIGLECP3.</v>
          </cell>
          <cell r="F6800">
            <v>1</v>
          </cell>
        </row>
        <row r="6801">
          <cell r="E6801" t="str">
            <v>SIK1</v>
          </cell>
          <cell r="F6801">
            <v>1</v>
          </cell>
        </row>
        <row r="6802">
          <cell r="E6802" t="str">
            <v>SIK3</v>
          </cell>
          <cell r="F6802">
            <v>2</v>
          </cell>
        </row>
        <row r="6803">
          <cell r="E6803" t="str">
            <v>SIM1</v>
          </cell>
          <cell r="F6803">
            <v>2</v>
          </cell>
        </row>
        <row r="6804">
          <cell r="E6804" t="str">
            <v>SIN3A</v>
          </cell>
          <cell r="F6804">
            <v>1</v>
          </cell>
        </row>
        <row r="6805">
          <cell r="E6805" t="str">
            <v>SIPA1</v>
          </cell>
          <cell r="F6805">
            <v>1</v>
          </cell>
        </row>
        <row r="6806">
          <cell r="E6806" t="str">
            <v>SIPA1L1</v>
          </cell>
          <cell r="F6806">
            <v>4</v>
          </cell>
        </row>
        <row r="6807">
          <cell r="E6807" t="str">
            <v>SIPA1L2</v>
          </cell>
          <cell r="F6807">
            <v>4</v>
          </cell>
        </row>
        <row r="6808">
          <cell r="E6808" t="str">
            <v>SIPA1L3</v>
          </cell>
          <cell r="F6808">
            <v>2</v>
          </cell>
        </row>
        <row r="6809">
          <cell r="E6809" t="str">
            <v>SIRPB2</v>
          </cell>
          <cell r="F6809">
            <v>1</v>
          </cell>
        </row>
        <row r="6810">
          <cell r="E6810" t="str">
            <v>SIRPD</v>
          </cell>
          <cell r="F6810">
            <v>1</v>
          </cell>
        </row>
        <row r="6811">
          <cell r="E6811" t="str">
            <v>SIRT1</v>
          </cell>
          <cell r="F6811">
            <v>1</v>
          </cell>
        </row>
        <row r="6812">
          <cell r="E6812" t="str">
            <v>SIRT5</v>
          </cell>
          <cell r="F6812">
            <v>1</v>
          </cell>
        </row>
        <row r="6813">
          <cell r="E6813" t="str">
            <v>SIRT6</v>
          </cell>
          <cell r="F6813">
            <v>1</v>
          </cell>
        </row>
        <row r="6814">
          <cell r="E6814" t="str">
            <v>SIX2</v>
          </cell>
          <cell r="F6814">
            <v>1</v>
          </cell>
        </row>
        <row r="6815">
          <cell r="E6815" t="str">
            <v>SIX3</v>
          </cell>
          <cell r="F6815">
            <v>3</v>
          </cell>
        </row>
        <row r="6816">
          <cell r="E6816" t="str">
            <v>SIX6</v>
          </cell>
          <cell r="F6816">
            <v>2</v>
          </cell>
        </row>
        <row r="6817">
          <cell r="E6817" t="str">
            <v>SKA3</v>
          </cell>
          <cell r="F6817">
            <v>2</v>
          </cell>
        </row>
        <row r="6818">
          <cell r="E6818" t="str">
            <v>SKAP2</v>
          </cell>
          <cell r="F6818">
            <v>1</v>
          </cell>
        </row>
        <row r="6819">
          <cell r="E6819" t="str">
            <v>SKI</v>
          </cell>
          <cell r="F6819">
            <v>2</v>
          </cell>
        </row>
        <row r="6820">
          <cell r="E6820" t="str">
            <v>SKP2</v>
          </cell>
          <cell r="F6820">
            <v>1</v>
          </cell>
        </row>
        <row r="6821">
          <cell r="E6821" t="str">
            <v>SLA</v>
          </cell>
          <cell r="F6821">
            <v>1</v>
          </cell>
        </row>
        <row r="6822">
          <cell r="E6822" t="str">
            <v>SLAIN1</v>
          </cell>
          <cell r="F6822">
            <v>1</v>
          </cell>
        </row>
        <row r="6823">
          <cell r="E6823" t="str">
            <v>SLAIN2</v>
          </cell>
          <cell r="F6823">
            <v>1</v>
          </cell>
        </row>
        <row r="6824">
          <cell r="E6824" t="str">
            <v>SLAMF1</v>
          </cell>
          <cell r="F6824">
            <v>1</v>
          </cell>
        </row>
        <row r="6825">
          <cell r="E6825" t="str">
            <v>SLC10A1</v>
          </cell>
          <cell r="F6825">
            <v>1</v>
          </cell>
        </row>
        <row r="6826">
          <cell r="E6826" t="str">
            <v>SLC10A2</v>
          </cell>
          <cell r="F6826">
            <v>1</v>
          </cell>
        </row>
        <row r="6827">
          <cell r="E6827" t="str">
            <v>SLC10A4</v>
          </cell>
          <cell r="F6827">
            <v>1</v>
          </cell>
        </row>
        <row r="6828">
          <cell r="E6828" t="str">
            <v>SLC10A7</v>
          </cell>
          <cell r="F6828">
            <v>1</v>
          </cell>
        </row>
        <row r="6829">
          <cell r="E6829" t="str">
            <v>SLC11A2</v>
          </cell>
          <cell r="F6829">
            <v>2</v>
          </cell>
        </row>
        <row r="6830">
          <cell r="E6830" t="str">
            <v>SLC12A1</v>
          </cell>
          <cell r="F6830">
            <v>1</v>
          </cell>
        </row>
        <row r="6831">
          <cell r="E6831" t="str">
            <v>SLC12A2</v>
          </cell>
          <cell r="F6831">
            <v>2</v>
          </cell>
        </row>
        <row r="6832">
          <cell r="E6832" t="str">
            <v>SLC12A3</v>
          </cell>
          <cell r="F6832">
            <v>1</v>
          </cell>
        </row>
        <row r="6833">
          <cell r="E6833" t="str">
            <v>SLC12A4</v>
          </cell>
          <cell r="F6833">
            <v>1</v>
          </cell>
        </row>
        <row r="6834">
          <cell r="E6834" t="str">
            <v>SLC12A6</v>
          </cell>
          <cell r="F6834">
            <v>1</v>
          </cell>
        </row>
        <row r="6835">
          <cell r="E6835" t="str">
            <v>SLC12A7</v>
          </cell>
          <cell r="F6835">
            <v>3</v>
          </cell>
        </row>
        <row r="6836">
          <cell r="E6836" t="str">
            <v>SLC13A1</v>
          </cell>
          <cell r="F6836">
            <v>1</v>
          </cell>
        </row>
        <row r="6837">
          <cell r="E6837" t="str">
            <v>SLC13A2</v>
          </cell>
          <cell r="F6837">
            <v>1</v>
          </cell>
        </row>
        <row r="6838">
          <cell r="E6838" t="str">
            <v>SLC13A3</v>
          </cell>
          <cell r="F6838">
            <v>1</v>
          </cell>
        </row>
        <row r="6839">
          <cell r="E6839" t="str">
            <v>SLC13A4</v>
          </cell>
          <cell r="F6839">
            <v>1</v>
          </cell>
        </row>
        <row r="6840">
          <cell r="E6840" t="str">
            <v>SLC13A5</v>
          </cell>
          <cell r="F6840">
            <v>1</v>
          </cell>
        </row>
        <row r="6841">
          <cell r="E6841" t="str">
            <v>SLC14A1</v>
          </cell>
          <cell r="F6841">
            <v>2</v>
          </cell>
        </row>
        <row r="6842">
          <cell r="E6842" t="str">
            <v>SLC15A1</v>
          </cell>
          <cell r="F6842">
            <v>1</v>
          </cell>
        </row>
        <row r="6843">
          <cell r="E6843" t="str">
            <v>SLC16A11</v>
          </cell>
          <cell r="F6843">
            <v>1</v>
          </cell>
        </row>
        <row r="6844">
          <cell r="E6844" t="str">
            <v>SLC16A14</v>
          </cell>
          <cell r="F6844">
            <v>1</v>
          </cell>
        </row>
        <row r="6845">
          <cell r="E6845" t="str">
            <v>SLC16A2</v>
          </cell>
          <cell r="F6845">
            <v>2</v>
          </cell>
        </row>
        <row r="6846">
          <cell r="E6846" t="str">
            <v>SLC16A3</v>
          </cell>
          <cell r="F6846">
            <v>3</v>
          </cell>
        </row>
        <row r="6847">
          <cell r="E6847" t="str">
            <v>SLC16A4</v>
          </cell>
          <cell r="F6847">
            <v>1</v>
          </cell>
        </row>
        <row r="6848">
          <cell r="E6848" t="str">
            <v>SLC16A6</v>
          </cell>
          <cell r="F6848">
            <v>1</v>
          </cell>
        </row>
        <row r="6849">
          <cell r="E6849" t="str">
            <v>SLC16A7</v>
          </cell>
          <cell r="F6849">
            <v>2</v>
          </cell>
        </row>
        <row r="6850">
          <cell r="E6850" t="str">
            <v>SLC16A8</v>
          </cell>
          <cell r="F6850">
            <v>1</v>
          </cell>
        </row>
        <row r="6851">
          <cell r="E6851" t="str">
            <v>SLC17A1</v>
          </cell>
          <cell r="F6851">
            <v>1</v>
          </cell>
        </row>
        <row r="6852">
          <cell r="E6852" t="str">
            <v>SLC17A2</v>
          </cell>
          <cell r="F6852">
            <v>1</v>
          </cell>
        </row>
        <row r="6853">
          <cell r="E6853" t="str">
            <v>SLC17A3</v>
          </cell>
          <cell r="F6853">
            <v>2</v>
          </cell>
        </row>
        <row r="6854">
          <cell r="E6854" t="str">
            <v>SLC17A4</v>
          </cell>
          <cell r="F6854">
            <v>2</v>
          </cell>
        </row>
        <row r="6855">
          <cell r="E6855" t="str">
            <v>SLC17A5</v>
          </cell>
          <cell r="F6855">
            <v>1</v>
          </cell>
        </row>
        <row r="6856">
          <cell r="E6856" t="str">
            <v>SLC17A6</v>
          </cell>
          <cell r="F6856">
            <v>1</v>
          </cell>
        </row>
        <row r="6857">
          <cell r="E6857" t="str">
            <v>SLC17A7</v>
          </cell>
          <cell r="F6857">
            <v>1</v>
          </cell>
        </row>
        <row r="6858">
          <cell r="E6858" t="str">
            <v>SLC17A9</v>
          </cell>
          <cell r="F6858">
            <v>2</v>
          </cell>
        </row>
        <row r="6859">
          <cell r="E6859" t="str">
            <v>SLC18A1</v>
          </cell>
          <cell r="F6859">
            <v>1</v>
          </cell>
        </row>
        <row r="6860">
          <cell r="E6860" t="str">
            <v>SLC18A3</v>
          </cell>
          <cell r="F6860">
            <v>1</v>
          </cell>
        </row>
        <row r="6861">
          <cell r="E6861" t="str">
            <v>SLC19A2</v>
          </cell>
          <cell r="F6861">
            <v>1</v>
          </cell>
        </row>
        <row r="6862">
          <cell r="E6862" t="str">
            <v>SLC19A3</v>
          </cell>
          <cell r="F6862">
            <v>3</v>
          </cell>
        </row>
        <row r="6863">
          <cell r="E6863" t="str">
            <v>SLC1A1</v>
          </cell>
          <cell r="F6863">
            <v>1</v>
          </cell>
        </row>
        <row r="6864">
          <cell r="E6864" t="str">
            <v>SLC1A2</v>
          </cell>
          <cell r="F6864">
            <v>4</v>
          </cell>
        </row>
        <row r="6865">
          <cell r="E6865" t="str">
            <v>SLC1A3</v>
          </cell>
          <cell r="F6865">
            <v>3</v>
          </cell>
        </row>
        <row r="6866">
          <cell r="E6866" t="str">
            <v>SLC1A7</v>
          </cell>
          <cell r="F6866">
            <v>1</v>
          </cell>
        </row>
        <row r="6867">
          <cell r="E6867" t="str">
            <v>SLC22A10</v>
          </cell>
          <cell r="F6867">
            <v>1</v>
          </cell>
        </row>
        <row r="6868">
          <cell r="E6868" t="str">
            <v>SLC22A11</v>
          </cell>
          <cell r="F6868">
            <v>1</v>
          </cell>
        </row>
        <row r="6869">
          <cell r="E6869" t="str">
            <v>SLC22A13</v>
          </cell>
          <cell r="F6869">
            <v>1</v>
          </cell>
        </row>
        <row r="6870">
          <cell r="E6870" t="str">
            <v>SLC22A15</v>
          </cell>
          <cell r="F6870">
            <v>1</v>
          </cell>
        </row>
        <row r="6871">
          <cell r="E6871" t="str">
            <v>SLC22A2</v>
          </cell>
          <cell r="F6871">
            <v>1</v>
          </cell>
        </row>
        <row r="6872">
          <cell r="E6872" t="str">
            <v>SLC22A20</v>
          </cell>
          <cell r="F6872">
            <v>2</v>
          </cell>
        </row>
        <row r="6873">
          <cell r="E6873" t="str">
            <v>SLC22A23</v>
          </cell>
          <cell r="F6873">
            <v>2</v>
          </cell>
        </row>
        <row r="6874">
          <cell r="E6874" t="str">
            <v>SLC22A24</v>
          </cell>
          <cell r="F6874">
            <v>1</v>
          </cell>
        </row>
        <row r="6875">
          <cell r="E6875" t="str">
            <v>SLC22A4</v>
          </cell>
          <cell r="F6875">
            <v>1</v>
          </cell>
        </row>
        <row r="6876">
          <cell r="E6876" t="str">
            <v>SLC22A8</v>
          </cell>
          <cell r="F6876">
            <v>1</v>
          </cell>
        </row>
        <row r="6877">
          <cell r="E6877" t="str">
            <v>SLC22A9</v>
          </cell>
          <cell r="F6877">
            <v>1</v>
          </cell>
        </row>
        <row r="6878">
          <cell r="E6878" t="str">
            <v>SLC24A2</v>
          </cell>
          <cell r="F6878">
            <v>1</v>
          </cell>
        </row>
        <row r="6879">
          <cell r="E6879" t="str">
            <v>SLC24A3</v>
          </cell>
          <cell r="F6879">
            <v>2</v>
          </cell>
        </row>
        <row r="6880">
          <cell r="E6880" t="str">
            <v>SLC24A4</v>
          </cell>
          <cell r="F6880">
            <v>1</v>
          </cell>
        </row>
        <row r="6881">
          <cell r="E6881" t="str">
            <v>SLC25A1</v>
          </cell>
          <cell r="F6881">
            <v>1</v>
          </cell>
        </row>
        <row r="6882">
          <cell r="E6882" t="str">
            <v>SLC25A10</v>
          </cell>
          <cell r="F6882">
            <v>1</v>
          </cell>
        </row>
        <row r="6883">
          <cell r="E6883" t="str">
            <v>SLC25A13</v>
          </cell>
          <cell r="F6883">
            <v>1</v>
          </cell>
        </row>
        <row r="6884">
          <cell r="E6884" t="str">
            <v>SLC25A14</v>
          </cell>
          <cell r="F6884">
            <v>1</v>
          </cell>
        </row>
        <row r="6885">
          <cell r="E6885" t="str">
            <v>SLC25A16</v>
          </cell>
          <cell r="F6885">
            <v>1</v>
          </cell>
        </row>
        <row r="6886">
          <cell r="E6886" t="str">
            <v>SLC25A2</v>
          </cell>
          <cell r="F6886">
            <v>3</v>
          </cell>
        </row>
        <row r="6887">
          <cell r="E6887" t="str">
            <v>SLC25A21</v>
          </cell>
          <cell r="F6887">
            <v>4</v>
          </cell>
        </row>
        <row r="6888">
          <cell r="E6888" t="str">
            <v>SLC25A24</v>
          </cell>
          <cell r="F6888">
            <v>2</v>
          </cell>
        </row>
        <row r="6889">
          <cell r="E6889" t="str">
            <v>SLC25A26</v>
          </cell>
          <cell r="F6889">
            <v>1</v>
          </cell>
        </row>
        <row r="6890">
          <cell r="E6890" t="str">
            <v>SLC25A27</v>
          </cell>
          <cell r="F6890">
            <v>1</v>
          </cell>
        </row>
        <row r="6891">
          <cell r="E6891" t="str">
            <v>SLC25A28</v>
          </cell>
          <cell r="F6891">
            <v>1</v>
          </cell>
        </row>
        <row r="6892">
          <cell r="E6892" t="str">
            <v>SLC25A3</v>
          </cell>
          <cell r="F6892">
            <v>2</v>
          </cell>
        </row>
        <row r="6893">
          <cell r="E6893" t="str">
            <v>SLC25A31</v>
          </cell>
          <cell r="F6893">
            <v>1</v>
          </cell>
        </row>
        <row r="6894">
          <cell r="E6894" t="str">
            <v>SLC25A36</v>
          </cell>
          <cell r="F6894">
            <v>2</v>
          </cell>
        </row>
        <row r="6895">
          <cell r="E6895" t="str">
            <v>SLC25A38</v>
          </cell>
          <cell r="F6895">
            <v>1</v>
          </cell>
        </row>
        <row r="6896">
          <cell r="E6896" t="str">
            <v>SLC25A40</v>
          </cell>
          <cell r="F6896">
            <v>1</v>
          </cell>
        </row>
        <row r="6897">
          <cell r="E6897" t="str">
            <v>SLC25A41</v>
          </cell>
          <cell r="F6897">
            <v>1</v>
          </cell>
        </row>
        <row r="6898">
          <cell r="E6898" t="str">
            <v>SLC25A46</v>
          </cell>
          <cell r="F6898">
            <v>2</v>
          </cell>
        </row>
        <row r="6899">
          <cell r="E6899" t="str">
            <v>SLC25A48</v>
          </cell>
          <cell r="F6899">
            <v>1</v>
          </cell>
        </row>
        <row r="6900">
          <cell r="E6900" t="str">
            <v>SLC26A10</v>
          </cell>
          <cell r="F6900">
            <v>3</v>
          </cell>
        </row>
        <row r="6901">
          <cell r="E6901" t="str">
            <v>SLC26A11</v>
          </cell>
          <cell r="F6901">
            <v>1</v>
          </cell>
        </row>
        <row r="6902">
          <cell r="E6902" t="str">
            <v>SLC26A2</v>
          </cell>
          <cell r="F6902">
            <v>1</v>
          </cell>
        </row>
        <row r="6903">
          <cell r="E6903" t="str">
            <v>SLC26A4</v>
          </cell>
          <cell r="F6903">
            <v>1</v>
          </cell>
        </row>
        <row r="6904">
          <cell r="E6904" t="str">
            <v>SLC26A5</v>
          </cell>
          <cell r="F6904">
            <v>4</v>
          </cell>
        </row>
        <row r="6905">
          <cell r="E6905" t="str">
            <v>SLC26A7</v>
          </cell>
          <cell r="F6905">
            <v>1</v>
          </cell>
        </row>
        <row r="6906">
          <cell r="E6906" t="str">
            <v>SLC26A8</v>
          </cell>
          <cell r="F6906">
            <v>2</v>
          </cell>
        </row>
        <row r="6907">
          <cell r="E6907" t="str">
            <v>SLC26A9</v>
          </cell>
          <cell r="F6907">
            <v>4</v>
          </cell>
        </row>
        <row r="6908">
          <cell r="E6908" t="str">
            <v>SLC27A6</v>
          </cell>
          <cell r="F6908">
            <v>3</v>
          </cell>
        </row>
        <row r="6909">
          <cell r="E6909" t="str">
            <v>SLC28A3</v>
          </cell>
          <cell r="F6909">
            <v>1</v>
          </cell>
        </row>
        <row r="6910">
          <cell r="E6910" t="str">
            <v>SLC29A2</v>
          </cell>
          <cell r="F6910">
            <v>2</v>
          </cell>
        </row>
        <row r="6911">
          <cell r="E6911" t="str">
            <v>SLC2A1</v>
          </cell>
          <cell r="F6911">
            <v>1</v>
          </cell>
        </row>
        <row r="6912">
          <cell r="E6912" t="str">
            <v>SLC2A10</v>
          </cell>
          <cell r="F6912">
            <v>2</v>
          </cell>
        </row>
        <row r="6913">
          <cell r="E6913" t="str">
            <v>SLC2A13</v>
          </cell>
          <cell r="F6913">
            <v>1</v>
          </cell>
        </row>
        <row r="6914">
          <cell r="E6914" t="str">
            <v>SLC2A4</v>
          </cell>
          <cell r="F6914">
            <v>2</v>
          </cell>
        </row>
        <row r="6915">
          <cell r="E6915" t="str">
            <v>SLC2A8</v>
          </cell>
          <cell r="F6915">
            <v>1</v>
          </cell>
        </row>
        <row r="6916">
          <cell r="E6916" t="str">
            <v>SLC2A9</v>
          </cell>
          <cell r="F6916">
            <v>1</v>
          </cell>
        </row>
        <row r="6917">
          <cell r="E6917" t="str">
            <v>SLC30A1</v>
          </cell>
          <cell r="F6917">
            <v>1</v>
          </cell>
        </row>
        <row r="6918">
          <cell r="E6918" t="str">
            <v>SLC30A10</v>
          </cell>
          <cell r="F6918">
            <v>3</v>
          </cell>
        </row>
        <row r="6919">
          <cell r="E6919" t="str">
            <v>SLC30A3</v>
          </cell>
          <cell r="F6919">
            <v>1</v>
          </cell>
        </row>
        <row r="6920">
          <cell r="E6920" t="str">
            <v>SLC30A8</v>
          </cell>
          <cell r="F6920">
            <v>2</v>
          </cell>
        </row>
        <row r="6921">
          <cell r="E6921" t="str">
            <v>SLC30A9</v>
          </cell>
          <cell r="F6921">
            <v>2</v>
          </cell>
        </row>
        <row r="6922">
          <cell r="E6922" t="str">
            <v>SLC32A1</v>
          </cell>
          <cell r="F6922">
            <v>1</v>
          </cell>
        </row>
        <row r="6923">
          <cell r="E6923" t="str">
            <v>SLC34A1</v>
          </cell>
          <cell r="F6923">
            <v>1</v>
          </cell>
        </row>
        <row r="6924">
          <cell r="E6924" t="str">
            <v>SLC35A4</v>
          </cell>
          <cell r="F6924">
            <v>1</v>
          </cell>
        </row>
        <row r="6925">
          <cell r="E6925" t="str">
            <v>SLC35B1</v>
          </cell>
          <cell r="F6925">
            <v>1</v>
          </cell>
        </row>
        <row r="6926">
          <cell r="E6926" t="str">
            <v>SLC35B4</v>
          </cell>
          <cell r="F6926">
            <v>1</v>
          </cell>
        </row>
        <row r="6927">
          <cell r="E6927" t="str">
            <v>SLC35C2</v>
          </cell>
          <cell r="F6927">
            <v>1</v>
          </cell>
        </row>
        <row r="6928">
          <cell r="E6928" t="str">
            <v>SLC35E2</v>
          </cell>
          <cell r="F6928">
            <v>2</v>
          </cell>
        </row>
        <row r="6929">
          <cell r="E6929" t="str">
            <v>SLC35E3</v>
          </cell>
          <cell r="F6929">
            <v>1</v>
          </cell>
        </row>
        <row r="6930">
          <cell r="E6930" t="str">
            <v>SLC35F1</v>
          </cell>
          <cell r="F6930">
            <v>1</v>
          </cell>
        </row>
        <row r="6931">
          <cell r="E6931" t="str">
            <v>SLC35F3</v>
          </cell>
          <cell r="F6931">
            <v>1</v>
          </cell>
        </row>
        <row r="6932">
          <cell r="E6932" t="str">
            <v>SLC36A1</v>
          </cell>
          <cell r="F6932">
            <v>1</v>
          </cell>
        </row>
        <row r="6933">
          <cell r="E6933" t="str">
            <v>SLC36A2</v>
          </cell>
          <cell r="F6933">
            <v>1</v>
          </cell>
        </row>
        <row r="6934">
          <cell r="E6934" t="str">
            <v>SLC37A1</v>
          </cell>
          <cell r="F6934">
            <v>2</v>
          </cell>
        </row>
        <row r="6935">
          <cell r="E6935" t="str">
            <v>SLC37A2</v>
          </cell>
          <cell r="F6935">
            <v>2</v>
          </cell>
        </row>
        <row r="6936">
          <cell r="E6936" t="str">
            <v>SLC38A11</v>
          </cell>
          <cell r="F6936">
            <v>1</v>
          </cell>
        </row>
        <row r="6937">
          <cell r="E6937" t="str">
            <v>SLC38A2</v>
          </cell>
          <cell r="F6937">
            <v>1</v>
          </cell>
        </row>
        <row r="6938">
          <cell r="E6938" t="str">
            <v>SLC38A6</v>
          </cell>
          <cell r="F6938">
            <v>1</v>
          </cell>
        </row>
        <row r="6939">
          <cell r="E6939" t="str">
            <v>SLC38A8</v>
          </cell>
          <cell r="F6939">
            <v>1</v>
          </cell>
        </row>
        <row r="6940">
          <cell r="E6940" t="str">
            <v>SLC39A12</v>
          </cell>
          <cell r="F6940">
            <v>1</v>
          </cell>
        </row>
        <row r="6941">
          <cell r="E6941" t="str">
            <v>SLC39A3</v>
          </cell>
          <cell r="F6941">
            <v>2</v>
          </cell>
        </row>
        <row r="6942">
          <cell r="E6942" t="str">
            <v>SLC39A4</v>
          </cell>
          <cell r="F6942">
            <v>1</v>
          </cell>
        </row>
        <row r="6943">
          <cell r="E6943" t="str">
            <v>SLC39A5</v>
          </cell>
          <cell r="F6943">
            <v>1</v>
          </cell>
        </row>
        <row r="6944">
          <cell r="E6944" t="str">
            <v>SLC39A7</v>
          </cell>
          <cell r="F6944">
            <v>2</v>
          </cell>
        </row>
        <row r="6945">
          <cell r="E6945" t="str">
            <v>SLC39A9</v>
          </cell>
          <cell r="F6945">
            <v>1</v>
          </cell>
        </row>
        <row r="6946">
          <cell r="E6946" t="str">
            <v>SLC3A2</v>
          </cell>
          <cell r="F6946">
            <v>1</v>
          </cell>
        </row>
        <row r="6947">
          <cell r="E6947" t="str">
            <v>SLC40A1</v>
          </cell>
          <cell r="F6947">
            <v>2</v>
          </cell>
        </row>
        <row r="6948">
          <cell r="E6948" t="str">
            <v>SLC41A1</v>
          </cell>
          <cell r="F6948">
            <v>1</v>
          </cell>
        </row>
        <row r="6949">
          <cell r="E6949" t="str">
            <v>SLC41A2</v>
          </cell>
          <cell r="F6949">
            <v>2</v>
          </cell>
        </row>
        <row r="6950">
          <cell r="E6950" t="str">
            <v>SLC41A3</v>
          </cell>
          <cell r="F6950">
            <v>1</v>
          </cell>
        </row>
        <row r="6951">
          <cell r="E6951" t="str">
            <v>SLC43A1</v>
          </cell>
          <cell r="F6951">
            <v>1</v>
          </cell>
        </row>
        <row r="6952">
          <cell r="E6952" t="str">
            <v>SLC43A3</v>
          </cell>
          <cell r="F6952">
            <v>4</v>
          </cell>
        </row>
        <row r="6953">
          <cell r="E6953" t="str">
            <v>SLC44A1</v>
          </cell>
          <cell r="F6953">
            <v>1</v>
          </cell>
        </row>
        <row r="6954">
          <cell r="E6954" t="str">
            <v>SLC44A2</v>
          </cell>
          <cell r="F6954">
            <v>1</v>
          </cell>
        </row>
        <row r="6955">
          <cell r="E6955" t="str">
            <v>SLC44A3</v>
          </cell>
          <cell r="F6955">
            <v>2</v>
          </cell>
        </row>
        <row r="6956">
          <cell r="E6956" t="str">
            <v>SLC44A5</v>
          </cell>
          <cell r="F6956">
            <v>2</v>
          </cell>
        </row>
        <row r="6957">
          <cell r="E6957" t="str">
            <v>SLC45A1</v>
          </cell>
          <cell r="F6957">
            <v>2</v>
          </cell>
        </row>
        <row r="6958">
          <cell r="E6958" t="str">
            <v>SLC45A2</v>
          </cell>
          <cell r="F6958">
            <v>1</v>
          </cell>
        </row>
        <row r="6959">
          <cell r="E6959" t="str">
            <v>SLC45A4</v>
          </cell>
          <cell r="F6959">
            <v>2</v>
          </cell>
        </row>
        <row r="6960">
          <cell r="E6960" t="str">
            <v>SLC47A1</v>
          </cell>
          <cell r="F6960">
            <v>1</v>
          </cell>
        </row>
        <row r="6961">
          <cell r="E6961" t="str">
            <v>SLC4A1</v>
          </cell>
          <cell r="F6961">
            <v>2</v>
          </cell>
        </row>
        <row r="6962">
          <cell r="E6962" t="str">
            <v>SLC4A10</v>
          </cell>
          <cell r="F6962">
            <v>1</v>
          </cell>
        </row>
        <row r="6963">
          <cell r="E6963" t="str">
            <v>SLC4A11</v>
          </cell>
          <cell r="F6963">
            <v>1</v>
          </cell>
        </row>
        <row r="6964">
          <cell r="E6964" t="str">
            <v>SLC4A1AP</v>
          </cell>
          <cell r="F6964">
            <v>1</v>
          </cell>
        </row>
        <row r="6965">
          <cell r="E6965" t="str">
            <v>SLC4A2</v>
          </cell>
          <cell r="F6965">
            <v>2</v>
          </cell>
        </row>
        <row r="6966">
          <cell r="E6966" t="str">
            <v>SLC4A3</v>
          </cell>
          <cell r="F6966">
            <v>2</v>
          </cell>
        </row>
        <row r="6967">
          <cell r="E6967" t="str">
            <v>SLC4A4</v>
          </cell>
          <cell r="F6967">
            <v>1</v>
          </cell>
        </row>
        <row r="6968">
          <cell r="E6968" t="str">
            <v>SLC4A5</v>
          </cell>
          <cell r="F6968">
            <v>2</v>
          </cell>
        </row>
        <row r="6969">
          <cell r="E6969" t="str">
            <v>SLC4A7</v>
          </cell>
          <cell r="F6969">
            <v>1</v>
          </cell>
        </row>
        <row r="6970">
          <cell r="E6970" t="str">
            <v>SLC4A8</v>
          </cell>
          <cell r="F6970">
            <v>1</v>
          </cell>
        </row>
        <row r="6971">
          <cell r="E6971" t="str">
            <v>SLC4A9</v>
          </cell>
          <cell r="F6971">
            <v>2</v>
          </cell>
        </row>
        <row r="6972">
          <cell r="E6972" t="str">
            <v>SLC5A1</v>
          </cell>
          <cell r="F6972">
            <v>1</v>
          </cell>
        </row>
        <row r="6973">
          <cell r="E6973" t="str">
            <v>SLC5A10</v>
          </cell>
          <cell r="F6973">
            <v>1</v>
          </cell>
        </row>
        <row r="6974">
          <cell r="E6974" t="str">
            <v>SLC5A11</v>
          </cell>
          <cell r="F6974">
            <v>3</v>
          </cell>
        </row>
        <row r="6975">
          <cell r="E6975" t="str">
            <v>SLC5A2</v>
          </cell>
          <cell r="F6975">
            <v>2</v>
          </cell>
        </row>
        <row r="6976">
          <cell r="E6976" t="str">
            <v>SLC5A3</v>
          </cell>
          <cell r="F6976">
            <v>1</v>
          </cell>
        </row>
        <row r="6977">
          <cell r="E6977" t="str">
            <v>SLC5A5</v>
          </cell>
          <cell r="F6977">
            <v>2</v>
          </cell>
        </row>
        <row r="6978">
          <cell r="E6978" t="str">
            <v>SLC5A6</v>
          </cell>
          <cell r="F6978">
            <v>2</v>
          </cell>
        </row>
        <row r="6979">
          <cell r="E6979" t="str">
            <v>SLC5A7</v>
          </cell>
          <cell r="F6979">
            <v>1</v>
          </cell>
        </row>
        <row r="6980">
          <cell r="E6980" t="str">
            <v>SLC5A9</v>
          </cell>
          <cell r="F6980">
            <v>1</v>
          </cell>
        </row>
        <row r="6981">
          <cell r="E6981" t="str">
            <v>SLC6A1</v>
          </cell>
          <cell r="F6981">
            <v>5</v>
          </cell>
        </row>
        <row r="6982">
          <cell r="E6982" t="str">
            <v>SLC6A11</v>
          </cell>
          <cell r="F6982">
            <v>1</v>
          </cell>
        </row>
        <row r="6983">
          <cell r="E6983" t="str">
            <v>SLC6A13</v>
          </cell>
          <cell r="F6983">
            <v>1</v>
          </cell>
        </row>
        <row r="6984">
          <cell r="E6984" t="str">
            <v>SLC6A14</v>
          </cell>
          <cell r="F6984">
            <v>1</v>
          </cell>
        </row>
        <row r="6985">
          <cell r="E6985" t="str">
            <v>SLC6A15</v>
          </cell>
          <cell r="F6985">
            <v>5</v>
          </cell>
        </row>
        <row r="6986">
          <cell r="E6986" t="str">
            <v>SLC6A16</v>
          </cell>
          <cell r="F6986">
            <v>2</v>
          </cell>
        </row>
        <row r="6987">
          <cell r="E6987" t="str">
            <v>SLC6A17</v>
          </cell>
          <cell r="F6987">
            <v>2</v>
          </cell>
        </row>
        <row r="6988">
          <cell r="E6988" t="str">
            <v>SLC6A19</v>
          </cell>
          <cell r="F6988">
            <v>1</v>
          </cell>
        </row>
        <row r="6989">
          <cell r="E6989" t="str">
            <v>SLC6A2</v>
          </cell>
          <cell r="F6989">
            <v>4</v>
          </cell>
        </row>
        <row r="6990">
          <cell r="E6990" t="str">
            <v>SLC6A3</v>
          </cell>
          <cell r="F6990">
            <v>2</v>
          </cell>
        </row>
        <row r="6991">
          <cell r="E6991" t="str">
            <v>SLC6A5</v>
          </cell>
          <cell r="F6991">
            <v>1</v>
          </cell>
        </row>
        <row r="6992">
          <cell r="E6992" t="str">
            <v>SLC6A6</v>
          </cell>
          <cell r="F6992">
            <v>1</v>
          </cell>
        </row>
        <row r="6993">
          <cell r="E6993" t="str">
            <v>SLC6A9</v>
          </cell>
          <cell r="F6993">
            <v>1</v>
          </cell>
        </row>
        <row r="6994">
          <cell r="E6994" t="str">
            <v>SLC7A1</v>
          </cell>
          <cell r="F6994">
            <v>1</v>
          </cell>
        </row>
        <row r="6995">
          <cell r="E6995" t="str">
            <v>SLC7A11</v>
          </cell>
          <cell r="F6995">
            <v>1</v>
          </cell>
        </row>
        <row r="6996">
          <cell r="E6996" t="str">
            <v>SLC7A13</v>
          </cell>
          <cell r="F6996">
            <v>1</v>
          </cell>
        </row>
        <row r="6997">
          <cell r="E6997" t="str">
            <v>SLC7A3</v>
          </cell>
          <cell r="F6997">
            <v>1</v>
          </cell>
        </row>
        <row r="6998">
          <cell r="E6998" t="str">
            <v>SLC7A7</v>
          </cell>
          <cell r="F6998">
            <v>1</v>
          </cell>
        </row>
        <row r="6999">
          <cell r="E6999" t="str">
            <v>SLC7A8</v>
          </cell>
          <cell r="F6999">
            <v>1</v>
          </cell>
        </row>
        <row r="7000">
          <cell r="E7000" t="str">
            <v>SLC7A9</v>
          </cell>
          <cell r="F7000">
            <v>3</v>
          </cell>
        </row>
        <row r="7001">
          <cell r="E7001" t="str">
            <v>SLC8A1</v>
          </cell>
          <cell r="F7001">
            <v>3</v>
          </cell>
        </row>
        <row r="7002">
          <cell r="E7002" t="str">
            <v>SLC8A3</v>
          </cell>
          <cell r="F7002">
            <v>2</v>
          </cell>
        </row>
        <row r="7003">
          <cell r="E7003" t="str">
            <v>SLC9A10</v>
          </cell>
          <cell r="F7003">
            <v>1</v>
          </cell>
        </row>
        <row r="7004">
          <cell r="E7004" t="str">
            <v>SLC9A11</v>
          </cell>
          <cell r="F7004">
            <v>2</v>
          </cell>
        </row>
        <row r="7005">
          <cell r="E7005" t="str">
            <v>SLC9A3</v>
          </cell>
          <cell r="F7005">
            <v>4</v>
          </cell>
        </row>
        <row r="7006">
          <cell r="E7006" t="str">
            <v>SLC9A3R1</v>
          </cell>
          <cell r="F7006">
            <v>1</v>
          </cell>
        </row>
        <row r="7007">
          <cell r="E7007" t="str">
            <v>SLC9A4</v>
          </cell>
          <cell r="F7007">
            <v>1</v>
          </cell>
        </row>
        <row r="7008">
          <cell r="E7008" t="str">
            <v>SLC9A5</v>
          </cell>
          <cell r="F7008">
            <v>1</v>
          </cell>
        </row>
        <row r="7009">
          <cell r="E7009" t="str">
            <v>SLC9A6</v>
          </cell>
          <cell r="F7009">
            <v>1</v>
          </cell>
        </row>
        <row r="7010">
          <cell r="E7010" t="str">
            <v>SLC9A8</v>
          </cell>
          <cell r="F7010">
            <v>2</v>
          </cell>
        </row>
        <row r="7011">
          <cell r="E7011" t="str">
            <v>SLC9A9</v>
          </cell>
          <cell r="F7011">
            <v>2</v>
          </cell>
        </row>
        <row r="7012">
          <cell r="E7012" t="str">
            <v>SLCO1A2</v>
          </cell>
          <cell r="F7012">
            <v>3</v>
          </cell>
        </row>
        <row r="7013">
          <cell r="E7013" t="str">
            <v>SLCO1B1</v>
          </cell>
          <cell r="F7013">
            <v>1</v>
          </cell>
        </row>
        <row r="7014">
          <cell r="E7014" t="str">
            <v>SLCO1B3</v>
          </cell>
          <cell r="F7014">
            <v>1</v>
          </cell>
        </row>
        <row r="7015">
          <cell r="E7015" t="str">
            <v>SLCO1B7</v>
          </cell>
          <cell r="F7015">
            <v>2</v>
          </cell>
        </row>
        <row r="7016">
          <cell r="E7016" t="str">
            <v>SLCO1C1</v>
          </cell>
          <cell r="F7016">
            <v>1</v>
          </cell>
        </row>
        <row r="7017">
          <cell r="E7017" t="str">
            <v>SLCO2A1</v>
          </cell>
          <cell r="F7017">
            <v>2</v>
          </cell>
        </row>
        <row r="7018">
          <cell r="E7018" t="str">
            <v>SLCO2B1</v>
          </cell>
          <cell r="F7018">
            <v>1</v>
          </cell>
        </row>
        <row r="7019">
          <cell r="E7019" t="str">
            <v>SLCO3A1</v>
          </cell>
          <cell r="F7019">
            <v>1</v>
          </cell>
        </row>
        <row r="7020">
          <cell r="E7020" t="str">
            <v>SLCO4A1</v>
          </cell>
          <cell r="F7020">
            <v>1</v>
          </cell>
        </row>
        <row r="7021">
          <cell r="E7021" t="str">
            <v>SLCO4C1</v>
          </cell>
          <cell r="F7021">
            <v>2</v>
          </cell>
        </row>
        <row r="7022">
          <cell r="E7022" t="str">
            <v>SLCO6A1</v>
          </cell>
          <cell r="F7022">
            <v>2</v>
          </cell>
        </row>
        <row r="7023">
          <cell r="E7023" t="str">
            <v>SLFN11</v>
          </cell>
          <cell r="F7023">
            <v>2</v>
          </cell>
        </row>
        <row r="7024">
          <cell r="E7024" t="str">
            <v>SLFN12</v>
          </cell>
          <cell r="F7024">
            <v>1</v>
          </cell>
        </row>
        <row r="7025">
          <cell r="E7025" t="str">
            <v>SLFN12L</v>
          </cell>
          <cell r="F7025">
            <v>1</v>
          </cell>
        </row>
        <row r="7026">
          <cell r="E7026" t="str">
            <v>SLFN13</v>
          </cell>
          <cell r="F7026">
            <v>2</v>
          </cell>
        </row>
        <row r="7027">
          <cell r="E7027" t="str">
            <v>SLFN5</v>
          </cell>
          <cell r="F7027">
            <v>1</v>
          </cell>
        </row>
        <row r="7028">
          <cell r="E7028" t="str">
            <v>SLIT1</v>
          </cell>
          <cell r="F7028">
            <v>1</v>
          </cell>
        </row>
        <row r="7029">
          <cell r="E7029" t="str">
            <v>SLIT2</v>
          </cell>
          <cell r="F7029">
            <v>2</v>
          </cell>
        </row>
        <row r="7030">
          <cell r="E7030" t="str">
            <v>SLIT3</v>
          </cell>
          <cell r="F7030">
            <v>5</v>
          </cell>
        </row>
        <row r="7031">
          <cell r="E7031" t="str">
            <v>SLITRK1</v>
          </cell>
          <cell r="F7031">
            <v>5</v>
          </cell>
        </row>
        <row r="7032">
          <cell r="E7032" t="str">
            <v>SLITRK2</v>
          </cell>
          <cell r="F7032">
            <v>3</v>
          </cell>
        </row>
        <row r="7033">
          <cell r="E7033" t="str">
            <v>SLITRK3</v>
          </cell>
          <cell r="F7033">
            <v>1</v>
          </cell>
        </row>
        <row r="7034">
          <cell r="E7034" t="str">
            <v>SLITRK4</v>
          </cell>
          <cell r="F7034">
            <v>4</v>
          </cell>
        </row>
        <row r="7035">
          <cell r="E7035" t="str">
            <v>SLITRK5</v>
          </cell>
          <cell r="F7035">
            <v>6</v>
          </cell>
        </row>
        <row r="7036">
          <cell r="E7036" t="str">
            <v>SLITRK6</v>
          </cell>
          <cell r="F7036">
            <v>3</v>
          </cell>
        </row>
        <row r="7037">
          <cell r="E7037" t="str">
            <v>SLMAP</v>
          </cell>
          <cell r="F7037">
            <v>1</v>
          </cell>
        </row>
        <row r="7038">
          <cell r="E7038" t="str">
            <v>SLMO1</v>
          </cell>
          <cell r="F7038">
            <v>1</v>
          </cell>
        </row>
        <row r="7039">
          <cell r="E7039" t="str">
            <v>SLPI</v>
          </cell>
          <cell r="F7039">
            <v>1</v>
          </cell>
        </row>
        <row r="7040">
          <cell r="E7040" t="str">
            <v>SLTM</v>
          </cell>
          <cell r="F7040">
            <v>1</v>
          </cell>
        </row>
        <row r="7041">
          <cell r="E7041" t="str">
            <v>SMAD1</v>
          </cell>
          <cell r="F7041">
            <v>1</v>
          </cell>
        </row>
        <row r="7042">
          <cell r="E7042" t="str">
            <v>SMAD3</v>
          </cell>
          <cell r="F7042">
            <v>2</v>
          </cell>
        </row>
        <row r="7043">
          <cell r="E7043" t="str">
            <v>SMAD4</v>
          </cell>
          <cell r="F7043">
            <v>11</v>
          </cell>
        </row>
        <row r="7044">
          <cell r="E7044" t="str">
            <v>SMAD7</v>
          </cell>
          <cell r="F7044">
            <v>2</v>
          </cell>
        </row>
        <row r="7045">
          <cell r="E7045" t="str">
            <v>SMAD9</v>
          </cell>
          <cell r="F7045">
            <v>1</v>
          </cell>
        </row>
        <row r="7046">
          <cell r="E7046" t="str">
            <v>SMAP1</v>
          </cell>
          <cell r="F7046">
            <v>1</v>
          </cell>
        </row>
        <row r="7047">
          <cell r="E7047" t="str">
            <v>SMARCA4</v>
          </cell>
          <cell r="F7047">
            <v>3</v>
          </cell>
        </row>
        <row r="7048">
          <cell r="E7048" t="str">
            <v>SMARCA5</v>
          </cell>
          <cell r="F7048">
            <v>1</v>
          </cell>
        </row>
        <row r="7049">
          <cell r="E7049" t="str">
            <v>SMARCAD1</v>
          </cell>
          <cell r="F7049">
            <v>1</v>
          </cell>
        </row>
        <row r="7050">
          <cell r="E7050" t="str">
            <v>SMARCAL1</v>
          </cell>
          <cell r="F7050">
            <v>1</v>
          </cell>
        </row>
        <row r="7051">
          <cell r="E7051" t="str">
            <v>SMARCB1</v>
          </cell>
          <cell r="F7051">
            <v>3</v>
          </cell>
        </row>
        <row r="7052">
          <cell r="E7052" t="str">
            <v>SMARCC1</v>
          </cell>
          <cell r="F7052">
            <v>2</v>
          </cell>
        </row>
        <row r="7053">
          <cell r="E7053" t="str">
            <v>SMARCC2</v>
          </cell>
          <cell r="F7053">
            <v>2</v>
          </cell>
        </row>
        <row r="7054">
          <cell r="E7054" t="str">
            <v>SMC1A</v>
          </cell>
          <cell r="F7054">
            <v>3</v>
          </cell>
        </row>
        <row r="7055">
          <cell r="E7055" t="str">
            <v>SMC1B</v>
          </cell>
          <cell r="F7055">
            <v>1</v>
          </cell>
        </row>
        <row r="7056">
          <cell r="E7056" t="str">
            <v>SMC2</v>
          </cell>
          <cell r="F7056">
            <v>3</v>
          </cell>
        </row>
        <row r="7057">
          <cell r="E7057" t="str">
            <v>SMC3</v>
          </cell>
          <cell r="F7057">
            <v>1</v>
          </cell>
        </row>
        <row r="7058">
          <cell r="E7058" t="str">
            <v>SMC5</v>
          </cell>
          <cell r="F7058">
            <v>2</v>
          </cell>
        </row>
        <row r="7059">
          <cell r="E7059" t="str">
            <v>SMC6</v>
          </cell>
          <cell r="F7059">
            <v>2</v>
          </cell>
        </row>
        <row r="7060">
          <cell r="E7060" t="str">
            <v>SMCHD1</v>
          </cell>
          <cell r="F7060">
            <v>1</v>
          </cell>
        </row>
        <row r="7061">
          <cell r="E7061" t="str">
            <v>SMCR7</v>
          </cell>
          <cell r="F7061">
            <v>1</v>
          </cell>
        </row>
        <row r="7062">
          <cell r="E7062" t="str">
            <v>SMCR8</v>
          </cell>
          <cell r="F7062">
            <v>1</v>
          </cell>
        </row>
        <row r="7063">
          <cell r="E7063" t="str">
            <v>SMEK2</v>
          </cell>
          <cell r="F7063">
            <v>3</v>
          </cell>
        </row>
        <row r="7064">
          <cell r="E7064" t="str">
            <v>SMG1</v>
          </cell>
          <cell r="F7064">
            <v>5</v>
          </cell>
        </row>
        <row r="7065">
          <cell r="E7065" t="str">
            <v>SMG7</v>
          </cell>
          <cell r="F7065">
            <v>2</v>
          </cell>
        </row>
        <row r="7066">
          <cell r="E7066" t="str">
            <v>SMOC2</v>
          </cell>
          <cell r="F7066">
            <v>1</v>
          </cell>
        </row>
        <row r="7067">
          <cell r="E7067" t="str">
            <v>SMPD3</v>
          </cell>
          <cell r="F7067">
            <v>3</v>
          </cell>
        </row>
        <row r="7068">
          <cell r="E7068" t="str">
            <v>SMPD4</v>
          </cell>
          <cell r="F7068">
            <v>3</v>
          </cell>
        </row>
        <row r="7069">
          <cell r="E7069" t="str">
            <v>SMTN</v>
          </cell>
          <cell r="F7069">
            <v>2</v>
          </cell>
        </row>
        <row r="7070">
          <cell r="E7070" t="str">
            <v>SMTNL1</v>
          </cell>
          <cell r="F7070">
            <v>2</v>
          </cell>
        </row>
        <row r="7071">
          <cell r="E7071" t="str">
            <v>SMUG1</v>
          </cell>
          <cell r="F7071">
            <v>1</v>
          </cell>
        </row>
        <row r="7072">
          <cell r="E7072" t="str">
            <v>SMURF2</v>
          </cell>
          <cell r="F7072">
            <v>1</v>
          </cell>
        </row>
        <row r="7073">
          <cell r="E7073" t="str">
            <v>SMYD2</v>
          </cell>
          <cell r="F7073">
            <v>1</v>
          </cell>
        </row>
        <row r="7074">
          <cell r="E7074" t="str">
            <v>SMYD4</v>
          </cell>
          <cell r="F7074">
            <v>2</v>
          </cell>
        </row>
        <row r="7075">
          <cell r="E7075" t="str">
            <v>SMYD5</v>
          </cell>
          <cell r="F7075">
            <v>1</v>
          </cell>
        </row>
        <row r="7076">
          <cell r="E7076" t="str">
            <v>SNAI1</v>
          </cell>
          <cell r="F7076">
            <v>1</v>
          </cell>
        </row>
        <row r="7077">
          <cell r="E7077" t="str">
            <v>SNAI3</v>
          </cell>
          <cell r="F7077">
            <v>1</v>
          </cell>
        </row>
        <row r="7078">
          <cell r="E7078" t="str">
            <v>SNAP25</v>
          </cell>
          <cell r="F7078">
            <v>2</v>
          </cell>
        </row>
        <row r="7079">
          <cell r="E7079" t="str">
            <v>SNAP47</v>
          </cell>
          <cell r="F7079">
            <v>2</v>
          </cell>
        </row>
        <row r="7080">
          <cell r="E7080" t="str">
            <v>SNAP91</v>
          </cell>
          <cell r="F7080">
            <v>2</v>
          </cell>
        </row>
        <row r="7081">
          <cell r="E7081" t="str">
            <v>SNAPC1</v>
          </cell>
          <cell r="F7081">
            <v>2</v>
          </cell>
        </row>
        <row r="7082">
          <cell r="E7082" t="str">
            <v>SNAPC4</v>
          </cell>
          <cell r="F7082">
            <v>1</v>
          </cell>
        </row>
        <row r="7083">
          <cell r="E7083" t="str">
            <v>SNAPIN</v>
          </cell>
          <cell r="F7083">
            <v>1</v>
          </cell>
        </row>
        <row r="7084">
          <cell r="E7084" t="str">
            <v>SNCAIP</v>
          </cell>
          <cell r="F7084">
            <v>2</v>
          </cell>
        </row>
        <row r="7085">
          <cell r="E7085" t="str">
            <v>SND1</v>
          </cell>
          <cell r="F7085">
            <v>1</v>
          </cell>
        </row>
        <row r="7086">
          <cell r="E7086" t="str">
            <v>SNED1</v>
          </cell>
          <cell r="F7086">
            <v>1</v>
          </cell>
        </row>
        <row r="7087">
          <cell r="E7087" t="str">
            <v>SNORA63</v>
          </cell>
          <cell r="F7087">
            <v>1</v>
          </cell>
        </row>
        <row r="7088">
          <cell r="E7088" t="str">
            <v>SNPH</v>
          </cell>
          <cell r="F7088">
            <v>1</v>
          </cell>
        </row>
        <row r="7089">
          <cell r="E7089" t="str">
            <v>SNRK</v>
          </cell>
          <cell r="F7089">
            <v>2</v>
          </cell>
        </row>
        <row r="7090">
          <cell r="E7090" t="str">
            <v>SNRNP200</v>
          </cell>
          <cell r="F7090">
            <v>4</v>
          </cell>
        </row>
        <row r="7091">
          <cell r="E7091" t="str">
            <v>SNRNP27</v>
          </cell>
          <cell r="F7091">
            <v>1</v>
          </cell>
        </row>
        <row r="7092">
          <cell r="E7092" t="str">
            <v>SNRNP48</v>
          </cell>
          <cell r="F7092">
            <v>1</v>
          </cell>
        </row>
        <row r="7093">
          <cell r="E7093" t="str">
            <v>SNRNP70</v>
          </cell>
          <cell r="F7093">
            <v>2</v>
          </cell>
        </row>
        <row r="7094">
          <cell r="E7094" t="str">
            <v>SNRPN</v>
          </cell>
          <cell r="F7094">
            <v>2</v>
          </cell>
        </row>
        <row r="7095">
          <cell r="E7095" t="str">
            <v>SNTA1</v>
          </cell>
          <cell r="F7095">
            <v>1</v>
          </cell>
        </row>
        <row r="7096">
          <cell r="E7096" t="str">
            <v>SNTB2</v>
          </cell>
          <cell r="F7096">
            <v>2</v>
          </cell>
        </row>
        <row r="7097">
          <cell r="E7097" t="str">
            <v>SNTG1</v>
          </cell>
          <cell r="F7097">
            <v>1</v>
          </cell>
        </row>
        <row r="7098">
          <cell r="E7098" t="str">
            <v>SNTG2</v>
          </cell>
          <cell r="F7098">
            <v>2</v>
          </cell>
        </row>
        <row r="7099">
          <cell r="E7099" t="str">
            <v>SNW1</v>
          </cell>
          <cell r="F7099">
            <v>1</v>
          </cell>
        </row>
        <row r="7100">
          <cell r="E7100" t="str">
            <v>SNX11</v>
          </cell>
          <cell r="F7100">
            <v>1</v>
          </cell>
        </row>
        <row r="7101">
          <cell r="E7101" t="str">
            <v>SNX12</v>
          </cell>
          <cell r="F7101">
            <v>1</v>
          </cell>
        </row>
        <row r="7102">
          <cell r="E7102" t="str">
            <v>SNX13</v>
          </cell>
          <cell r="F7102">
            <v>1</v>
          </cell>
        </row>
        <row r="7103">
          <cell r="E7103" t="str">
            <v>SNX15</v>
          </cell>
          <cell r="F7103">
            <v>2</v>
          </cell>
        </row>
        <row r="7104">
          <cell r="E7104" t="str">
            <v>SNX16</v>
          </cell>
          <cell r="F7104">
            <v>2</v>
          </cell>
        </row>
        <row r="7105">
          <cell r="E7105" t="str">
            <v>SNX17</v>
          </cell>
          <cell r="F7105">
            <v>3</v>
          </cell>
        </row>
        <row r="7106">
          <cell r="E7106" t="str">
            <v>SNX18</v>
          </cell>
          <cell r="F7106">
            <v>1</v>
          </cell>
        </row>
        <row r="7107">
          <cell r="E7107" t="str">
            <v>SNX2</v>
          </cell>
          <cell r="F7107">
            <v>1</v>
          </cell>
        </row>
        <row r="7108">
          <cell r="E7108" t="str">
            <v>SNX25</v>
          </cell>
          <cell r="F7108">
            <v>1</v>
          </cell>
        </row>
        <row r="7109">
          <cell r="E7109" t="str">
            <v>SNX29</v>
          </cell>
          <cell r="F7109">
            <v>1</v>
          </cell>
        </row>
        <row r="7110">
          <cell r="E7110" t="str">
            <v>SNX32</v>
          </cell>
          <cell r="F7110">
            <v>2</v>
          </cell>
        </row>
        <row r="7111">
          <cell r="E7111" t="str">
            <v>SNX33</v>
          </cell>
          <cell r="F7111">
            <v>2</v>
          </cell>
        </row>
        <row r="7112">
          <cell r="E7112" t="str">
            <v>SNX4</v>
          </cell>
          <cell r="F7112">
            <v>4</v>
          </cell>
        </row>
        <row r="7113">
          <cell r="E7113" t="str">
            <v>SNX5</v>
          </cell>
          <cell r="F7113">
            <v>1</v>
          </cell>
        </row>
        <row r="7114">
          <cell r="E7114" t="str">
            <v>SNX9</v>
          </cell>
          <cell r="F7114">
            <v>1</v>
          </cell>
        </row>
        <row r="7115">
          <cell r="E7115" t="str">
            <v>SOAT1</v>
          </cell>
          <cell r="F7115">
            <v>2</v>
          </cell>
        </row>
        <row r="7116">
          <cell r="E7116" t="str">
            <v>SOBP</v>
          </cell>
          <cell r="F7116">
            <v>2</v>
          </cell>
        </row>
        <row r="7117">
          <cell r="E7117" t="str">
            <v>SOCS1</v>
          </cell>
          <cell r="F7117">
            <v>1</v>
          </cell>
        </row>
        <row r="7118">
          <cell r="E7118" t="str">
            <v>SOCS6</v>
          </cell>
          <cell r="F7118">
            <v>1</v>
          </cell>
        </row>
        <row r="7119">
          <cell r="E7119" t="str">
            <v>SOD1</v>
          </cell>
          <cell r="F7119">
            <v>1</v>
          </cell>
        </row>
        <row r="7120">
          <cell r="E7120" t="str">
            <v>SOHLH2</v>
          </cell>
          <cell r="F7120">
            <v>4</v>
          </cell>
        </row>
        <row r="7121">
          <cell r="E7121" t="str">
            <v>SOLH</v>
          </cell>
          <cell r="F7121">
            <v>2</v>
          </cell>
        </row>
        <row r="7122">
          <cell r="E7122" t="str">
            <v>SON</v>
          </cell>
          <cell r="F7122">
            <v>2</v>
          </cell>
        </row>
        <row r="7123">
          <cell r="E7123" t="str">
            <v>SORBS1</v>
          </cell>
          <cell r="F7123">
            <v>2</v>
          </cell>
        </row>
        <row r="7124">
          <cell r="E7124" t="str">
            <v>SORBS2</v>
          </cell>
          <cell r="F7124">
            <v>5</v>
          </cell>
        </row>
        <row r="7125">
          <cell r="E7125" t="str">
            <v>SORBS3</v>
          </cell>
          <cell r="F7125">
            <v>1</v>
          </cell>
        </row>
        <row r="7126">
          <cell r="E7126" t="str">
            <v>SORCS1</v>
          </cell>
          <cell r="F7126">
            <v>6</v>
          </cell>
        </row>
        <row r="7127">
          <cell r="E7127" t="str">
            <v>SORCS2</v>
          </cell>
          <cell r="F7127">
            <v>4</v>
          </cell>
        </row>
        <row r="7128">
          <cell r="E7128" t="str">
            <v>SORCS3</v>
          </cell>
          <cell r="F7128">
            <v>1</v>
          </cell>
        </row>
        <row r="7129">
          <cell r="E7129" t="str">
            <v>SORL1</v>
          </cell>
          <cell r="F7129">
            <v>3</v>
          </cell>
        </row>
        <row r="7130">
          <cell r="E7130" t="str">
            <v>SOS1</v>
          </cell>
          <cell r="F7130">
            <v>3</v>
          </cell>
        </row>
        <row r="7131">
          <cell r="E7131" t="str">
            <v>SOS2</v>
          </cell>
          <cell r="F7131">
            <v>2</v>
          </cell>
        </row>
        <row r="7132">
          <cell r="E7132" t="str">
            <v>SOX1</v>
          </cell>
          <cell r="F7132">
            <v>1</v>
          </cell>
        </row>
        <row r="7133">
          <cell r="E7133" t="str">
            <v>SOX11</v>
          </cell>
          <cell r="F7133">
            <v>2</v>
          </cell>
        </row>
        <row r="7134">
          <cell r="E7134" t="str">
            <v>SOX12</v>
          </cell>
          <cell r="F7134">
            <v>1</v>
          </cell>
        </row>
        <row r="7135">
          <cell r="E7135" t="str">
            <v>SOX13</v>
          </cell>
          <cell r="F7135">
            <v>2</v>
          </cell>
        </row>
        <row r="7136">
          <cell r="E7136" t="str">
            <v>SOX3</v>
          </cell>
          <cell r="F7136">
            <v>1</v>
          </cell>
        </row>
        <row r="7137">
          <cell r="E7137" t="str">
            <v>SOX5</v>
          </cell>
          <cell r="F7137">
            <v>2</v>
          </cell>
        </row>
        <row r="7138">
          <cell r="E7138" t="str">
            <v>SOX6</v>
          </cell>
          <cell r="F7138">
            <v>2</v>
          </cell>
        </row>
        <row r="7139">
          <cell r="E7139" t="str">
            <v>SOX7</v>
          </cell>
          <cell r="F7139">
            <v>3</v>
          </cell>
        </row>
        <row r="7140">
          <cell r="E7140" t="str">
            <v>SOX8</v>
          </cell>
          <cell r="F7140">
            <v>1</v>
          </cell>
        </row>
        <row r="7141">
          <cell r="E7141" t="str">
            <v>SOX9</v>
          </cell>
          <cell r="F7141">
            <v>6</v>
          </cell>
        </row>
        <row r="7142">
          <cell r="E7142" t="str">
            <v>SP100</v>
          </cell>
          <cell r="F7142">
            <v>1</v>
          </cell>
        </row>
        <row r="7143">
          <cell r="E7143" t="str">
            <v>SP140</v>
          </cell>
          <cell r="F7143">
            <v>6</v>
          </cell>
        </row>
        <row r="7144">
          <cell r="E7144" t="str">
            <v>SP140L</v>
          </cell>
          <cell r="F7144">
            <v>2</v>
          </cell>
        </row>
        <row r="7145">
          <cell r="E7145" t="str">
            <v>SP2</v>
          </cell>
          <cell r="F7145">
            <v>2</v>
          </cell>
        </row>
        <row r="7146">
          <cell r="E7146" t="str">
            <v>SP3</v>
          </cell>
          <cell r="F7146">
            <v>1</v>
          </cell>
        </row>
        <row r="7147">
          <cell r="E7147" t="str">
            <v>SP4</v>
          </cell>
          <cell r="F7147">
            <v>1</v>
          </cell>
        </row>
        <row r="7148">
          <cell r="E7148" t="str">
            <v>SP5</v>
          </cell>
          <cell r="F7148">
            <v>1</v>
          </cell>
        </row>
        <row r="7149">
          <cell r="E7149" t="str">
            <v>SP7</v>
          </cell>
          <cell r="F7149">
            <v>2</v>
          </cell>
        </row>
        <row r="7150">
          <cell r="E7150" t="str">
            <v>SP8</v>
          </cell>
          <cell r="F7150">
            <v>1</v>
          </cell>
        </row>
        <row r="7151">
          <cell r="E7151" t="str">
            <v>SP9</v>
          </cell>
          <cell r="F7151">
            <v>1</v>
          </cell>
        </row>
        <row r="7152">
          <cell r="E7152" t="str">
            <v>SPACA1</v>
          </cell>
          <cell r="F7152">
            <v>1</v>
          </cell>
        </row>
        <row r="7153">
          <cell r="E7153" t="str">
            <v>SPACA4</v>
          </cell>
          <cell r="F7153">
            <v>1</v>
          </cell>
        </row>
        <row r="7154">
          <cell r="E7154" t="str">
            <v>SPAG17</v>
          </cell>
          <cell r="F7154">
            <v>2</v>
          </cell>
        </row>
        <row r="7155">
          <cell r="E7155" t="str">
            <v>SPAG4</v>
          </cell>
          <cell r="F7155">
            <v>1</v>
          </cell>
        </row>
        <row r="7156">
          <cell r="E7156" t="str">
            <v>SPAG5</v>
          </cell>
          <cell r="F7156">
            <v>1</v>
          </cell>
        </row>
        <row r="7157">
          <cell r="E7157" t="str">
            <v>SPAG6</v>
          </cell>
          <cell r="F7157">
            <v>3</v>
          </cell>
        </row>
        <row r="7158">
          <cell r="E7158" t="str">
            <v>SPARC</v>
          </cell>
          <cell r="F7158">
            <v>1</v>
          </cell>
        </row>
        <row r="7159">
          <cell r="E7159" t="str">
            <v>SPARCL1</v>
          </cell>
          <cell r="F7159">
            <v>1</v>
          </cell>
        </row>
        <row r="7160">
          <cell r="E7160" t="str">
            <v>SPATA13</v>
          </cell>
          <cell r="F7160">
            <v>2</v>
          </cell>
        </row>
        <row r="7161">
          <cell r="E7161" t="str">
            <v>SPATA16</v>
          </cell>
          <cell r="F7161">
            <v>1</v>
          </cell>
        </row>
        <row r="7162">
          <cell r="E7162" t="str">
            <v>SPATA17</v>
          </cell>
          <cell r="F7162">
            <v>2</v>
          </cell>
        </row>
        <row r="7163">
          <cell r="E7163" t="str">
            <v>SPATA20</v>
          </cell>
          <cell r="F7163">
            <v>1</v>
          </cell>
        </row>
        <row r="7164">
          <cell r="E7164" t="str">
            <v>SPATA21</v>
          </cell>
          <cell r="F7164">
            <v>2</v>
          </cell>
        </row>
        <row r="7165">
          <cell r="E7165" t="str">
            <v>SPATA5</v>
          </cell>
          <cell r="F7165">
            <v>1</v>
          </cell>
        </row>
        <row r="7166">
          <cell r="E7166" t="str">
            <v>SPATA5L1</v>
          </cell>
          <cell r="F7166">
            <v>1</v>
          </cell>
        </row>
        <row r="7167">
          <cell r="E7167" t="str">
            <v>SPATA6</v>
          </cell>
          <cell r="F7167">
            <v>1</v>
          </cell>
        </row>
        <row r="7168">
          <cell r="E7168" t="str">
            <v>SPATA7</v>
          </cell>
          <cell r="F7168">
            <v>2</v>
          </cell>
        </row>
        <row r="7169">
          <cell r="E7169" t="str">
            <v>SPATA8</v>
          </cell>
          <cell r="F7169">
            <v>1</v>
          </cell>
        </row>
        <row r="7170">
          <cell r="E7170" t="str">
            <v>SPATC1</v>
          </cell>
          <cell r="F7170">
            <v>1</v>
          </cell>
        </row>
        <row r="7171">
          <cell r="E7171" t="str">
            <v>SPATS1</v>
          </cell>
          <cell r="F7171">
            <v>2</v>
          </cell>
        </row>
        <row r="7172">
          <cell r="E7172" t="str">
            <v>SPATS2L</v>
          </cell>
          <cell r="F7172">
            <v>1</v>
          </cell>
        </row>
        <row r="7173">
          <cell r="E7173" t="str">
            <v>SPDYC</v>
          </cell>
          <cell r="F7173">
            <v>1</v>
          </cell>
        </row>
        <row r="7174">
          <cell r="E7174" t="str">
            <v>SPEF2</v>
          </cell>
          <cell r="F7174">
            <v>2</v>
          </cell>
        </row>
        <row r="7175">
          <cell r="E7175" t="str">
            <v>SPEG</v>
          </cell>
          <cell r="F7175">
            <v>12</v>
          </cell>
        </row>
        <row r="7176">
          <cell r="E7176" t="str">
            <v>SPEN</v>
          </cell>
          <cell r="F7176">
            <v>3</v>
          </cell>
        </row>
        <row r="7177">
          <cell r="E7177" t="str">
            <v>SPERT</v>
          </cell>
          <cell r="F7177">
            <v>2</v>
          </cell>
        </row>
        <row r="7178">
          <cell r="E7178" t="str">
            <v>SPG11</v>
          </cell>
          <cell r="F7178">
            <v>3</v>
          </cell>
        </row>
        <row r="7179">
          <cell r="E7179" t="str">
            <v>SPG20</v>
          </cell>
          <cell r="F7179">
            <v>3</v>
          </cell>
        </row>
        <row r="7180">
          <cell r="E7180" t="str">
            <v>SPHKAP</v>
          </cell>
          <cell r="F7180">
            <v>6</v>
          </cell>
        </row>
        <row r="7181">
          <cell r="E7181" t="str">
            <v>SPI1</v>
          </cell>
          <cell r="F7181">
            <v>1</v>
          </cell>
        </row>
        <row r="7182">
          <cell r="E7182" t="str">
            <v>SPINK2</v>
          </cell>
          <cell r="F7182">
            <v>1</v>
          </cell>
        </row>
        <row r="7183">
          <cell r="E7183" t="str">
            <v>SPINK5</v>
          </cell>
          <cell r="F7183">
            <v>3</v>
          </cell>
        </row>
        <row r="7184">
          <cell r="E7184" t="str">
            <v>SPINK7</v>
          </cell>
          <cell r="F7184">
            <v>1</v>
          </cell>
        </row>
        <row r="7185">
          <cell r="E7185" t="str">
            <v>SPIRE1</v>
          </cell>
          <cell r="F7185">
            <v>1</v>
          </cell>
        </row>
        <row r="7186">
          <cell r="E7186" t="str">
            <v>SPIRE2</v>
          </cell>
          <cell r="F7186">
            <v>2</v>
          </cell>
        </row>
        <row r="7187">
          <cell r="E7187" t="str">
            <v>SPNS2</v>
          </cell>
          <cell r="F7187">
            <v>1</v>
          </cell>
        </row>
        <row r="7188">
          <cell r="E7188" t="str">
            <v>SPNS3</v>
          </cell>
          <cell r="F7188">
            <v>1</v>
          </cell>
        </row>
        <row r="7189">
          <cell r="E7189" t="str">
            <v>SPO11</v>
          </cell>
          <cell r="F7189">
            <v>1</v>
          </cell>
        </row>
        <row r="7190">
          <cell r="E7190" t="str">
            <v>SPOCD1</v>
          </cell>
          <cell r="F7190">
            <v>1</v>
          </cell>
        </row>
        <row r="7191">
          <cell r="E7191" t="str">
            <v>SPOCK1</v>
          </cell>
          <cell r="F7191">
            <v>1</v>
          </cell>
        </row>
        <row r="7192">
          <cell r="E7192" t="str">
            <v>SPON2</v>
          </cell>
          <cell r="F7192">
            <v>1</v>
          </cell>
        </row>
        <row r="7193">
          <cell r="E7193" t="str">
            <v>SPOP</v>
          </cell>
          <cell r="F7193">
            <v>1</v>
          </cell>
        </row>
        <row r="7194">
          <cell r="E7194" t="str">
            <v>SPOPL</v>
          </cell>
          <cell r="F7194">
            <v>1</v>
          </cell>
        </row>
        <row r="7195">
          <cell r="E7195" t="str">
            <v>SPPL2B</v>
          </cell>
          <cell r="F7195">
            <v>1</v>
          </cell>
        </row>
        <row r="7196">
          <cell r="E7196" t="str">
            <v>SPR</v>
          </cell>
          <cell r="F7196">
            <v>1</v>
          </cell>
        </row>
        <row r="7197">
          <cell r="E7197" t="str">
            <v>SPRED2</v>
          </cell>
          <cell r="F7197">
            <v>1</v>
          </cell>
        </row>
        <row r="7198">
          <cell r="E7198" t="str">
            <v>SPRR3</v>
          </cell>
          <cell r="F7198">
            <v>1</v>
          </cell>
        </row>
        <row r="7199">
          <cell r="E7199" t="str">
            <v>SPRY4</v>
          </cell>
          <cell r="F7199">
            <v>1</v>
          </cell>
        </row>
        <row r="7200">
          <cell r="E7200" t="str">
            <v>SPRYD3</v>
          </cell>
          <cell r="F7200">
            <v>2</v>
          </cell>
        </row>
        <row r="7201">
          <cell r="E7201" t="str">
            <v>SPSB1</v>
          </cell>
          <cell r="F7201">
            <v>1</v>
          </cell>
        </row>
        <row r="7202">
          <cell r="E7202" t="str">
            <v>SPSB4</v>
          </cell>
          <cell r="F7202">
            <v>1</v>
          </cell>
        </row>
        <row r="7203">
          <cell r="E7203" t="str">
            <v>SPTA1</v>
          </cell>
          <cell r="F7203">
            <v>11</v>
          </cell>
        </row>
        <row r="7204">
          <cell r="E7204" t="str">
            <v>SPTB</v>
          </cell>
          <cell r="F7204">
            <v>6</v>
          </cell>
        </row>
        <row r="7205">
          <cell r="E7205" t="str">
            <v>SPTBN1</v>
          </cell>
          <cell r="F7205">
            <v>3</v>
          </cell>
        </row>
        <row r="7206">
          <cell r="E7206" t="str">
            <v>SPTBN2</v>
          </cell>
          <cell r="F7206">
            <v>1</v>
          </cell>
        </row>
        <row r="7207">
          <cell r="E7207" t="str">
            <v>SPTBN4</v>
          </cell>
          <cell r="F7207">
            <v>3</v>
          </cell>
        </row>
        <row r="7208">
          <cell r="E7208" t="str">
            <v>SPTBN5</v>
          </cell>
          <cell r="F7208">
            <v>2</v>
          </cell>
        </row>
        <row r="7209">
          <cell r="E7209" t="str">
            <v>SPTLC2</v>
          </cell>
          <cell r="F7209">
            <v>1</v>
          </cell>
        </row>
        <row r="7210">
          <cell r="E7210" t="str">
            <v>SPTY2D1</v>
          </cell>
          <cell r="F7210">
            <v>3</v>
          </cell>
        </row>
        <row r="7211">
          <cell r="E7211" t="str">
            <v>SQRDL</v>
          </cell>
          <cell r="F7211">
            <v>1</v>
          </cell>
        </row>
        <row r="7212">
          <cell r="E7212" t="str">
            <v>SQSTM1</v>
          </cell>
          <cell r="F7212">
            <v>1</v>
          </cell>
        </row>
        <row r="7213">
          <cell r="E7213" t="str">
            <v>SRBD1</v>
          </cell>
          <cell r="F7213">
            <v>1</v>
          </cell>
        </row>
        <row r="7214">
          <cell r="E7214" t="str">
            <v>SRC</v>
          </cell>
          <cell r="F7214">
            <v>2</v>
          </cell>
        </row>
        <row r="7215">
          <cell r="E7215" t="str">
            <v>SRCAP</v>
          </cell>
          <cell r="F7215">
            <v>4</v>
          </cell>
        </row>
        <row r="7216">
          <cell r="E7216" t="str">
            <v>SRCIN1</v>
          </cell>
          <cell r="F7216">
            <v>2</v>
          </cell>
        </row>
        <row r="7217">
          <cell r="E7217" t="str">
            <v>SRD5A3</v>
          </cell>
          <cell r="F7217">
            <v>1</v>
          </cell>
        </row>
        <row r="7218">
          <cell r="E7218" t="str">
            <v>SREBF1</v>
          </cell>
          <cell r="F7218">
            <v>1</v>
          </cell>
        </row>
        <row r="7219">
          <cell r="E7219" t="str">
            <v>SREBF2</v>
          </cell>
          <cell r="F7219">
            <v>2</v>
          </cell>
        </row>
        <row r="7220">
          <cell r="E7220" t="str">
            <v>SRFBP1</v>
          </cell>
          <cell r="F7220">
            <v>1</v>
          </cell>
        </row>
        <row r="7221">
          <cell r="E7221" t="str">
            <v>SRGAP1</v>
          </cell>
          <cell r="F7221">
            <v>1</v>
          </cell>
        </row>
        <row r="7222">
          <cell r="E7222" t="str">
            <v>SRGAP2</v>
          </cell>
          <cell r="F7222">
            <v>1</v>
          </cell>
        </row>
        <row r="7223">
          <cell r="E7223" t="str">
            <v>SRGAP3</v>
          </cell>
          <cell r="F7223">
            <v>2</v>
          </cell>
        </row>
        <row r="7224">
          <cell r="E7224" t="str">
            <v>SRL</v>
          </cell>
          <cell r="F7224">
            <v>2</v>
          </cell>
        </row>
        <row r="7225">
          <cell r="E7225" t="str">
            <v>SRP72</v>
          </cell>
          <cell r="F7225">
            <v>2</v>
          </cell>
        </row>
        <row r="7226">
          <cell r="E7226" t="str">
            <v>SRPK1</v>
          </cell>
          <cell r="F7226">
            <v>2</v>
          </cell>
        </row>
        <row r="7227">
          <cell r="E7227" t="str">
            <v>SRPR</v>
          </cell>
          <cell r="F7227">
            <v>2</v>
          </cell>
        </row>
        <row r="7228">
          <cell r="E7228" t="str">
            <v>SRRM1</v>
          </cell>
          <cell r="F7228">
            <v>1</v>
          </cell>
        </row>
        <row r="7229">
          <cell r="E7229" t="str">
            <v>SRRM2</v>
          </cell>
          <cell r="F7229">
            <v>4</v>
          </cell>
        </row>
        <row r="7230">
          <cell r="E7230" t="str">
            <v>SRRM4</v>
          </cell>
          <cell r="F7230">
            <v>1</v>
          </cell>
        </row>
        <row r="7231">
          <cell r="E7231" t="str">
            <v>SRRT</v>
          </cell>
          <cell r="F7231">
            <v>1</v>
          </cell>
        </row>
        <row r="7232">
          <cell r="E7232" t="str">
            <v>SRXN1</v>
          </cell>
          <cell r="F7232">
            <v>1</v>
          </cell>
        </row>
        <row r="7233">
          <cell r="E7233" t="str">
            <v>SRY</v>
          </cell>
          <cell r="F7233">
            <v>1</v>
          </cell>
        </row>
        <row r="7234">
          <cell r="E7234" t="str">
            <v>SSBP4</v>
          </cell>
          <cell r="F7234">
            <v>1</v>
          </cell>
        </row>
        <row r="7235">
          <cell r="E7235" t="str">
            <v>SSC5D</v>
          </cell>
          <cell r="F7235">
            <v>3</v>
          </cell>
        </row>
        <row r="7236">
          <cell r="E7236" t="str">
            <v>SSFA2</v>
          </cell>
          <cell r="F7236">
            <v>3</v>
          </cell>
        </row>
        <row r="7237">
          <cell r="E7237" t="str">
            <v>SSH2</v>
          </cell>
          <cell r="F7237">
            <v>2</v>
          </cell>
        </row>
        <row r="7238">
          <cell r="E7238" t="str">
            <v>SSH3</v>
          </cell>
          <cell r="F7238">
            <v>1</v>
          </cell>
        </row>
        <row r="7239">
          <cell r="E7239" t="str">
            <v>SSPO</v>
          </cell>
          <cell r="F7239">
            <v>10</v>
          </cell>
        </row>
        <row r="7240">
          <cell r="E7240" t="str">
            <v>SSTR1</v>
          </cell>
          <cell r="F7240">
            <v>1</v>
          </cell>
        </row>
        <row r="7241">
          <cell r="E7241" t="str">
            <v>SSTR4</v>
          </cell>
          <cell r="F7241">
            <v>5</v>
          </cell>
        </row>
        <row r="7242">
          <cell r="E7242" t="str">
            <v>SSX2IP</v>
          </cell>
          <cell r="F7242">
            <v>1</v>
          </cell>
        </row>
        <row r="7243">
          <cell r="E7243" t="str">
            <v>ST14</v>
          </cell>
          <cell r="F7243">
            <v>1</v>
          </cell>
        </row>
        <row r="7244">
          <cell r="E7244" t="str">
            <v>ST3GAL4</v>
          </cell>
          <cell r="F7244">
            <v>2</v>
          </cell>
        </row>
        <row r="7245">
          <cell r="E7245" t="str">
            <v>ST3GAL5</v>
          </cell>
          <cell r="F7245">
            <v>1</v>
          </cell>
        </row>
        <row r="7246">
          <cell r="E7246" t="str">
            <v>ST3GAL6</v>
          </cell>
          <cell r="F7246">
            <v>1</v>
          </cell>
        </row>
        <row r="7247">
          <cell r="E7247" t="str">
            <v>ST5</v>
          </cell>
          <cell r="F7247">
            <v>2</v>
          </cell>
        </row>
        <row r="7248">
          <cell r="E7248" t="str">
            <v>ST6GAL2</v>
          </cell>
          <cell r="F7248">
            <v>2</v>
          </cell>
        </row>
        <row r="7249">
          <cell r="E7249" t="str">
            <v>ST6GALNAC2</v>
          </cell>
          <cell r="F7249">
            <v>1</v>
          </cell>
        </row>
        <row r="7250">
          <cell r="E7250" t="str">
            <v>ST6GALNAC3</v>
          </cell>
          <cell r="F7250">
            <v>1</v>
          </cell>
        </row>
        <row r="7251">
          <cell r="E7251" t="str">
            <v>ST6GALNAC6</v>
          </cell>
          <cell r="F7251">
            <v>1</v>
          </cell>
        </row>
        <row r="7252">
          <cell r="E7252" t="str">
            <v>ST7L</v>
          </cell>
          <cell r="F7252">
            <v>1</v>
          </cell>
        </row>
        <row r="7253">
          <cell r="E7253" t="str">
            <v>ST8SIA1</v>
          </cell>
          <cell r="F7253">
            <v>1</v>
          </cell>
        </row>
        <row r="7254">
          <cell r="E7254" t="str">
            <v>ST8SIA2</v>
          </cell>
          <cell r="F7254">
            <v>1</v>
          </cell>
        </row>
        <row r="7255">
          <cell r="E7255" t="str">
            <v>ST8SIA3</v>
          </cell>
          <cell r="F7255">
            <v>1</v>
          </cell>
        </row>
        <row r="7256">
          <cell r="E7256" t="str">
            <v>ST8SIA5</v>
          </cell>
          <cell r="F7256">
            <v>1</v>
          </cell>
        </row>
        <row r="7257">
          <cell r="E7257" t="str">
            <v>ST8SIA6</v>
          </cell>
          <cell r="F7257">
            <v>2</v>
          </cell>
        </row>
        <row r="7258">
          <cell r="E7258" t="str">
            <v>STAB1</v>
          </cell>
          <cell r="F7258">
            <v>5</v>
          </cell>
        </row>
        <row r="7259">
          <cell r="E7259" t="str">
            <v>STAB2</v>
          </cell>
          <cell r="F7259">
            <v>5</v>
          </cell>
        </row>
        <row r="7260">
          <cell r="E7260" t="str">
            <v>STAC</v>
          </cell>
          <cell r="F7260">
            <v>1</v>
          </cell>
        </row>
        <row r="7261">
          <cell r="E7261" t="str">
            <v>STAC2</v>
          </cell>
          <cell r="F7261">
            <v>1</v>
          </cell>
        </row>
        <row r="7262">
          <cell r="E7262" t="str">
            <v>STAG1</v>
          </cell>
          <cell r="F7262">
            <v>2</v>
          </cell>
        </row>
        <row r="7263">
          <cell r="E7263" t="str">
            <v>STAG2</v>
          </cell>
          <cell r="F7263">
            <v>1</v>
          </cell>
        </row>
        <row r="7264">
          <cell r="E7264" t="str">
            <v>STAG3</v>
          </cell>
          <cell r="F7264">
            <v>3</v>
          </cell>
        </row>
        <row r="7265">
          <cell r="E7265" t="str">
            <v>STAG3L4</v>
          </cell>
          <cell r="F7265">
            <v>1</v>
          </cell>
        </row>
        <row r="7266">
          <cell r="E7266" t="str">
            <v>STAM</v>
          </cell>
          <cell r="F7266">
            <v>1</v>
          </cell>
        </row>
        <row r="7267">
          <cell r="E7267" t="str">
            <v>STAM2</v>
          </cell>
          <cell r="F7267">
            <v>3</v>
          </cell>
        </row>
        <row r="7268">
          <cell r="E7268" t="str">
            <v>STAMBPL1</v>
          </cell>
          <cell r="F7268">
            <v>1</v>
          </cell>
        </row>
        <row r="7269">
          <cell r="E7269" t="str">
            <v>STARD10</v>
          </cell>
          <cell r="F7269">
            <v>1</v>
          </cell>
        </row>
        <row r="7270">
          <cell r="E7270" t="str">
            <v>STARD5</v>
          </cell>
          <cell r="F7270">
            <v>1</v>
          </cell>
        </row>
        <row r="7271">
          <cell r="E7271" t="str">
            <v>STARD8</v>
          </cell>
          <cell r="F7271">
            <v>1</v>
          </cell>
        </row>
        <row r="7272">
          <cell r="E7272" t="str">
            <v>STARD9</v>
          </cell>
          <cell r="F7272">
            <v>2</v>
          </cell>
        </row>
        <row r="7273">
          <cell r="E7273" t="str">
            <v>STAT2</v>
          </cell>
          <cell r="F7273">
            <v>1</v>
          </cell>
        </row>
        <row r="7274">
          <cell r="E7274" t="str">
            <v>STAT4</v>
          </cell>
          <cell r="F7274">
            <v>3</v>
          </cell>
        </row>
        <row r="7275">
          <cell r="E7275" t="str">
            <v>STAT6</v>
          </cell>
          <cell r="F7275">
            <v>1</v>
          </cell>
        </row>
        <row r="7276">
          <cell r="E7276" t="str">
            <v>STBD1</v>
          </cell>
          <cell r="F7276">
            <v>1</v>
          </cell>
        </row>
        <row r="7277">
          <cell r="E7277" t="str">
            <v>STC2</v>
          </cell>
          <cell r="F7277">
            <v>1</v>
          </cell>
        </row>
        <row r="7278">
          <cell r="E7278" t="str">
            <v>STEAP3</v>
          </cell>
          <cell r="F7278">
            <v>1</v>
          </cell>
        </row>
        <row r="7279">
          <cell r="E7279" t="str">
            <v>STEAP4</v>
          </cell>
          <cell r="F7279">
            <v>2</v>
          </cell>
        </row>
        <row r="7280">
          <cell r="E7280" t="str">
            <v>STIL</v>
          </cell>
          <cell r="F7280">
            <v>1</v>
          </cell>
        </row>
        <row r="7281">
          <cell r="E7281" t="str">
            <v>STIM1</v>
          </cell>
          <cell r="F7281">
            <v>1</v>
          </cell>
        </row>
        <row r="7282">
          <cell r="E7282" t="str">
            <v>STIM2</v>
          </cell>
          <cell r="F7282">
            <v>1</v>
          </cell>
        </row>
        <row r="7283">
          <cell r="E7283" t="str">
            <v>STK10</v>
          </cell>
          <cell r="F7283">
            <v>2</v>
          </cell>
        </row>
        <row r="7284">
          <cell r="E7284" t="str">
            <v>STK11IP</v>
          </cell>
          <cell r="F7284">
            <v>2</v>
          </cell>
        </row>
        <row r="7285">
          <cell r="E7285" t="str">
            <v>STK3</v>
          </cell>
          <cell r="F7285">
            <v>1</v>
          </cell>
        </row>
        <row r="7286">
          <cell r="E7286" t="str">
            <v>STK32A</v>
          </cell>
          <cell r="F7286">
            <v>2</v>
          </cell>
        </row>
        <row r="7287">
          <cell r="E7287" t="str">
            <v>STK36</v>
          </cell>
          <cell r="F7287">
            <v>1</v>
          </cell>
        </row>
        <row r="7288">
          <cell r="E7288" t="str">
            <v>STK38</v>
          </cell>
          <cell r="F7288">
            <v>1</v>
          </cell>
        </row>
        <row r="7289">
          <cell r="E7289" t="str">
            <v>STK38L</v>
          </cell>
          <cell r="F7289">
            <v>2</v>
          </cell>
        </row>
        <row r="7290">
          <cell r="E7290" t="str">
            <v>STK4</v>
          </cell>
          <cell r="F7290">
            <v>1</v>
          </cell>
        </row>
        <row r="7291">
          <cell r="E7291" t="str">
            <v>STK40</v>
          </cell>
          <cell r="F7291">
            <v>1</v>
          </cell>
        </row>
        <row r="7292">
          <cell r="E7292" t="str">
            <v>STMN3</v>
          </cell>
          <cell r="F7292">
            <v>1</v>
          </cell>
        </row>
        <row r="7293">
          <cell r="E7293" t="str">
            <v>STOM</v>
          </cell>
          <cell r="F7293">
            <v>1</v>
          </cell>
        </row>
        <row r="7294">
          <cell r="E7294" t="str">
            <v>STOML3</v>
          </cell>
          <cell r="F7294">
            <v>2</v>
          </cell>
        </row>
        <row r="7295">
          <cell r="E7295" t="str">
            <v>STON1-GTF2A1L</v>
          </cell>
          <cell r="F7295">
            <v>1</v>
          </cell>
        </row>
        <row r="7296">
          <cell r="E7296" t="str">
            <v>STON2</v>
          </cell>
          <cell r="F7296">
            <v>2</v>
          </cell>
        </row>
        <row r="7297">
          <cell r="E7297" t="str">
            <v>STOX1</v>
          </cell>
          <cell r="F7297">
            <v>2</v>
          </cell>
        </row>
        <row r="7298">
          <cell r="E7298" t="str">
            <v>STOX2</v>
          </cell>
          <cell r="F7298">
            <v>4</v>
          </cell>
        </row>
        <row r="7299">
          <cell r="E7299" t="str">
            <v>STRA6</v>
          </cell>
          <cell r="F7299">
            <v>1</v>
          </cell>
        </row>
        <row r="7300">
          <cell r="E7300" t="str">
            <v>STRA8</v>
          </cell>
          <cell r="F7300">
            <v>1</v>
          </cell>
        </row>
        <row r="7301">
          <cell r="E7301" t="str">
            <v>STRBP</v>
          </cell>
          <cell r="F7301">
            <v>1</v>
          </cell>
        </row>
        <row r="7302">
          <cell r="E7302" t="str">
            <v>STRC</v>
          </cell>
          <cell r="F7302">
            <v>1</v>
          </cell>
        </row>
        <row r="7303">
          <cell r="E7303" t="str">
            <v>STRN4</v>
          </cell>
          <cell r="F7303">
            <v>1</v>
          </cell>
        </row>
        <row r="7304">
          <cell r="E7304" t="str">
            <v>STS</v>
          </cell>
          <cell r="F7304">
            <v>1</v>
          </cell>
        </row>
        <row r="7305">
          <cell r="E7305" t="str">
            <v>STT3A</v>
          </cell>
          <cell r="F7305">
            <v>1</v>
          </cell>
        </row>
        <row r="7306">
          <cell r="E7306" t="str">
            <v>STX17</v>
          </cell>
          <cell r="F7306">
            <v>1</v>
          </cell>
        </row>
        <row r="7307">
          <cell r="E7307" t="str">
            <v>STX19</v>
          </cell>
          <cell r="F7307">
            <v>2</v>
          </cell>
        </row>
        <row r="7308">
          <cell r="E7308" t="str">
            <v>STX2</v>
          </cell>
          <cell r="F7308">
            <v>1</v>
          </cell>
        </row>
        <row r="7309">
          <cell r="E7309" t="str">
            <v>STX5</v>
          </cell>
          <cell r="F7309">
            <v>1</v>
          </cell>
        </row>
        <row r="7310">
          <cell r="E7310" t="str">
            <v>STX6</v>
          </cell>
          <cell r="F7310">
            <v>1</v>
          </cell>
        </row>
        <row r="7311">
          <cell r="E7311" t="str">
            <v>STXBP1</v>
          </cell>
          <cell r="F7311">
            <v>1</v>
          </cell>
        </row>
        <row r="7312">
          <cell r="E7312" t="str">
            <v>STXBP2</v>
          </cell>
          <cell r="F7312">
            <v>1</v>
          </cell>
        </row>
        <row r="7313">
          <cell r="E7313" t="str">
            <v>STXBP4</v>
          </cell>
          <cell r="F7313">
            <v>2</v>
          </cell>
        </row>
        <row r="7314">
          <cell r="E7314" t="str">
            <v>STXBP5</v>
          </cell>
          <cell r="F7314">
            <v>2</v>
          </cell>
        </row>
        <row r="7315">
          <cell r="E7315" t="str">
            <v>STXBP5L</v>
          </cell>
          <cell r="F7315">
            <v>2</v>
          </cell>
        </row>
        <row r="7316">
          <cell r="E7316" t="str">
            <v>STYK1</v>
          </cell>
          <cell r="F7316">
            <v>1</v>
          </cell>
        </row>
        <row r="7317">
          <cell r="E7317" t="str">
            <v>STYXL1</v>
          </cell>
          <cell r="F7317">
            <v>1</v>
          </cell>
        </row>
        <row r="7318">
          <cell r="E7318" t="str">
            <v>SUCLG2</v>
          </cell>
          <cell r="F7318">
            <v>1</v>
          </cell>
        </row>
        <row r="7319">
          <cell r="E7319" t="str">
            <v>SUFU</v>
          </cell>
          <cell r="F7319">
            <v>1</v>
          </cell>
        </row>
        <row r="7320">
          <cell r="E7320" t="str">
            <v>SULF1</v>
          </cell>
          <cell r="F7320">
            <v>2</v>
          </cell>
        </row>
        <row r="7321">
          <cell r="E7321" t="str">
            <v>SULF2</v>
          </cell>
          <cell r="F7321">
            <v>3</v>
          </cell>
        </row>
        <row r="7322">
          <cell r="E7322" t="str">
            <v>SULT1C2</v>
          </cell>
          <cell r="F7322">
            <v>1</v>
          </cell>
        </row>
        <row r="7323">
          <cell r="E7323" t="str">
            <v>SULT1C3</v>
          </cell>
          <cell r="F7323">
            <v>2</v>
          </cell>
        </row>
        <row r="7324">
          <cell r="E7324" t="str">
            <v>SULT4A1</v>
          </cell>
          <cell r="F7324">
            <v>1</v>
          </cell>
        </row>
        <row r="7325">
          <cell r="E7325" t="str">
            <v>SUN1</v>
          </cell>
          <cell r="F7325">
            <v>1</v>
          </cell>
        </row>
        <row r="7326">
          <cell r="E7326" t="str">
            <v>SUN5</v>
          </cell>
          <cell r="F7326">
            <v>1</v>
          </cell>
        </row>
        <row r="7327">
          <cell r="E7327" t="str">
            <v>SUPT5H</v>
          </cell>
          <cell r="F7327">
            <v>2</v>
          </cell>
        </row>
        <row r="7328">
          <cell r="E7328" t="str">
            <v>SUPT7L</v>
          </cell>
          <cell r="F7328">
            <v>1</v>
          </cell>
        </row>
        <row r="7329">
          <cell r="E7329" t="str">
            <v>SURF1</v>
          </cell>
          <cell r="F7329">
            <v>1</v>
          </cell>
        </row>
        <row r="7330">
          <cell r="E7330" t="str">
            <v>SURF4</v>
          </cell>
          <cell r="F7330">
            <v>1</v>
          </cell>
        </row>
        <row r="7331">
          <cell r="E7331" t="str">
            <v>SURF6</v>
          </cell>
          <cell r="F7331">
            <v>1</v>
          </cell>
        </row>
        <row r="7332">
          <cell r="E7332" t="str">
            <v>SUSD1</v>
          </cell>
          <cell r="F7332">
            <v>1</v>
          </cell>
        </row>
        <row r="7333">
          <cell r="E7333" t="str">
            <v>SUSD2</v>
          </cell>
          <cell r="F7333">
            <v>1</v>
          </cell>
        </row>
        <row r="7334">
          <cell r="E7334" t="str">
            <v>SUSD4</v>
          </cell>
          <cell r="F7334">
            <v>4</v>
          </cell>
        </row>
        <row r="7335">
          <cell r="E7335" t="str">
            <v>SUSD5</v>
          </cell>
          <cell r="F7335">
            <v>1</v>
          </cell>
        </row>
        <row r="7336">
          <cell r="E7336" t="str">
            <v>SUV39H1</v>
          </cell>
          <cell r="F7336">
            <v>1</v>
          </cell>
        </row>
        <row r="7337">
          <cell r="E7337" t="str">
            <v>SUV39H2</v>
          </cell>
          <cell r="F7337">
            <v>1</v>
          </cell>
        </row>
        <row r="7338">
          <cell r="E7338" t="str">
            <v>SUV420H1</v>
          </cell>
          <cell r="F7338">
            <v>1</v>
          </cell>
        </row>
        <row r="7339">
          <cell r="E7339" t="str">
            <v>SV2A</v>
          </cell>
          <cell r="F7339">
            <v>1</v>
          </cell>
        </row>
        <row r="7340">
          <cell r="E7340" t="str">
            <v>SVEP1</v>
          </cell>
          <cell r="F7340">
            <v>4</v>
          </cell>
        </row>
        <row r="7341">
          <cell r="E7341" t="str">
            <v>SVIL</v>
          </cell>
          <cell r="F7341">
            <v>2</v>
          </cell>
        </row>
        <row r="7342">
          <cell r="E7342" t="str">
            <v>SVOPL</v>
          </cell>
          <cell r="F7342">
            <v>2</v>
          </cell>
        </row>
        <row r="7343">
          <cell r="E7343" t="str">
            <v>SWAP70</v>
          </cell>
          <cell r="F7343">
            <v>1</v>
          </cell>
        </row>
        <row r="7344">
          <cell r="E7344" t="str">
            <v>SYCP1</v>
          </cell>
          <cell r="F7344">
            <v>4</v>
          </cell>
        </row>
        <row r="7345">
          <cell r="E7345" t="str">
            <v>SYCP2</v>
          </cell>
          <cell r="F7345">
            <v>1</v>
          </cell>
        </row>
        <row r="7346">
          <cell r="E7346" t="str">
            <v>SYCP2L</v>
          </cell>
          <cell r="F7346">
            <v>2</v>
          </cell>
        </row>
        <row r="7347">
          <cell r="E7347" t="str">
            <v>SYDE1</v>
          </cell>
          <cell r="F7347">
            <v>2</v>
          </cell>
        </row>
        <row r="7348">
          <cell r="E7348" t="str">
            <v>SYMPK</v>
          </cell>
          <cell r="F7348">
            <v>1</v>
          </cell>
        </row>
        <row r="7349">
          <cell r="E7349" t="str">
            <v>SYN1</v>
          </cell>
          <cell r="F7349">
            <v>1</v>
          </cell>
        </row>
        <row r="7350">
          <cell r="E7350" t="str">
            <v>SYN2</v>
          </cell>
          <cell r="F7350">
            <v>1</v>
          </cell>
        </row>
        <row r="7351">
          <cell r="E7351" t="str">
            <v>SYN3</v>
          </cell>
          <cell r="F7351">
            <v>2</v>
          </cell>
        </row>
        <row r="7352">
          <cell r="E7352" t="str">
            <v>SYNE1</v>
          </cell>
          <cell r="F7352">
            <v>25</v>
          </cell>
        </row>
        <row r="7353">
          <cell r="E7353" t="str">
            <v>SYNE2</v>
          </cell>
          <cell r="F7353">
            <v>4</v>
          </cell>
        </row>
        <row r="7354">
          <cell r="E7354" t="str">
            <v>SYNGR4</v>
          </cell>
          <cell r="F7354">
            <v>1</v>
          </cell>
        </row>
        <row r="7355">
          <cell r="E7355" t="str">
            <v>SYNJ1</v>
          </cell>
          <cell r="F7355">
            <v>1</v>
          </cell>
        </row>
        <row r="7356">
          <cell r="E7356" t="str">
            <v>SYNJ2</v>
          </cell>
          <cell r="F7356">
            <v>2</v>
          </cell>
        </row>
        <row r="7357">
          <cell r="E7357" t="str">
            <v>SYNM</v>
          </cell>
          <cell r="F7357">
            <v>2</v>
          </cell>
        </row>
        <row r="7358">
          <cell r="E7358" t="str">
            <v>SYNPO2L</v>
          </cell>
          <cell r="F7358">
            <v>1</v>
          </cell>
        </row>
        <row r="7359">
          <cell r="E7359" t="str">
            <v>SYNPR</v>
          </cell>
          <cell r="F7359">
            <v>1</v>
          </cell>
        </row>
        <row r="7360">
          <cell r="E7360" t="str">
            <v>SYNRG</v>
          </cell>
          <cell r="F7360">
            <v>1</v>
          </cell>
        </row>
        <row r="7361">
          <cell r="E7361" t="str">
            <v>SYPL1</v>
          </cell>
          <cell r="F7361">
            <v>1</v>
          </cell>
        </row>
        <row r="7362">
          <cell r="E7362" t="str">
            <v>SYS1</v>
          </cell>
          <cell r="F7362">
            <v>2</v>
          </cell>
        </row>
        <row r="7363">
          <cell r="E7363" t="str">
            <v>SYT10</v>
          </cell>
          <cell r="F7363">
            <v>1</v>
          </cell>
        </row>
        <row r="7364">
          <cell r="E7364" t="str">
            <v>SYT14</v>
          </cell>
          <cell r="F7364">
            <v>2</v>
          </cell>
        </row>
        <row r="7365">
          <cell r="E7365" t="str">
            <v>SYT15</v>
          </cell>
          <cell r="F7365">
            <v>2</v>
          </cell>
        </row>
        <row r="7366">
          <cell r="E7366" t="str">
            <v>SYT16</v>
          </cell>
          <cell r="F7366">
            <v>1</v>
          </cell>
        </row>
        <row r="7367">
          <cell r="E7367" t="str">
            <v>SYT17</v>
          </cell>
          <cell r="F7367">
            <v>1</v>
          </cell>
        </row>
        <row r="7368">
          <cell r="E7368" t="str">
            <v>SYT3</v>
          </cell>
          <cell r="F7368">
            <v>3</v>
          </cell>
        </row>
        <row r="7369">
          <cell r="E7369" t="str">
            <v>SYT5</v>
          </cell>
          <cell r="F7369">
            <v>3</v>
          </cell>
        </row>
        <row r="7370">
          <cell r="E7370" t="str">
            <v>SYT6</v>
          </cell>
          <cell r="F7370">
            <v>3</v>
          </cell>
        </row>
        <row r="7371">
          <cell r="E7371" t="str">
            <v>SYT8</v>
          </cell>
          <cell r="F7371">
            <v>1</v>
          </cell>
        </row>
        <row r="7372">
          <cell r="E7372" t="str">
            <v>SYT9</v>
          </cell>
          <cell r="F7372">
            <v>1</v>
          </cell>
        </row>
        <row r="7373">
          <cell r="E7373" t="str">
            <v>SYTL2</v>
          </cell>
          <cell r="F7373">
            <v>1</v>
          </cell>
        </row>
        <row r="7374">
          <cell r="E7374" t="str">
            <v>SYTL4</v>
          </cell>
          <cell r="F7374">
            <v>1</v>
          </cell>
        </row>
        <row r="7375">
          <cell r="E7375" t="str">
            <v>SYTL5</v>
          </cell>
          <cell r="F7375">
            <v>2</v>
          </cell>
        </row>
        <row r="7376">
          <cell r="E7376" t="str">
            <v>TAAR2</v>
          </cell>
          <cell r="F7376">
            <v>2</v>
          </cell>
        </row>
        <row r="7377">
          <cell r="E7377" t="str">
            <v>TAAR5</v>
          </cell>
          <cell r="F7377">
            <v>3</v>
          </cell>
        </row>
        <row r="7378">
          <cell r="E7378" t="str">
            <v>TAAR6</v>
          </cell>
          <cell r="F7378">
            <v>1</v>
          </cell>
        </row>
        <row r="7379">
          <cell r="E7379" t="str">
            <v>TAAR9</v>
          </cell>
          <cell r="F7379">
            <v>1</v>
          </cell>
        </row>
        <row r="7380">
          <cell r="E7380" t="str">
            <v>TACC2</v>
          </cell>
          <cell r="F7380">
            <v>1</v>
          </cell>
        </row>
        <row r="7381">
          <cell r="E7381" t="str">
            <v>TACR1</v>
          </cell>
          <cell r="F7381">
            <v>1</v>
          </cell>
        </row>
        <row r="7382">
          <cell r="E7382" t="str">
            <v>TACR3</v>
          </cell>
          <cell r="F7382">
            <v>1</v>
          </cell>
        </row>
        <row r="7383">
          <cell r="E7383" t="str">
            <v>TADA2A</v>
          </cell>
          <cell r="F7383">
            <v>1</v>
          </cell>
        </row>
        <row r="7384">
          <cell r="E7384" t="str">
            <v>TADA3</v>
          </cell>
          <cell r="F7384">
            <v>1</v>
          </cell>
        </row>
        <row r="7385">
          <cell r="E7385" t="str">
            <v>TAF1</v>
          </cell>
          <cell r="F7385">
            <v>5</v>
          </cell>
        </row>
        <row r="7386">
          <cell r="E7386" t="str">
            <v>TAF1A</v>
          </cell>
          <cell r="F7386">
            <v>1</v>
          </cell>
        </row>
        <row r="7387">
          <cell r="E7387" t="str">
            <v>TAF1B</v>
          </cell>
          <cell r="F7387">
            <v>1</v>
          </cell>
        </row>
        <row r="7388">
          <cell r="E7388" t="str">
            <v>TAF1C</v>
          </cell>
          <cell r="F7388">
            <v>2</v>
          </cell>
        </row>
        <row r="7389">
          <cell r="E7389" t="str">
            <v>TAF1D</v>
          </cell>
          <cell r="F7389">
            <v>2</v>
          </cell>
        </row>
        <row r="7390">
          <cell r="E7390" t="str">
            <v>TAF1L</v>
          </cell>
          <cell r="F7390">
            <v>9</v>
          </cell>
        </row>
        <row r="7391">
          <cell r="E7391" t="str">
            <v>TAF2</v>
          </cell>
          <cell r="F7391">
            <v>2</v>
          </cell>
        </row>
        <row r="7392">
          <cell r="E7392" t="str">
            <v>TAF4</v>
          </cell>
          <cell r="F7392">
            <v>2</v>
          </cell>
        </row>
        <row r="7393">
          <cell r="E7393" t="str">
            <v>TAF5</v>
          </cell>
          <cell r="F7393">
            <v>1</v>
          </cell>
        </row>
        <row r="7394">
          <cell r="E7394" t="str">
            <v>TAF5L</v>
          </cell>
          <cell r="F7394">
            <v>2</v>
          </cell>
        </row>
        <row r="7395">
          <cell r="E7395" t="str">
            <v>TAF6</v>
          </cell>
          <cell r="F7395">
            <v>2</v>
          </cell>
        </row>
        <row r="7396">
          <cell r="E7396" t="str">
            <v>TAF6L</v>
          </cell>
          <cell r="F7396">
            <v>1</v>
          </cell>
        </row>
        <row r="7397">
          <cell r="E7397" t="str">
            <v>TAF9B</v>
          </cell>
          <cell r="F7397">
            <v>1</v>
          </cell>
        </row>
        <row r="7398">
          <cell r="E7398" t="str">
            <v>TAGAP</v>
          </cell>
          <cell r="F7398">
            <v>2</v>
          </cell>
        </row>
        <row r="7399">
          <cell r="E7399" t="str">
            <v>TAL1</v>
          </cell>
          <cell r="F7399">
            <v>1</v>
          </cell>
        </row>
        <row r="7400">
          <cell r="E7400" t="str">
            <v>TALDO1</v>
          </cell>
          <cell r="F7400">
            <v>1</v>
          </cell>
        </row>
        <row r="7401">
          <cell r="E7401" t="str">
            <v>TANC1</v>
          </cell>
          <cell r="F7401">
            <v>3</v>
          </cell>
        </row>
        <row r="7402">
          <cell r="E7402" t="str">
            <v>TANC2</v>
          </cell>
          <cell r="F7402">
            <v>4</v>
          </cell>
        </row>
        <row r="7403">
          <cell r="E7403" t="str">
            <v>TANK</v>
          </cell>
          <cell r="F7403">
            <v>2</v>
          </cell>
        </row>
        <row r="7404">
          <cell r="E7404" t="str">
            <v>TAOK1</v>
          </cell>
          <cell r="F7404">
            <v>1</v>
          </cell>
        </row>
        <row r="7405">
          <cell r="E7405" t="str">
            <v>TAOK2</v>
          </cell>
          <cell r="F7405">
            <v>1</v>
          </cell>
        </row>
        <row r="7406">
          <cell r="E7406" t="str">
            <v>TAP2</v>
          </cell>
          <cell r="F7406">
            <v>2</v>
          </cell>
        </row>
        <row r="7407">
          <cell r="E7407" t="str">
            <v>TAPBP</v>
          </cell>
          <cell r="F7407">
            <v>2</v>
          </cell>
        </row>
        <row r="7408">
          <cell r="E7408" t="str">
            <v>TAPBPL</v>
          </cell>
          <cell r="F7408">
            <v>1</v>
          </cell>
        </row>
        <row r="7409">
          <cell r="E7409" t="str">
            <v>TAPT1</v>
          </cell>
          <cell r="F7409">
            <v>2</v>
          </cell>
        </row>
        <row r="7410">
          <cell r="E7410" t="str">
            <v>TARS</v>
          </cell>
          <cell r="F7410">
            <v>1</v>
          </cell>
        </row>
        <row r="7411">
          <cell r="E7411" t="str">
            <v>TARS2</v>
          </cell>
          <cell r="F7411">
            <v>1</v>
          </cell>
        </row>
        <row r="7412">
          <cell r="E7412" t="str">
            <v>TARSL2</v>
          </cell>
          <cell r="F7412">
            <v>1</v>
          </cell>
        </row>
        <row r="7413">
          <cell r="E7413" t="str">
            <v>TAS1R1</v>
          </cell>
          <cell r="F7413">
            <v>1</v>
          </cell>
        </row>
        <row r="7414">
          <cell r="E7414" t="str">
            <v>TAS2R1</v>
          </cell>
          <cell r="F7414">
            <v>1</v>
          </cell>
        </row>
        <row r="7415">
          <cell r="E7415" t="str">
            <v>TAS2R13</v>
          </cell>
          <cell r="F7415">
            <v>1</v>
          </cell>
        </row>
        <row r="7416">
          <cell r="E7416" t="str">
            <v>TAS2R14</v>
          </cell>
          <cell r="F7416">
            <v>1</v>
          </cell>
        </row>
        <row r="7417">
          <cell r="E7417" t="str">
            <v>TAS2R16</v>
          </cell>
          <cell r="F7417">
            <v>1</v>
          </cell>
        </row>
        <row r="7418">
          <cell r="E7418" t="str">
            <v>TAS2R20</v>
          </cell>
          <cell r="F7418">
            <v>1</v>
          </cell>
        </row>
        <row r="7419">
          <cell r="E7419" t="str">
            <v>TAS2R3</v>
          </cell>
          <cell r="F7419">
            <v>1</v>
          </cell>
        </row>
        <row r="7420">
          <cell r="E7420" t="str">
            <v>TAS2R41</v>
          </cell>
          <cell r="F7420">
            <v>1</v>
          </cell>
        </row>
        <row r="7421">
          <cell r="E7421" t="str">
            <v>TAS2R42</v>
          </cell>
          <cell r="F7421">
            <v>2</v>
          </cell>
        </row>
        <row r="7422">
          <cell r="E7422" t="str">
            <v>TAS2R7</v>
          </cell>
          <cell r="F7422">
            <v>1</v>
          </cell>
        </row>
        <row r="7423">
          <cell r="E7423" t="str">
            <v>TAS2R8</v>
          </cell>
          <cell r="F7423">
            <v>2</v>
          </cell>
        </row>
        <row r="7424">
          <cell r="E7424" t="str">
            <v>TATDN1</v>
          </cell>
          <cell r="F7424">
            <v>1</v>
          </cell>
        </row>
        <row r="7425">
          <cell r="E7425" t="str">
            <v>TATDN2</v>
          </cell>
          <cell r="F7425">
            <v>1</v>
          </cell>
        </row>
        <row r="7426">
          <cell r="E7426" t="str">
            <v>TBC1D1</v>
          </cell>
          <cell r="F7426">
            <v>7</v>
          </cell>
        </row>
        <row r="7427">
          <cell r="E7427" t="str">
            <v>TBC1D10C</v>
          </cell>
          <cell r="F7427">
            <v>3</v>
          </cell>
        </row>
        <row r="7428">
          <cell r="E7428" t="str">
            <v>TBC1D12</v>
          </cell>
          <cell r="F7428">
            <v>1</v>
          </cell>
        </row>
        <row r="7429">
          <cell r="E7429" t="str">
            <v>TBC1D13</v>
          </cell>
          <cell r="F7429">
            <v>1</v>
          </cell>
        </row>
        <row r="7430">
          <cell r="E7430" t="str">
            <v>TBC1D14</v>
          </cell>
          <cell r="F7430">
            <v>3</v>
          </cell>
        </row>
        <row r="7431">
          <cell r="E7431" t="str">
            <v>TBC1D23</v>
          </cell>
          <cell r="F7431">
            <v>2</v>
          </cell>
        </row>
        <row r="7432">
          <cell r="E7432" t="str">
            <v>TBC1D2B</v>
          </cell>
          <cell r="F7432">
            <v>1</v>
          </cell>
        </row>
        <row r="7433">
          <cell r="E7433" t="str">
            <v>TBC1D4</v>
          </cell>
          <cell r="F7433">
            <v>3</v>
          </cell>
        </row>
        <row r="7434">
          <cell r="E7434" t="str">
            <v>TBC1D5</v>
          </cell>
          <cell r="F7434">
            <v>3</v>
          </cell>
        </row>
        <row r="7435">
          <cell r="E7435" t="str">
            <v>TBC1D8</v>
          </cell>
          <cell r="F7435">
            <v>1</v>
          </cell>
        </row>
        <row r="7436">
          <cell r="E7436" t="str">
            <v>TBC1D8B</v>
          </cell>
          <cell r="F7436">
            <v>1</v>
          </cell>
        </row>
        <row r="7437">
          <cell r="E7437" t="str">
            <v>TBC1D9</v>
          </cell>
          <cell r="F7437">
            <v>4</v>
          </cell>
        </row>
        <row r="7438">
          <cell r="E7438" t="str">
            <v>TBCD</v>
          </cell>
          <cell r="F7438">
            <v>2</v>
          </cell>
        </row>
        <row r="7439">
          <cell r="E7439" t="str">
            <v>TBCK</v>
          </cell>
          <cell r="F7439">
            <v>1</v>
          </cell>
        </row>
        <row r="7440">
          <cell r="E7440" t="str">
            <v>TBK1</v>
          </cell>
          <cell r="F7440">
            <v>2</v>
          </cell>
        </row>
        <row r="7441">
          <cell r="E7441" t="str">
            <v>TBKBP1</v>
          </cell>
          <cell r="F7441">
            <v>2</v>
          </cell>
        </row>
        <row r="7442">
          <cell r="E7442" t="str">
            <v>TBL1X</v>
          </cell>
          <cell r="F7442">
            <v>2</v>
          </cell>
        </row>
        <row r="7443">
          <cell r="E7443" t="str">
            <v>TBL1XR1</v>
          </cell>
          <cell r="F7443">
            <v>2</v>
          </cell>
        </row>
        <row r="7444">
          <cell r="E7444" t="str">
            <v>TBL2</v>
          </cell>
          <cell r="F7444">
            <v>1</v>
          </cell>
        </row>
        <row r="7445">
          <cell r="E7445" t="str">
            <v>TBL3</v>
          </cell>
          <cell r="F7445">
            <v>1</v>
          </cell>
        </row>
        <row r="7446">
          <cell r="E7446" t="str">
            <v>TBR1</v>
          </cell>
          <cell r="F7446">
            <v>2</v>
          </cell>
        </row>
        <row r="7447">
          <cell r="E7447" t="str">
            <v>TBRG4</v>
          </cell>
          <cell r="F7447">
            <v>1</v>
          </cell>
        </row>
        <row r="7448">
          <cell r="E7448" t="str">
            <v>TBX1</v>
          </cell>
          <cell r="F7448">
            <v>1</v>
          </cell>
        </row>
        <row r="7449">
          <cell r="E7449" t="str">
            <v>TBX10</v>
          </cell>
          <cell r="F7449">
            <v>1</v>
          </cell>
        </row>
        <row r="7450">
          <cell r="E7450" t="str">
            <v>TBX15</v>
          </cell>
          <cell r="F7450">
            <v>1</v>
          </cell>
        </row>
        <row r="7451">
          <cell r="E7451" t="str">
            <v>TBX18</v>
          </cell>
          <cell r="F7451">
            <v>1</v>
          </cell>
        </row>
        <row r="7452">
          <cell r="E7452" t="str">
            <v>TBX21</v>
          </cell>
          <cell r="F7452">
            <v>1</v>
          </cell>
        </row>
        <row r="7453">
          <cell r="E7453" t="str">
            <v>TBX22</v>
          </cell>
          <cell r="F7453">
            <v>1</v>
          </cell>
        </row>
        <row r="7454">
          <cell r="E7454" t="str">
            <v>TBX4</v>
          </cell>
          <cell r="F7454">
            <v>1</v>
          </cell>
        </row>
        <row r="7455">
          <cell r="E7455" t="str">
            <v>TBX5</v>
          </cell>
          <cell r="F7455">
            <v>2</v>
          </cell>
        </row>
        <row r="7456">
          <cell r="E7456" t="str">
            <v>TBX6</v>
          </cell>
          <cell r="F7456">
            <v>1</v>
          </cell>
        </row>
        <row r="7457">
          <cell r="E7457" t="str">
            <v>TC2N</v>
          </cell>
          <cell r="F7457">
            <v>1</v>
          </cell>
        </row>
        <row r="7458">
          <cell r="E7458" t="str">
            <v>TCEANC</v>
          </cell>
          <cell r="F7458">
            <v>1</v>
          </cell>
        </row>
        <row r="7459">
          <cell r="E7459" t="str">
            <v>TCEB3</v>
          </cell>
          <cell r="F7459">
            <v>2</v>
          </cell>
        </row>
        <row r="7460">
          <cell r="E7460" t="str">
            <v>TCEB3B</v>
          </cell>
          <cell r="F7460">
            <v>1</v>
          </cell>
        </row>
        <row r="7461">
          <cell r="E7461" t="str">
            <v>TCERG1</v>
          </cell>
          <cell r="F7461">
            <v>1</v>
          </cell>
        </row>
        <row r="7462">
          <cell r="E7462" t="str">
            <v>TCERG1L</v>
          </cell>
          <cell r="F7462">
            <v>2</v>
          </cell>
        </row>
        <row r="7463">
          <cell r="E7463" t="str">
            <v>TCF21</v>
          </cell>
          <cell r="F7463">
            <v>1</v>
          </cell>
        </row>
        <row r="7464">
          <cell r="E7464" t="str">
            <v>TCF25</v>
          </cell>
          <cell r="F7464">
            <v>3</v>
          </cell>
        </row>
        <row r="7465">
          <cell r="E7465" t="str">
            <v>TCF3</v>
          </cell>
          <cell r="F7465">
            <v>1</v>
          </cell>
        </row>
        <row r="7466">
          <cell r="E7466" t="str">
            <v>TCF4</v>
          </cell>
          <cell r="F7466">
            <v>2</v>
          </cell>
        </row>
        <row r="7467">
          <cell r="E7467" t="str">
            <v>TCF7L1</v>
          </cell>
          <cell r="F7467">
            <v>2</v>
          </cell>
        </row>
        <row r="7468">
          <cell r="E7468" t="str">
            <v>TCF7L2</v>
          </cell>
          <cell r="F7468">
            <v>9</v>
          </cell>
        </row>
        <row r="7469">
          <cell r="E7469" t="str">
            <v>TCHHL1</v>
          </cell>
          <cell r="F7469">
            <v>2</v>
          </cell>
        </row>
        <row r="7470">
          <cell r="E7470" t="str">
            <v>TCHP</v>
          </cell>
          <cell r="F7470">
            <v>2</v>
          </cell>
        </row>
        <row r="7471">
          <cell r="E7471" t="str">
            <v>TCIRG1</v>
          </cell>
          <cell r="F7471">
            <v>1</v>
          </cell>
        </row>
        <row r="7472">
          <cell r="E7472" t="str">
            <v>TCL1A</v>
          </cell>
          <cell r="F7472">
            <v>2</v>
          </cell>
        </row>
        <row r="7473">
          <cell r="E7473" t="str">
            <v>TCL1B</v>
          </cell>
          <cell r="F7473">
            <v>1</v>
          </cell>
        </row>
        <row r="7474">
          <cell r="E7474" t="str">
            <v>TCN1</v>
          </cell>
          <cell r="F7474">
            <v>1</v>
          </cell>
        </row>
        <row r="7475">
          <cell r="E7475" t="str">
            <v>TCP1</v>
          </cell>
          <cell r="F7475">
            <v>1</v>
          </cell>
        </row>
        <row r="7476">
          <cell r="E7476" t="str">
            <v>TCP10L</v>
          </cell>
          <cell r="F7476">
            <v>1</v>
          </cell>
        </row>
        <row r="7477">
          <cell r="E7477" t="str">
            <v>TCP11</v>
          </cell>
          <cell r="F7477">
            <v>1</v>
          </cell>
        </row>
        <row r="7478">
          <cell r="E7478" t="str">
            <v>TCTE1</v>
          </cell>
          <cell r="F7478">
            <v>1</v>
          </cell>
        </row>
        <row r="7479">
          <cell r="E7479" t="str">
            <v>TCTEX1D1</v>
          </cell>
          <cell r="F7479">
            <v>1</v>
          </cell>
        </row>
        <row r="7480">
          <cell r="E7480" t="str">
            <v>TCTN1</v>
          </cell>
          <cell r="F7480">
            <v>1</v>
          </cell>
        </row>
        <row r="7481">
          <cell r="E7481" t="str">
            <v>TCTN2</v>
          </cell>
          <cell r="F7481">
            <v>1</v>
          </cell>
        </row>
        <row r="7482">
          <cell r="E7482" t="str">
            <v>TDO2</v>
          </cell>
          <cell r="F7482">
            <v>1</v>
          </cell>
        </row>
        <row r="7483">
          <cell r="E7483" t="str">
            <v>TDP1</v>
          </cell>
          <cell r="F7483">
            <v>2</v>
          </cell>
        </row>
        <row r="7484">
          <cell r="E7484" t="str">
            <v>TDP2</v>
          </cell>
          <cell r="F7484">
            <v>1</v>
          </cell>
        </row>
        <row r="7485">
          <cell r="E7485" t="str">
            <v>TDRD1</v>
          </cell>
          <cell r="F7485">
            <v>1</v>
          </cell>
        </row>
        <row r="7486">
          <cell r="E7486" t="str">
            <v>TDRD10</v>
          </cell>
          <cell r="F7486">
            <v>1</v>
          </cell>
        </row>
        <row r="7487">
          <cell r="E7487" t="str">
            <v>TDRD15</v>
          </cell>
          <cell r="F7487">
            <v>2</v>
          </cell>
        </row>
        <row r="7488">
          <cell r="E7488" t="str">
            <v>TDRD3</v>
          </cell>
          <cell r="F7488">
            <v>1</v>
          </cell>
        </row>
        <row r="7489">
          <cell r="E7489" t="str">
            <v>TDRD5</v>
          </cell>
          <cell r="F7489">
            <v>1</v>
          </cell>
        </row>
        <row r="7490">
          <cell r="E7490" t="str">
            <v>TDRD6</v>
          </cell>
          <cell r="F7490">
            <v>1</v>
          </cell>
        </row>
        <row r="7491">
          <cell r="E7491" t="str">
            <v>TDRD7</v>
          </cell>
          <cell r="F7491">
            <v>1</v>
          </cell>
        </row>
        <row r="7492">
          <cell r="E7492" t="str">
            <v>TDRD9</v>
          </cell>
          <cell r="F7492">
            <v>4</v>
          </cell>
        </row>
        <row r="7493">
          <cell r="E7493" t="str">
            <v>TEAD2</v>
          </cell>
          <cell r="F7493">
            <v>2</v>
          </cell>
        </row>
        <row r="7494">
          <cell r="E7494" t="str">
            <v>TECPR1</v>
          </cell>
          <cell r="F7494">
            <v>3</v>
          </cell>
        </row>
        <row r="7495">
          <cell r="E7495" t="str">
            <v>TECPR2</v>
          </cell>
          <cell r="F7495">
            <v>1</v>
          </cell>
        </row>
        <row r="7496">
          <cell r="E7496" t="str">
            <v>TECR</v>
          </cell>
          <cell r="F7496">
            <v>1</v>
          </cell>
        </row>
        <row r="7497">
          <cell r="E7497" t="str">
            <v>TECRL</v>
          </cell>
          <cell r="F7497">
            <v>2</v>
          </cell>
        </row>
        <row r="7498">
          <cell r="E7498" t="str">
            <v>TECTA</v>
          </cell>
          <cell r="F7498">
            <v>4</v>
          </cell>
        </row>
        <row r="7499">
          <cell r="E7499" t="str">
            <v>TEF</v>
          </cell>
          <cell r="F7499">
            <v>1</v>
          </cell>
        </row>
        <row r="7500">
          <cell r="E7500" t="str">
            <v>TEK</v>
          </cell>
          <cell r="F7500">
            <v>2</v>
          </cell>
        </row>
        <row r="7501">
          <cell r="E7501" t="str">
            <v>TEKT1</v>
          </cell>
          <cell r="F7501">
            <v>2</v>
          </cell>
        </row>
        <row r="7502">
          <cell r="E7502" t="str">
            <v>TEKT2</v>
          </cell>
          <cell r="F7502">
            <v>1</v>
          </cell>
        </row>
        <row r="7503">
          <cell r="E7503" t="str">
            <v>TEKT3</v>
          </cell>
          <cell r="F7503">
            <v>1</v>
          </cell>
        </row>
        <row r="7504">
          <cell r="E7504" t="str">
            <v>TEKT5</v>
          </cell>
          <cell r="F7504">
            <v>1</v>
          </cell>
        </row>
        <row r="7505">
          <cell r="E7505" t="str">
            <v>TELO2</v>
          </cell>
          <cell r="F7505">
            <v>2</v>
          </cell>
        </row>
        <row r="7506">
          <cell r="E7506" t="str">
            <v>TENC1</v>
          </cell>
          <cell r="F7506">
            <v>1</v>
          </cell>
        </row>
        <row r="7507">
          <cell r="E7507" t="str">
            <v>TEP1</v>
          </cell>
          <cell r="F7507">
            <v>2</v>
          </cell>
        </row>
        <row r="7508">
          <cell r="E7508" t="str">
            <v>TERF1</v>
          </cell>
          <cell r="F7508">
            <v>1</v>
          </cell>
        </row>
        <row r="7509">
          <cell r="E7509" t="str">
            <v>TERF2</v>
          </cell>
          <cell r="F7509">
            <v>1</v>
          </cell>
        </row>
        <row r="7510">
          <cell r="E7510" t="str">
            <v>TERF2IP</v>
          </cell>
          <cell r="F7510">
            <v>1</v>
          </cell>
        </row>
        <row r="7511">
          <cell r="E7511" t="str">
            <v>TERT</v>
          </cell>
          <cell r="F7511">
            <v>2</v>
          </cell>
        </row>
        <row r="7512">
          <cell r="E7512" t="str">
            <v>TES</v>
          </cell>
          <cell r="F7512">
            <v>3</v>
          </cell>
        </row>
        <row r="7513">
          <cell r="E7513" t="str">
            <v>TESC</v>
          </cell>
          <cell r="F7513">
            <v>1</v>
          </cell>
        </row>
        <row r="7514">
          <cell r="E7514" t="str">
            <v>TESK1</v>
          </cell>
          <cell r="F7514">
            <v>1</v>
          </cell>
        </row>
        <row r="7515">
          <cell r="E7515" t="str">
            <v>TESK2</v>
          </cell>
          <cell r="F7515">
            <v>1</v>
          </cell>
        </row>
        <row r="7516">
          <cell r="E7516" t="str">
            <v>TET3</v>
          </cell>
          <cell r="F7516">
            <v>2</v>
          </cell>
        </row>
        <row r="7517">
          <cell r="E7517" t="str">
            <v>TEX11</v>
          </cell>
          <cell r="F7517">
            <v>1</v>
          </cell>
        </row>
        <row r="7518">
          <cell r="E7518" t="str">
            <v>TEX13B</v>
          </cell>
          <cell r="F7518">
            <v>1</v>
          </cell>
        </row>
        <row r="7519">
          <cell r="E7519" t="str">
            <v>TEX14</v>
          </cell>
          <cell r="F7519">
            <v>1</v>
          </cell>
        </row>
        <row r="7520">
          <cell r="E7520" t="str">
            <v>TEX15</v>
          </cell>
          <cell r="F7520">
            <v>4</v>
          </cell>
        </row>
        <row r="7521">
          <cell r="E7521" t="str">
            <v>TEX2</v>
          </cell>
          <cell r="F7521">
            <v>4</v>
          </cell>
        </row>
        <row r="7522">
          <cell r="E7522" t="str">
            <v>TEX264</v>
          </cell>
          <cell r="F7522">
            <v>1</v>
          </cell>
        </row>
        <row r="7523">
          <cell r="E7523" t="str">
            <v>TF</v>
          </cell>
          <cell r="F7523">
            <v>1</v>
          </cell>
        </row>
        <row r="7524">
          <cell r="E7524" t="str">
            <v>TFAM</v>
          </cell>
          <cell r="F7524">
            <v>1</v>
          </cell>
        </row>
        <row r="7525">
          <cell r="E7525" t="str">
            <v>TFAP2A</v>
          </cell>
          <cell r="F7525">
            <v>2</v>
          </cell>
        </row>
        <row r="7526">
          <cell r="E7526" t="str">
            <v>TFAP2B</v>
          </cell>
          <cell r="F7526">
            <v>4</v>
          </cell>
        </row>
        <row r="7527">
          <cell r="E7527" t="str">
            <v>TFAP2C</v>
          </cell>
          <cell r="F7527">
            <v>2</v>
          </cell>
        </row>
        <row r="7528">
          <cell r="E7528" t="str">
            <v>TFAP2D</v>
          </cell>
          <cell r="F7528">
            <v>1</v>
          </cell>
        </row>
        <row r="7529">
          <cell r="E7529" t="str">
            <v>TFAP4</v>
          </cell>
          <cell r="F7529">
            <v>1</v>
          </cell>
        </row>
        <row r="7530">
          <cell r="E7530" t="str">
            <v>TFCP2</v>
          </cell>
          <cell r="F7530">
            <v>1</v>
          </cell>
        </row>
        <row r="7531">
          <cell r="E7531" t="str">
            <v>TFCP2L1</v>
          </cell>
          <cell r="F7531">
            <v>1</v>
          </cell>
        </row>
        <row r="7532">
          <cell r="E7532" t="str">
            <v>TFDP2</v>
          </cell>
          <cell r="F7532">
            <v>1</v>
          </cell>
        </row>
        <row r="7533">
          <cell r="E7533" t="str">
            <v>TFDP3</v>
          </cell>
          <cell r="F7533">
            <v>1</v>
          </cell>
        </row>
        <row r="7534">
          <cell r="E7534" t="str">
            <v>TFE3</v>
          </cell>
          <cell r="F7534">
            <v>1</v>
          </cell>
        </row>
        <row r="7535">
          <cell r="E7535" t="str">
            <v>TFEB</v>
          </cell>
          <cell r="F7535">
            <v>3</v>
          </cell>
        </row>
        <row r="7536">
          <cell r="E7536" t="str">
            <v>TFG</v>
          </cell>
          <cell r="F7536">
            <v>1</v>
          </cell>
        </row>
        <row r="7537">
          <cell r="E7537" t="str">
            <v>TFIP11</v>
          </cell>
          <cell r="F7537">
            <v>1</v>
          </cell>
        </row>
        <row r="7538">
          <cell r="E7538" t="str">
            <v>TFPI</v>
          </cell>
          <cell r="F7538">
            <v>2</v>
          </cell>
        </row>
        <row r="7539">
          <cell r="E7539" t="str">
            <v>TFPI2</v>
          </cell>
          <cell r="F7539">
            <v>1</v>
          </cell>
        </row>
        <row r="7540">
          <cell r="E7540" t="str">
            <v>TFR2</v>
          </cell>
          <cell r="F7540">
            <v>3</v>
          </cell>
        </row>
        <row r="7541">
          <cell r="E7541" t="str">
            <v>TFRC</v>
          </cell>
          <cell r="F7541">
            <v>1</v>
          </cell>
        </row>
        <row r="7542">
          <cell r="E7542" t="str">
            <v>TG</v>
          </cell>
          <cell r="F7542">
            <v>6</v>
          </cell>
        </row>
        <row r="7543">
          <cell r="E7543" t="str">
            <v>TGDS</v>
          </cell>
          <cell r="F7543">
            <v>1</v>
          </cell>
        </row>
        <row r="7544">
          <cell r="E7544" t="str">
            <v>TGFA</v>
          </cell>
          <cell r="F7544">
            <v>1</v>
          </cell>
        </row>
        <row r="7545">
          <cell r="E7545" t="str">
            <v>TGFB1</v>
          </cell>
          <cell r="F7545">
            <v>2</v>
          </cell>
        </row>
        <row r="7546">
          <cell r="E7546" t="str">
            <v>TGFB2</v>
          </cell>
          <cell r="F7546">
            <v>2</v>
          </cell>
        </row>
        <row r="7547">
          <cell r="E7547" t="str">
            <v>TGFBR1</v>
          </cell>
          <cell r="F7547">
            <v>1</v>
          </cell>
        </row>
        <row r="7548">
          <cell r="E7548" t="str">
            <v>TGFBR3</v>
          </cell>
          <cell r="F7548">
            <v>2</v>
          </cell>
        </row>
        <row r="7549">
          <cell r="E7549" t="str">
            <v>TGFBRAP1</v>
          </cell>
          <cell r="F7549">
            <v>1</v>
          </cell>
        </row>
        <row r="7550">
          <cell r="E7550" t="str">
            <v>TGIF1</v>
          </cell>
          <cell r="F7550">
            <v>2</v>
          </cell>
        </row>
        <row r="7551">
          <cell r="E7551" t="str">
            <v>TGIF2LX</v>
          </cell>
          <cell r="F7551">
            <v>1</v>
          </cell>
        </row>
        <row r="7552">
          <cell r="E7552" t="str">
            <v>TGM2</v>
          </cell>
          <cell r="F7552">
            <v>3</v>
          </cell>
        </row>
        <row r="7553">
          <cell r="E7553" t="str">
            <v>TGM4</v>
          </cell>
          <cell r="F7553">
            <v>1</v>
          </cell>
        </row>
        <row r="7554">
          <cell r="E7554" t="str">
            <v>TGM5</v>
          </cell>
          <cell r="F7554">
            <v>2</v>
          </cell>
        </row>
        <row r="7555">
          <cell r="E7555" t="str">
            <v>TGM6</v>
          </cell>
          <cell r="F7555">
            <v>3</v>
          </cell>
        </row>
        <row r="7556">
          <cell r="E7556" t="str">
            <v>TGM7</v>
          </cell>
          <cell r="F7556">
            <v>1</v>
          </cell>
        </row>
        <row r="7557">
          <cell r="E7557" t="str">
            <v>TGOLN2</v>
          </cell>
          <cell r="F7557">
            <v>1</v>
          </cell>
        </row>
        <row r="7558">
          <cell r="E7558" t="str">
            <v>TH</v>
          </cell>
          <cell r="F7558">
            <v>3</v>
          </cell>
        </row>
        <row r="7559">
          <cell r="E7559" t="str">
            <v>TH1L</v>
          </cell>
          <cell r="F7559">
            <v>2</v>
          </cell>
        </row>
        <row r="7560">
          <cell r="E7560" t="str">
            <v>THADA</v>
          </cell>
          <cell r="F7560">
            <v>3</v>
          </cell>
        </row>
        <row r="7561">
          <cell r="E7561" t="str">
            <v>THAP2</v>
          </cell>
          <cell r="F7561">
            <v>1</v>
          </cell>
        </row>
        <row r="7562">
          <cell r="E7562" t="str">
            <v>THAP5</v>
          </cell>
          <cell r="F7562">
            <v>2</v>
          </cell>
        </row>
        <row r="7563">
          <cell r="E7563" t="str">
            <v>THBD</v>
          </cell>
          <cell r="F7563">
            <v>3</v>
          </cell>
        </row>
        <row r="7564">
          <cell r="E7564" t="str">
            <v>THBS2</v>
          </cell>
          <cell r="F7564">
            <v>5</v>
          </cell>
        </row>
        <row r="7565">
          <cell r="E7565" t="str">
            <v>THBS4</v>
          </cell>
          <cell r="F7565">
            <v>1</v>
          </cell>
        </row>
        <row r="7566">
          <cell r="E7566" t="str">
            <v>THEMIS</v>
          </cell>
          <cell r="F7566">
            <v>2</v>
          </cell>
        </row>
        <row r="7567">
          <cell r="E7567" t="str">
            <v>THOC1</v>
          </cell>
          <cell r="F7567">
            <v>2</v>
          </cell>
        </row>
        <row r="7568">
          <cell r="E7568" t="str">
            <v>THOC2</v>
          </cell>
          <cell r="F7568">
            <v>1</v>
          </cell>
        </row>
        <row r="7569">
          <cell r="E7569" t="str">
            <v>THOC4</v>
          </cell>
          <cell r="F7569">
            <v>1</v>
          </cell>
        </row>
        <row r="7570">
          <cell r="E7570" t="str">
            <v>THRAP3</v>
          </cell>
          <cell r="F7570">
            <v>2</v>
          </cell>
        </row>
        <row r="7571">
          <cell r="E7571" t="str">
            <v>THRB</v>
          </cell>
          <cell r="F7571">
            <v>1</v>
          </cell>
        </row>
        <row r="7572">
          <cell r="E7572" t="str">
            <v>THSD1</v>
          </cell>
          <cell r="F7572">
            <v>2</v>
          </cell>
        </row>
        <row r="7573">
          <cell r="E7573" t="str">
            <v>THSD4</v>
          </cell>
          <cell r="F7573">
            <v>4</v>
          </cell>
        </row>
        <row r="7574">
          <cell r="E7574" t="str">
            <v>THSD7A</v>
          </cell>
          <cell r="F7574">
            <v>7</v>
          </cell>
        </row>
        <row r="7575">
          <cell r="E7575" t="str">
            <v>THSD7B</v>
          </cell>
          <cell r="F7575">
            <v>7</v>
          </cell>
        </row>
        <row r="7576">
          <cell r="E7576" t="str">
            <v>THUMPD1</v>
          </cell>
          <cell r="F7576">
            <v>1</v>
          </cell>
        </row>
        <row r="7577">
          <cell r="E7577" t="str">
            <v>THUMPD2</v>
          </cell>
          <cell r="F7577">
            <v>2</v>
          </cell>
        </row>
        <row r="7578">
          <cell r="E7578" t="str">
            <v>THUMPD3</v>
          </cell>
          <cell r="F7578">
            <v>1</v>
          </cell>
        </row>
        <row r="7579">
          <cell r="E7579" t="str">
            <v>TIA1</v>
          </cell>
          <cell r="F7579">
            <v>4</v>
          </cell>
        </row>
        <row r="7580">
          <cell r="E7580" t="str">
            <v>TIAM1</v>
          </cell>
          <cell r="F7580">
            <v>3</v>
          </cell>
        </row>
        <row r="7581">
          <cell r="E7581" t="str">
            <v>TIAM2</v>
          </cell>
          <cell r="F7581">
            <v>3</v>
          </cell>
        </row>
        <row r="7582">
          <cell r="E7582" t="str">
            <v>TIE1</v>
          </cell>
          <cell r="F7582">
            <v>4</v>
          </cell>
        </row>
        <row r="7583">
          <cell r="E7583" t="str">
            <v>TIGD3</v>
          </cell>
          <cell r="F7583">
            <v>1</v>
          </cell>
        </row>
        <row r="7584">
          <cell r="E7584" t="str">
            <v>TIGD6</v>
          </cell>
          <cell r="F7584">
            <v>1</v>
          </cell>
        </row>
        <row r="7585">
          <cell r="E7585" t="str">
            <v>TIGIT</v>
          </cell>
          <cell r="F7585">
            <v>1</v>
          </cell>
        </row>
        <row r="7586">
          <cell r="E7586" t="str">
            <v>TIMD4</v>
          </cell>
          <cell r="F7586">
            <v>1</v>
          </cell>
        </row>
        <row r="7587">
          <cell r="E7587" t="str">
            <v>TIMM10</v>
          </cell>
          <cell r="F7587">
            <v>2</v>
          </cell>
        </row>
        <row r="7588">
          <cell r="E7588" t="str">
            <v>TIMM44</v>
          </cell>
          <cell r="F7588">
            <v>2</v>
          </cell>
        </row>
        <row r="7589">
          <cell r="E7589" t="str">
            <v>TIMP3</v>
          </cell>
          <cell r="F7589">
            <v>2</v>
          </cell>
        </row>
        <row r="7590">
          <cell r="E7590" t="str">
            <v>TJAP1</v>
          </cell>
          <cell r="F7590">
            <v>1</v>
          </cell>
        </row>
        <row r="7591">
          <cell r="E7591" t="str">
            <v>TJP1</v>
          </cell>
          <cell r="F7591">
            <v>2</v>
          </cell>
        </row>
        <row r="7592">
          <cell r="E7592" t="str">
            <v>TJP2</v>
          </cell>
          <cell r="F7592">
            <v>1</v>
          </cell>
        </row>
        <row r="7593">
          <cell r="E7593" t="str">
            <v>TJP3</v>
          </cell>
          <cell r="F7593">
            <v>2</v>
          </cell>
        </row>
        <row r="7594">
          <cell r="E7594" t="str">
            <v>TK2</v>
          </cell>
          <cell r="F7594">
            <v>1</v>
          </cell>
        </row>
        <row r="7595">
          <cell r="E7595" t="str">
            <v>TKTL1</v>
          </cell>
          <cell r="F7595">
            <v>2</v>
          </cell>
        </row>
        <row r="7596">
          <cell r="E7596" t="str">
            <v>TKTL2</v>
          </cell>
          <cell r="F7596">
            <v>1</v>
          </cell>
        </row>
        <row r="7597">
          <cell r="E7597" t="str">
            <v>TLE1</v>
          </cell>
          <cell r="F7597">
            <v>3</v>
          </cell>
        </row>
        <row r="7598">
          <cell r="E7598" t="str">
            <v>TLE2</v>
          </cell>
          <cell r="F7598">
            <v>1</v>
          </cell>
        </row>
        <row r="7599">
          <cell r="E7599" t="str">
            <v>TLE3</v>
          </cell>
          <cell r="F7599">
            <v>1</v>
          </cell>
        </row>
        <row r="7600">
          <cell r="E7600" t="str">
            <v>TLE4</v>
          </cell>
          <cell r="F7600">
            <v>3</v>
          </cell>
        </row>
        <row r="7601">
          <cell r="E7601" t="str">
            <v>TLE6</v>
          </cell>
          <cell r="F7601">
            <v>1</v>
          </cell>
        </row>
        <row r="7602">
          <cell r="E7602" t="str">
            <v>TLK1</v>
          </cell>
          <cell r="F7602">
            <v>3</v>
          </cell>
        </row>
        <row r="7603">
          <cell r="E7603" t="str">
            <v>TLL1</v>
          </cell>
          <cell r="F7603">
            <v>1</v>
          </cell>
        </row>
        <row r="7604">
          <cell r="E7604" t="str">
            <v>TLL2</v>
          </cell>
          <cell r="F7604">
            <v>2</v>
          </cell>
        </row>
        <row r="7605">
          <cell r="E7605" t="str">
            <v>TLN1</v>
          </cell>
          <cell r="F7605">
            <v>3</v>
          </cell>
        </row>
        <row r="7606">
          <cell r="E7606" t="str">
            <v>TLN2</v>
          </cell>
          <cell r="F7606">
            <v>3</v>
          </cell>
        </row>
        <row r="7607">
          <cell r="E7607" t="str">
            <v>TLR2</v>
          </cell>
          <cell r="F7607">
            <v>2</v>
          </cell>
        </row>
        <row r="7608">
          <cell r="E7608" t="str">
            <v>TLR3</v>
          </cell>
          <cell r="F7608">
            <v>1</v>
          </cell>
        </row>
        <row r="7609">
          <cell r="E7609" t="str">
            <v>TLR6</v>
          </cell>
          <cell r="F7609">
            <v>1</v>
          </cell>
        </row>
        <row r="7610">
          <cell r="E7610" t="str">
            <v>TLR7</v>
          </cell>
          <cell r="F7610">
            <v>2</v>
          </cell>
        </row>
        <row r="7611">
          <cell r="E7611" t="str">
            <v>TLR8</v>
          </cell>
          <cell r="F7611">
            <v>1</v>
          </cell>
        </row>
        <row r="7612">
          <cell r="E7612" t="str">
            <v>TLX1</v>
          </cell>
          <cell r="F7612">
            <v>1</v>
          </cell>
        </row>
        <row r="7613">
          <cell r="E7613" t="str">
            <v>TLX1NB</v>
          </cell>
          <cell r="F7613">
            <v>1</v>
          </cell>
        </row>
        <row r="7614">
          <cell r="E7614" t="str">
            <v>TLX3</v>
          </cell>
          <cell r="F7614">
            <v>2</v>
          </cell>
        </row>
        <row r="7615">
          <cell r="E7615" t="str">
            <v>TM2D2</v>
          </cell>
          <cell r="F7615">
            <v>1</v>
          </cell>
        </row>
        <row r="7616">
          <cell r="E7616" t="str">
            <v>TM2D3</v>
          </cell>
          <cell r="F7616">
            <v>2</v>
          </cell>
        </row>
        <row r="7617">
          <cell r="E7617" t="str">
            <v>TM4SF4</v>
          </cell>
          <cell r="F7617">
            <v>1</v>
          </cell>
        </row>
        <row r="7618">
          <cell r="E7618" t="str">
            <v>TM4SF5</v>
          </cell>
          <cell r="F7618">
            <v>1</v>
          </cell>
        </row>
        <row r="7619">
          <cell r="E7619" t="str">
            <v>TM6SF1</v>
          </cell>
          <cell r="F7619">
            <v>2</v>
          </cell>
        </row>
        <row r="7620">
          <cell r="E7620" t="str">
            <v>TM6SF2</v>
          </cell>
          <cell r="F7620">
            <v>1</v>
          </cell>
        </row>
        <row r="7621">
          <cell r="E7621" t="str">
            <v>TM7SF2</v>
          </cell>
          <cell r="F7621">
            <v>1</v>
          </cell>
        </row>
        <row r="7622">
          <cell r="E7622" t="str">
            <v>TM7SF4</v>
          </cell>
          <cell r="F7622">
            <v>1</v>
          </cell>
        </row>
        <row r="7623">
          <cell r="E7623" t="str">
            <v>TMBIM4</v>
          </cell>
          <cell r="F7623">
            <v>1</v>
          </cell>
        </row>
        <row r="7624">
          <cell r="E7624" t="str">
            <v>TMBIM6</v>
          </cell>
          <cell r="F7624">
            <v>1</v>
          </cell>
        </row>
        <row r="7625">
          <cell r="E7625" t="str">
            <v>TMC2</v>
          </cell>
          <cell r="F7625">
            <v>1</v>
          </cell>
        </row>
        <row r="7626">
          <cell r="E7626" t="str">
            <v>TMC3</v>
          </cell>
          <cell r="F7626">
            <v>1</v>
          </cell>
        </row>
        <row r="7627">
          <cell r="E7627" t="str">
            <v>TMC4</v>
          </cell>
          <cell r="F7627">
            <v>1</v>
          </cell>
        </row>
        <row r="7628">
          <cell r="E7628" t="str">
            <v>TMC5</v>
          </cell>
          <cell r="F7628">
            <v>1</v>
          </cell>
        </row>
        <row r="7629">
          <cell r="E7629" t="str">
            <v>TMC6</v>
          </cell>
          <cell r="F7629">
            <v>1</v>
          </cell>
        </row>
        <row r="7630">
          <cell r="E7630" t="str">
            <v>TMCC2</v>
          </cell>
          <cell r="F7630">
            <v>4</v>
          </cell>
        </row>
        <row r="7631">
          <cell r="E7631" t="str">
            <v>TMCO3</v>
          </cell>
          <cell r="F7631">
            <v>2</v>
          </cell>
        </row>
        <row r="7632">
          <cell r="E7632" t="str">
            <v>TMCO5A</v>
          </cell>
          <cell r="F7632">
            <v>1</v>
          </cell>
        </row>
        <row r="7633">
          <cell r="E7633" t="str">
            <v>TMCO7</v>
          </cell>
          <cell r="F7633">
            <v>2</v>
          </cell>
        </row>
        <row r="7634">
          <cell r="E7634" t="str">
            <v>TMED8</v>
          </cell>
          <cell r="F7634">
            <v>1</v>
          </cell>
        </row>
        <row r="7635">
          <cell r="E7635" t="str">
            <v>TMEM104</v>
          </cell>
          <cell r="F7635">
            <v>2</v>
          </cell>
        </row>
        <row r="7636">
          <cell r="E7636" t="str">
            <v>TMEM108</v>
          </cell>
          <cell r="F7636">
            <v>1</v>
          </cell>
        </row>
        <row r="7637">
          <cell r="E7637" t="str">
            <v>TMEM119</v>
          </cell>
          <cell r="F7637">
            <v>1</v>
          </cell>
        </row>
        <row r="7638">
          <cell r="E7638" t="str">
            <v>TMEM127</v>
          </cell>
          <cell r="F7638">
            <v>1</v>
          </cell>
        </row>
        <row r="7639">
          <cell r="E7639" t="str">
            <v>TMEM131</v>
          </cell>
          <cell r="F7639">
            <v>4</v>
          </cell>
        </row>
        <row r="7640">
          <cell r="E7640" t="str">
            <v>TMEM132A</v>
          </cell>
          <cell r="F7640">
            <v>3</v>
          </cell>
        </row>
        <row r="7641">
          <cell r="E7641" t="str">
            <v>TMEM132B</v>
          </cell>
          <cell r="F7641">
            <v>2</v>
          </cell>
        </row>
        <row r="7642">
          <cell r="E7642" t="str">
            <v>TMEM132C</v>
          </cell>
          <cell r="F7642">
            <v>5</v>
          </cell>
        </row>
        <row r="7643">
          <cell r="E7643" t="str">
            <v>TMEM132D</v>
          </cell>
          <cell r="F7643">
            <v>4</v>
          </cell>
        </row>
        <row r="7644">
          <cell r="E7644" t="str">
            <v>TMEM132E</v>
          </cell>
          <cell r="F7644">
            <v>3</v>
          </cell>
        </row>
        <row r="7645">
          <cell r="E7645" t="str">
            <v>TMEM134</v>
          </cell>
          <cell r="F7645">
            <v>1</v>
          </cell>
        </row>
        <row r="7646">
          <cell r="E7646" t="str">
            <v>TMEM136</v>
          </cell>
          <cell r="F7646">
            <v>1</v>
          </cell>
        </row>
        <row r="7647">
          <cell r="E7647" t="str">
            <v>TMEM143</v>
          </cell>
          <cell r="F7647">
            <v>1</v>
          </cell>
        </row>
        <row r="7648">
          <cell r="E7648" t="str">
            <v>TMEM145</v>
          </cell>
          <cell r="F7648">
            <v>1</v>
          </cell>
        </row>
        <row r="7649">
          <cell r="E7649" t="str">
            <v>TMEM146</v>
          </cell>
          <cell r="F7649">
            <v>1</v>
          </cell>
        </row>
        <row r="7650">
          <cell r="E7650" t="str">
            <v>TMEM150B</v>
          </cell>
          <cell r="F7650">
            <v>1</v>
          </cell>
        </row>
        <row r="7651">
          <cell r="E7651" t="str">
            <v>TMEM159</v>
          </cell>
          <cell r="F7651">
            <v>1</v>
          </cell>
        </row>
        <row r="7652">
          <cell r="E7652" t="str">
            <v>TMEM160</v>
          </cell>
          <cell r="F7652">
            <v>1</v>
          </cell>
        </row>
        <row r="7653">
          <cell r="E7653" t="str">
            <v>TMEM161A</v>
          </cell>
          <cell r="F7653">
            <v>1</v>
          </cell>
        </row>
        <row r="7654">
          <cell r="E7654" t="str">
            <v>TMEM164</v>
          </cell>
          <cell r="F7654">
            <v>1</v>
          </cell>
        </row>
        <row r="7655">
          <cell r="E7655" t="str">
            <v>TMEM165</v>
          </cell>
          <cell r="F7655">
            <v>2</v>
          </cell>
        </row>
        <row r="7656">
          <cell r="E7656" t="str">
            <v>TMEM17</v>
          </cell>
          <cell r="F7656">
            <v>1</v>
          </cell>
        </row>
        <row r="7657">
          <cell r="E7657" t="str">
            <v>TMEM174</v>
          </cell>
          <cell r="F7657">
            <v>1</v>
          </cell>
        </row>
        <row r="7658">
          <cell r="E7658" t="str">
            <v>TMEM175</v>
          </cell>
          <cell r="F7658">
            <v>2</v>
          </cell>
        </row>
        <row r="7659">
          <cell r="E7659" t="str">
            <v>TMEM184A</v>
          </cell>
          <cell r="F7659">
            <v>1</v>
          </cell>
        </row>
        <row r="7660">
          <cell r="E7660" t="str">
            <v>TMEM188</v>
          </cell>
          <cell r="F7660">
            <v>1</v>
          </cell>
        </row>
        <row r="7661">
          <cell r="E7661" t="str">
            <v>TMEM19</v>
          </cell>
          <cell r="F7661">
            <v>1</v>
          </cell>
        </row>
        <row r="7662">
          <cell r="E7662" t="str">
            <v>TMEM190</v>
          </cell>
          <cell r="F7662">
            <v>1</v>
          </cell>
        </row>
        <row r="7663">
          <cell r="E7663" t="str">
            <v>TMEM196</v>
          </cell>
          <cell r="F7663">
            <v>3</v>
          </cell>
        </row>
        <row r="7664">
          <cell r="E7664" t="str">
            <v>TMEM2</v>
          </cell>
          <cell r="F7664">
            <v>1</v>
          </cell>
        </row>
        <row r="7665">
          <cell r="E7665" t="str">
            <v>TMEM200A</v>
          </cell>
          <cell r="F7665">
            <v>1</v>
          </cell>
        </row>
        <row r="7666">
          <cell r="E7666" t="str">
            <v>TMEM201</v>
          </cell>
          <cell r="F7666">
            <v>1</v>
          </cell>
        </row>
        <row r="7667">
          <cell r="E7667" t="str">
            <v>TMEM202</v>
          </cell>
          <cell r="F7667">
            <v>1</v>
          </cell>
        </row>
        <row r="7668">
          <cell r="E7668" t="str">
            <v>TMEM204</v>
          </cell>
          <cell r="F7668">
            <v>1</v>
          </cell>
        </row>
        <row r="7669">
          <cell r="E7669" t="str">
            <v>TMEM206</v>
          </cell>
          <cell r="F7669">
            <v>1</v>
          </cell>
        </row>
        <row r="7670">
          <cell r="E7670" t="str">
            <v>TMEM208</v>
          </cell>
          <cell r="F7670">
            <v>1</v>
          </cell>
        </row>
        <row r="7671">
          <cell r="E7671" t="str">
            <v>TMEM214</v>
          </cell>
          <cell r="F7671">
            <v>1</v>
          </cell>
        </row>
        <row r="7672">
          <cell r="E7672" t="str">
            <v>TMEM22</v>
          </cell>
          <cell r="F7672">
            <v>1</v>
          </cell>
        </row>
        <row r="7673">
          <cell r="E7673" t="str">
            <v>TMEM220</v>
          </cell>
          <cell r="F7673">
            <v>1</v>
          </cell>
        </row>
        <row r="7674">
          <cell r="E7674" t="str">
            <v>TMEM222</v>
          </cell>
          <cell r="F7674">
            <v>1</v>
          </cell>
        </row>
        <row r="7675">
          <cell r="E7675" t="str">
            <v>TMEM231</v>
          </cell>
          <cell r="F7675">
            <v>1</v>
          </cell>
        </row>
        <row r="7676">
          <cell r="E7676" t="str">
            <v>TMEM232</v>
          </cell>
          <cell r="F7676">
            <v>2</v>
          </cell>
        </row>
        <row r="7677">
          <cell r="E7677" t="str">
            <v>TMEM26</v>
          </cell>
          <cell r="F7677">
            <v>1</v>
          </cell>
        </row>
        <row r="7678">
          <cell r="E7678" t="str">
            <v>TMEM27</v>
          </cell>
          <cell r="F7678">
            <v>1</v>
          </cell>
        </row>
        <row r="7679">
          <cell r="E7679" t="str">
            <v>TMEM37</v>
          </cell>
          <cell r="F7679">
            <v>1</v>
          </cell>
        </row>
        <row r="7680">
          <cell r="E7680" t="str">
            <v>TMEM38A</v>
          </cell>
          <cell r="F7680">
            <v>2</v>
          </cell>
        </row>
        <row r="7681">
          <cell r="E7681" t="str">
            <v>TMEM39A</v>
          </cell>
          <cell r="F7681">
            <v>2</v>
          </cell>
        </row>
        <row r="7682">
          <cell r="E7682" t="str">
            <v>TMEM41A</v>
          </cell>
          <cell r="F7682">
            <v>1</v>
          </cell>
        </row>
        <row r="7683">
          <cell r="E7683" t="str">
            <v>TMEM41B</v>
          </cell>
          <cell r="F7683">
            <v>1</v>
          </cell>
        </row>
        <row r="7684">
          <cell r="E7684" t="str">
            <v>TMEM44</v>
          </cell>
          <cell r="F7684">
            <v>1</v>
          </cell>
        </row>
        <row r="7685">
          <cell r="E7685" t="str">
            <v>TMEM45B</v>
          </cell>
          <cell r="F7685">
            <v>1</v>
          </cell>
        </row>
        <row r="7686">
          <cell r="E7686" t="str">
            <v>TMEM47</v>
          </cell>
          <cell r="F7686">
            <v>3</v>
          </cell>
        </row>
        <row r="7687">
          <cell r="E7687" t="str">
            <v>TMEM52</v>
          </cell>
          <cell r="F7687">
            <v>1</v>
          </cell>
        </row>
        <row r="7688">
          <cell r="E7688" t="str">
            <v>TMEM56</v>
          </cell>
          <cell r="F7688">
            <v>1</v>
          </cell>
        </row>
        <row r="7689">
          <cell r="E7689" t="str">
            <v>TMEM59</v>
          </cell>
          <cell r="F7689">
            <v>1</v>
          </cell>
        </row>
        <row r="7690">
          <cell r="E7690" t="str">
            <v>TMEM59L</v>
          </cell>
          <cell r="F7690">
            <v>1</v>
          </cell>
        </row>
        <row r="7691">
          <cell r="E7691" t="str">
            <v>TMEM60</v>
          </cell>
          <cell r="F7691">
            <v>2</v>
          </cell>
        </row>
        <row r="7692">
          <cell r="E7692" t="str">
            <v>TMEM63A</v>
          </cell>
          <cell r="F7692">
            <v>2</v>
          </cell>
        </row>
        <row r="7693">
          <cell r="E7693" t="str">
            <v>TMEM63B</v>
          </cell>
          <cell r="F7693">
            <v>2</v>
          </cell>
        </row>
        <row r="7694">
          <cell r="E7694" t="str">
            <v>TMEM63C</v>
          </cell>
          <cell r="F7694">
            <v>1</v>
          </cell>
        </row>
        <row r="7695">
          <cell r="E7695" t="str">
            <v>TMEM67</v>
          </cell>
          <cell r="F7695">
            <v>2</v>
          </cell>
        </row>
        <row r="7696">
          <cell r="E7696" t="str">
            <v>TMEM69</v>
          </cell>
          <cell r="F7696">
            <v>1</v>
          </cell>
        </row>
        <row r="7697">
          <cell r="E7697" t="str">
            <v>TMEM71</v>
          </cell>
          <cell r="F7697">
            <v>2</v>
          </cell>
        </row>
        <row r="7698">
          <cell r="E7698" t="str">
            <v>TMEM72</v>
          </cell>
          <cell r="F7698">
            <v>1</v>
          </cell>
        </row>
        <row r="7699">
          <cell r="E7699" t="str">
            <v>TMEM82</v>
          </cell>
          <cell r="F7699">
            <v>1</v>
          </cell>
        </row>
        <row r="7700">
          <cell r="E7700" t="str">
            <v>TMEM86B</v>
          </cell>
          <cell r="F7700">
            <v>2</v>
          </cell>
        </row>
        <row r="7701">
          <cell r="E7701" t="str">
            <v>TMEM89</v>
          </cell>
          <cell r="F7701">
            <v>1</v>
          </cell>
        </row>
        <row r="7702">
          <cell r="E7702" t="str">
            <v>TMEM8A</v>
          </cell>
          <cell r="F7702">
            <v>1</v>
          </cell>
        </row>
        <row r="7703">
          <cell r="E7703" t="str">
            <v>TMEM8B</v>
          </cell>
          <cell r="F7703">
            <v>3</v>
          </cell>
        </row>
        <row r="7704">
          <cell r="E7704" t="str">
            <v>TMEM90B</v>
          </cell>
          <cell r="F7704">
            <v>4</v>
          </cell>
        </row>
        <row r="7705">
          <cell r="E7705" t="str">
            <v>TMEM9B</v>
          </cell>
          <cell r="F7705">
            <v>1</v>
          </cell>
        </row>
        <row r="7706">
          <cell r="E7706" t="str">
            <v>TMF1</v>
          </cell>
          <cell r="F7706">
            <v>3</v>
          </cell>
        </row>
        <row r="7707">
          <cell r="E7707" t="str">
            <v>TMIGD2</v>
          </cell>
          <cell r="F7707">
            <v>1</v>
          </cell>
        </row>
        <row r="7708">
          <cell r="E7708" t="str">
            <v>TMLHE</v>
          </cell>
          <cell r="F7708">
            <v>2</v>
          </cell>
        </row>
        <row r="7709">
          <cell r="E7709" t="str">
            <v>TMOD1</v>
          </cell>
          <cell r="F7709">
            <v>1</v>
          </cell>
        </row>
        <row r="7710">
          <cell r="E7710" t="str">
            <v>TMOD2</v>
          </cell>
          <cell r="F7710">
            <v>2</v>
          </cell>
        </row>
        <row r="7711">
          <cell r="E7711" t="str">
            <v>TMOD3</v>
          </cell>
          <cell r="F7711">
            <v>1</v>
          </cell>
        </row>
        <row r="7712">
          <cell r="E7712" t="str">
            <v>TMOD4</v>
          </cell>
          <cell r="F7712">
            <v>3</v>
          </cell>
        </row>
        <row r="7713">
          <cell r="E7713" t="str">
            <v>TMPO</v>
          </cell>
          <cell r="F7713">
            <v>1</v>
          </cell>
        </row>
        <row r="7714">
          <cell r="E7714" t="str">
            <v>TMPRSS11A</v>
          </cell>
          <cell r="F7714">
            <v>1</v>
          </cell>
        </row>
        <row r="7715">
          <cell r="E7715" t="str">
            <v>TMPRSS11B</v>
          </cell>
          <cell r="F7715">
            <v>2</v>
          </cell>
        </row>
        <row r="7716">
          <cell r="E7716" t="str">
            <v>TMPRSS11E</v>
          </cell>
          <cell r="F7716">
            <v>1</v>
          </cell>
        </row>
        <row r="7717">
          <cell r="E7717" t="str">
            <v>TMPRSS13</v>
          </cell>
          <cell r="F7717">
            <v>1</v>
          </cell>
        </row>
        <row r="7718">
          <cell r="E7718" t="str">
            <v>TMPRSS15</v>
          </cell>
          <cell r="F7718">
            <v>2</v>
          </cell>
        </row>
        <row r="7719">
          <cell r="E7719" t="str">
            <v>TMPRSS2</v>
          </cell>
          <cell r="F7719">
            <v>1</v>
          </cell>
        </row>
        <row r="7720">
          <cell r="E7720" t="str">
            <v>TMPRSS5</v>
          </cell>
          <cell r="F7720">
            <v>2</v>
          </cell>
        </row>
        <row r="7721">
          <cell r="E7721" t="str">
            <v>TMPRSS6</v>
          </cell>
          <cell r="F7721">
            <v>1</v>
          </cell>
        </row>
        <row r="7722">
          <cell r="E7722" t="str">
            <v>TMPRSS7</v>
          </cell>
          <cell r="F7722">
            <v>1</v>
          </cell>
        </row>
        <row r="7723">
          <cell r="E7723" t="str">
            <v>TMTC2</v>
          </cell>
          <cell r="F7723">
            <v>1</v>
          </cell>
        </row>
        <row r="7724">
          <cell r="E7724" t="str">
            <v>TMX3</v>
          </cell>
          <cell r="F7724">
            <v>1</v>
          </cell>
        </row>
        <row r="7725">
          <cell r="E7725" t="str">
            <v>TMX4</v>
          </cell>
          <cell r="F7725">
            <v>1</v>
          </cell>
        </row>
        <row r="7726">
          <cell r="E7726" t="str">
            <v>TNC</v>
          </cell>
          <cell r="F7726">
            <v>4</v>
          </cell>
        </row>
        <row r="7727">
          <cell r="E7727" t="str">
            <v>TNFAIP1</v>
          </cell>
          <cell r="F7727">
            <v>1</v>
          </cell>
        </row>
        <row r="7728">
          <cell r="E7728" t="str">
            <v>TNFAIP2</v>
          </cell>
          <cell r="F7728">
            <v>1</v>
          </cell>
        </row>
        <row r="7729">
          <cell r="E7729" t="str">
            <v>TNFAIP6</v>
          </cell>
          <cell r="F7729">
            <v>2</v>
          </cell>
        </row>
        <row r="7730">
          <cell r="E7730" t="str">
            <v>TNFAIP8L1</v>
          </cell>
          <cell r="F7730">
            <v>1</v>
          </cell>
        </row>
        <row r="7731">
          <cell r="E7731" t="str">
            <v>TNFRSF13B</v>
          </cell>
          <cell r="F7731">
            <v>1</v>
          </cell>
        </row>
        <row r="7732">
          <cell r="E7732" t="str">
            <v>TNFRSF19</v>
          </cell>
          <cell r="F7732">
            <v>1</v>
          </cell>
        </row>
        <row r="7733">
          <cell r="E7733" t="str">
            <v>TNFRSF1A</v>
          </cell>
          <cell r="F7733">
            <v>2</v>
          </cell>
        </row>
        <row r="7734">
          <cell r="E7734" t="str">
            <v>TNFRSF1B</v>
          </cell>
          <cell r="F7734">
            <v>1</v>
          </cell>
        </row>
        <row r="7735">
          <cell r="E7735" t="str">
            <v>TNFRSF21</v>
          </cell>
          <cell r="F7735">
            <v>1</v>
          </cell>
        </row>
        <row r="7736">
          <cell r="E7736" t="str">
            <v>TNFRSF25</v>
          </cell>
          <cell r="F7736">
            <v>1</v>
          </cell>
        </row>
        <row r="7737">
          <cell r="E7737" t="str">
            <v>TNFRSF9</v>
          </cell>
          <cell r="F7737">
            <v>2</v>
          </cell>
        </row>
        <row r="7738">
          <cell r="E7738" t="str">
            <v>TNFSF11</v>
          </cell>
          <cell r="F7738">
            <v>1</v>
          </cell>
        </row>
        <row r="7739">
          <cell r="E7739" t="str">
            <v>TNFSF13B</v>
          </cell>
          <cell r="F7739">
            <v>1</v>
          </cell>
        </row>
        <row r="7740">
          <cell r="E7740" t="str">
            <v>TNFSF14</v>
          </cell>
          <cell r="F7740">
            <v>1</v>
          </cell>
        </row>
        <row r="7741">
          <cell r="E7741" t="str">
            <v>TNIK</v>
          </cell>
          <cell r="F7741">
            <v>2</v>
          </cell>
        </row>
        <row r="7742">
          <cell r="E7742" t="str">
            <v>TNIP1</v>
          </cell>
          <cell r="F7742">
            <v>1</v>
          </cell>
        </row>
        <row r="7743">
          <cell r="E7743" t="str">
            <v>TNIP3</v>
          </cell>
          <cell r="F7743">
            <v>1</v>
          </cell>
        </row>
        <row r="7744">
          <cell r="E7744" t="str">
            <v>TNK1</v>
          </cell>
          <cell r="F7744">
            <v>1</v>
          </cell>
        </row>
        <row r="7745">
          <cell r="E7745" t="str">
            <v>TNK2</v>
          </cell>
          <cell r="F7745">
            <v>4</v>
          </cell>
        </row>
        <row r="7746">
          <cell r="E7746" t="str">
            <v>TNKS1BP1</v>
          </cell>
          <cell r="F7746">
            <v>2</v>
          </cell>
        </row>
        <row r="7747">
          <cell r="E7747" t="str">
            <v>TNKS2</v>
          </cell>
          <cell r="F7747">
            <v>2</v>
          </cell>
        </row>
        <row r="7748">
          <cell r="E7748" t="str">
            <v>TNMD</v>
          </cell>
          <cell r="F7748">
            <v>1</v>
          </cell>
        </row>
        <row r="7749">
          <cell r="E7749" t="str">
            <v>TNNI3K</v>
          </cell>
          <cell r="F7749">
            <v>3</v>
          </cell>
        </row>
        <row r="7750">
          <cell r="E7750" t="str">
            <v>TNNT2</v>
          </cell>
          <cell r="F7750">
            <v>1</v>
          </cell>
        </row>
        <row r="7751">
          <cell r="E7751" t="str">
            <v>TNNT3</v>
          </cell>
          <cell r="F7751">
            <v>1</v>
          </cell>
        </row>
        <row r="7752">
          <cell r="E7752" t="str">
            <v>TNP2</v>
          </cell>
          <cell r="F7752">
            <v>1</v>
          </cell>
        </row>
        <row r="7753">
          <cell r="E7753" t="str">
            <v>TNPO2</v>
          </cell>
          <cell r="F7753">
            <v>1</v>
          </cell>
        </row>
        <row r="7754">
          <cell r="E7754" t="str">
            <v>TNR</v>
          </cell>
          <cell r="F7754">
            <v>4</v>
          </cell>
        </row>
        <row r="7755">
          <cell r="E7755" t="str">
            <v>TNRC18</v>
          </cell>
          <cell r="F7755">
            <v>5</v>
          </cell>
        </row>
        <row r="7756">
          <cell r="E7756" t="str">
            <v>TNRC6A</v>
          </cell>
          <cell r="F7756">
            <v>3</v>
          </cell>
        </row>
        <row r="7757">
          <cell r="E7757" t="str">
            <v>TNRC6B</v>
          </cell>
          <cell r="F7757">
            <v>3</v>
          </cell>
        </row>
        <row r="7758">
          <cell r="E7758" t="str">
            <v>TNRC6C</v>
          </cell>
          <cell r="F7758">
            <v>3</v>
          </cell>
        </row>
        <row r="7759">
          <cell r="E7759" t="str">
            <v>TNS1</v>
          </cell>
          <cell r="F7759">
            <v>6</v>
          </cell>
        </row>
        <row r="7760">
          <cell r="E7760" t="str">
            <v>TNS3</v>
          </cell>
          <cell r="F7760">
            <v>3</v>
          </cell>
        </row>
        <row r="7761">
          <cell r="E7761" t="str">
            <v>TNXB</v>
          </cell>
          <cell r="F7761">
            <v>2</v>
          </cell>
        </row>
        <row r="7762">
          <cell r="E7762" t="str">
            <v>TOM1L1</v>
          </cell>
          <cell r="F7762">
            <v>2</v>
          </cell>
        </row>
        <row r="7763">
          <cell r="E7763" t="str">
            <v>TOM1L2</v>
          </cell>
          <cell r="F7763">
            <v>1</v>
          </cell>
        </row>
        <row r="7764">
          <cell r="E7764" t="str">
            <v>TOMM70A</v>
          </cell>
          <cell r="F7764">
            <v>1</v>
          </cell>
        </row>
        <row r="7765">
          <cell r="E7765" t="str">
            <v>TOP1MT</v>
          </cell>
          <cell r="F7765">
            <v>1</v>
          </cell>
        </row>
        <row r="7766">
          <cell r="E7766" t="str">
            <v>TOP2A</v>
          </cell>
          <cell r="F7766">
            <v>2</v>
          </cell>
        </row>
        <row r="7767">
          <cell r="E7767" t="str">
            <v>TOP2B</v>
          </cell>
          <cell r="F7767">
            <v>1</v>
          </cell>
        </row>
        <row r="7768">
          <cell r="E7768" t="str">
            <v>TOP3A</v>
          </cell>
          <cell r="F7768">
            <v>3</v>
          </cell>
        </row>
        <row r="7769">
          <cell r="E7769" t="str">
            <v>TOPBP1</v>
          </cell>
          <cell r="F7769">
            <v>1</v>
          </cell>
        </row>
        <row r="7770">
          <cell r="E7770" t="str">
            <v>TOR1AIP1</v>
          </cell>
          <cell r="F7770">
            <v>2</v>
          </cell>
        </row>
        <row r="7771">
          <cell r="E7771" t="str">
            <v>TOR1AIP2</v>
          </cell>
          <cell r="F7771">
            <v>1</v>
          </cell>
        </row>
        <row r="7772">
          <cell r="E7772" t="str">
            <v>TOX2</v>
          </cell>
          <cell r="F7772">
            <v>2</v>
          </cell>
        </row>
        <row r="7773">
          <cell r="E7773" t="str">
            <v>TP53</v>
          </cell>
          <cell r="F7773">
            <v>86</v>
          </cell>
        </row>
        <row r="7774">
          <cell r="E7774" t="str">
            <v>TP53BP1</v>
          </cell>
          <cell r="F7774">
            <v>2</v>
          </cell>
        </row>
        <row r="7775">
          <cell r="E7775" t="str">
            <v>TP53BP2</v>
          </cell>
          <cell r="F7775">
            <v>3</v>
          </cell>
        </row>
        <row r="7776">
          <cell r="E7776" t="str">
            <v>TP53I11</v>
          </cell>
          <cell r="F7776">
            <v>1</v>
          </cell>
        </row>
        <row r="7777">
          <cell r="E7777" t="str">
            <v>TP53I3</v>
          </cell>
          <cell r="F7777">
            <v>1</v>
          </cell>
        </row>
        <row r="7778">
          <cell r="E7778" t="str">
            <v>TP73</v>
          </cell>
          <cell r="F7778">
            <v>1</v>
          </cell>
        </row>
        <row r="7779">
          <cell r="E7779" t="str">
            <v>TPCN2</v>
          </cell>
          <cell r="F7779">
            <v>1</v>
          </cell>
        </row>
        <row r="7780">
          <cell r="E7780" t="str">
            <v>TPD52L1</v>
          </cell>
          <cell r="F7780">
            <v>1</v>
          </cell>
        </row>
        <row r="7781">
          <cell r="E7781" t="str">
            <v>TPH1</v>
          </cell>
          <cell r="F7781">
            <v>1</v>
          </cell>
        </row>
        <row r="7782">
          <cell r="E7782" t="str">
            <v>TPM3</v>
          </cell>
          <cell r="F7782">
            <v>1</v>
          </cell>
        </row>
        <row r="7783">
          <cell r="E7783" t="str">
            <v>TPO</v>
          </cell>
          <cell r="F7783">
            <v>6</v>
          </cell>
        </row>
        <row r="7784">
          <cell r="E7784" t="str">
            <v>TPR</v>
          </cell>
          <cell r="F7784">
            <v>1</v>
          </cell>
        </row>
        <row r="7785">
          <cell r="E7785" t="str">
            <v>TPRG1</v>
          </cell>
          <cell r="F7785">
            <v>1</v>
          </cell>
        </row>
        <row r="7786">
          <cell r="E7786" t="str">
            <v>TPSG1</v>
          </cell>
          <cell r="F7786">
            <v>2</v>
          </cell>
        </row>
        <row r="7787">
          <cell r="E7787" t="str">
            <v>TPTE</v>
          </cell>
          <cell r="F7787">
            <v>1</v>
          </cell>
        </row>
        <row r="7788">
          <cell r="E7788" t="str">
            <v>TRAF1</v>
          </cell>
          <cell r="F7788">
            <v>1</v>
          </cell>
        </row>
        <row r="7789">
          <cell r="E7789" t="str">
            <v>TRAF2</v>
          </cell>
          <cell r="F7789">
            <v>1</v>
          </cell>
        </row>
        <row r="7790">
          <cell r="E7790" t="str">
            <v>TRAF3</v>
          </cell>
          <cell r="F7790">
            <v>2</v>
          </cell>
        </row>
        <row r="7791">
          <cell r="E7791" t="str">
            <v>TRAF3IP1</v>
          </cell>
          <cell r="F7791">
            <v>1</v>
          </cell>
        </row>
        <row r="7792">
          <cell r="E7792" t="str">
            <v>TRAF3IP3</v>
          </cell>
          <cell r="F7792">
            <v>2</v>
          </cell>
        </row>
        <row r="7793">
          <cell r="E7793" t="str">
            <v>TRAF4</v>
          </cell>
          <cell r="F7793">
            <v>1</v>
          </cell>
        </row>
        <row r="7794">
          <cell r="E7794" t="str">
            <v>TRAF5</v>
          </cell>
          <cell r="F7794">
            <v>1</v>
          </cell>
        </row>
        <row r="7795">
          <cell r="E7795" t="str">
            <v>TRAF7</v>
          </cell>
          <cell r="F7795">
            <v>1</v>
          </cell>
        </row>
        <row r="7796">
          <cell r="E7796" t="str">
            <v>TRAK1</v>
          </cell>
          <cell r="F7796">
            <v>1</v>
          </cell>
        </row>
        <row r="7797">
          <cell r="E7797" t="str">
            <v>TRAK2</v>
          </cell>
          <cell r="F7797">
            <v>3</v>
          </cell>
        </row>
        <row r="7798">
          <cell r="E7798" t="str">
            <v>TRAM1</v>
          </cell>
          <cell r="F7798">
            <v>2</v>
          </cell>
        </row>
        <row r="7799">
          <cell r="E7799" t="str">
            <v>TRAM2</v>
          </cell>
          <cell r="F7799">
            <v>2</v>
          </cell>
        </row>
        <row r="7800">
          <cell r="E7800" t="str">
            <v>TRANK1</v>
          </cell>
          <cell r="F7800">
            <v>5</v>
          </cell>
        </row>
        <row r="7801">
          <cell r="E7801" t="str">
            <v>TRAPPC4</v>
          </cell>
          <cell r="F7801">
            <v>1</v>
          </cell>
        </row>
        <row r="7802">
          <cell r="E7802" t="str">
            <v>TRAPPC5</v>
          </cell>
          <cell r="F7802">
            <v>1</v>
          </cell>
        </row>
        <row r="7803">
          <cell r="E7803" t="str">
            <v>TRAPPC9</v>
          </cell>
          <cell r="F7803">
            <v>1</v>
          </cell>
        </row>
        <row r="7804">
          <cell r="E7804" t="str">
            <v>TRAV12-1</v>
          </cell>
          <cell r="F7804">
            <v>1</v>
          </cell>
        </row>
        <row r="7805">
          <cell r="E7805" t="str">
            <v>TRAV22</v>
          </cell>
          <cell r="F7805">
            <v>1</v>
          </cell>
        </row>
        <row r="7806">
          <cell r="E7806" t="str">
            <v>TRAV23/DV6</v>
          </cell>
          <cell r="F7806">
            <v>1</v>
          </cell>
        </row>
        <row r="7807">
          <cell r="E7807" t="str">
            <v>TRAV29/DV5</v>
          </cell>
          <cell r="F7807">
            <v>1</v>
          </cell>
        </row>
        <row r="7808">
          <cell r="E7808" t="str">
            <v>TRAV30</v>
          </cell>
          <cell r="F7808">
            <v>1</v>
          </cell>
        </row>
        <row r="7809">
          <cell r="E7809" t="str">
            <v>TRAV35</v>
          </cell>
          <cell r="F7809">
            <v>1</v>
          </cell>
        </row>
        <row r="7810">
          <cell r="E7810" t="str">
            <v>TRAV5</v>
          </cell>
          <cell r="F7810">
            <v>1</v>
          </cell>
        </row>
        <row r="7811">
          <cell r="E7811" t="str">
            <v>TRAV7</v>
          </cell>
          <cell r="F7811">
            <v>1</v>
          </cell>
        </row>
        <row r="7812">
          <cell r="E7812" t="str">
            <v>TRAV8-3</v>
          </cell>
          <cell r="F7812">
            <v>1</v>
          </cell>
        </row>
        <row r="7813">
          <cell r="E7813" t="str">
            <v>TRBV10-3</v>
          </cell>
          <cell r="F7813">
            <v>1</v>
          </cell>
        </row>
        <row r="7814">
          <cell r="E7814" t="str">
            <v>TRBV2</v>
          </cell>
          <cell r="F7814">
            <v>1</v>
          </cell>
        </row>
        <row r="7815">
          <cell r="E7815" t="str">
            <v>TRBV20-1</v>
          </cell>
          <cell r="F7815">
            <v>2</v>
          </cell>
        </row>
        <row r="7816">
          <cell r="E7816" t="str">
            <v>TRBV5-1</v>
          </cell>
          <cell r="F7816">
            <v>1</v>
          </cell>
        </row>
        <row r="7817">
          <cell r="E7817" t="str">
            <v>TRBV6-4</v>
          </cell>
          <cell r="F7817">
            <v>1</v>
          </cell>
        </row>
        <row r="7818">
          <cell r="E7818" t="str">
            <v>TRDN</v>
          </cell>
          <cell r="F7818">
            <v>2</v>
          </cell>
        </row>
        <row r="7819">
          <cell r="E7819" t="str">
            <v>TRDV2</v>
          </cell>
          <cell r="F7819">
            <v>1</v>
          </cell>
        </row>
        <row r="7820">
          <cell r="E7820" t="str">
            <v>TREH</v>
          </cell>
          <cell r="F7820">
            <v>1</v>
          </cell>
        </row>
        <row r="7821">
          <cell r="E7821" t="str">
            <v>TREM2</v>
          </cell>
          <cell r="F7821">
            <v>1</v>
          </cell>
        </row>
        <row r="7822">
          <cell r="E7822" t="str">
            <v>TREML4</v>
          </cell>
          <cell r="F7822">
            <v>1</v>
          </cell>
        </row>
        <row r="7823">
          <cell r="E7823" t="str">
            <v>TRERF1</v>
          </cell>
          <cell r="F7823">
            <v>1</v>
          </cell>
        </row>
        <row r="7824">
          <cell r="E7824" t="str">
            <v>TREX1</v>
          </cell>
          <cell r="F7824">
            <v>1</v>
          </cell>
        </row>
        <row r="7825">
          <cell r="E7825" t="str">
            <v>TRGV9</v>
          </cell>
          <cell r="F7825">
            <v>1</v>
          </cell>
        </row>
        <row r="7826">
          <cell r="E7826" t="str">
            <v>TRHDE</v>
          </cell>
          <cell r="F7826">
            <v>5</v>
          </cell>
        </row>
        <row r="7827">
          <cell r="E7827" t="str">
            <v>TRIB2</v>
          </cell>
          <cell r="F7827">
            <v>2</v>
          </cell>
        </row>
        <row r="7828">
          <cell r="E7828" t="str">
            <v>TRIB3</v>
          </cell>
          <cell r="F7828">
            <v>3</v>
          </cell>
        </row>
        <row r="7829">
          <cell r="E7829" t="str">
            <v>TRIM13</v>
          </cell>
          <cell r="F7829">
            <v>1</v>
          </cell>
        </row>
        <row r="7830">
          <cell r="E7830" t="str">
            <v>TRIM14</v>
          </cell>
          <cell r="F7830">
            <v>1</v>
          </cell>
        </row>
        <row r="7831">
          <cell r="E7831" t="str">
            <v>TRIM16</v>
          </cell>
          <cell r="F7831">
            <v>2</v>
          </cell>
        </row>
        <row r="7832">
          <cell r="E7832" t="str">
            <v>TRIM17</v>
          </cell>
          <cell r="F7832">
            <v>1</v>
          </cell>
        </row>
        <row r="7833">
          <cell r="E7833" t="str">
            <v>TRIM2</v>
          </cell>
          <cell r="F7833">
            <v>1</v>
          </cell>
        </row>
        <row r="7834">
          <cell r="E7834" t="str">
            <v>TRIM22</v>
          </cell>
          <cell r="F7834">
            <v>1</v>
          </cell>
        </row>
        <row r="7835">
          <cell r="E7835" t="str">
            <v>TRIM24</v>
          </cell>
          <cell r="F7835">
            <v>2</v>
          </cell>
        </row>
        <row r="7836">
          <cell r="E7836" t="str">
            <v>TRIM3</v>
          </cell>
          <cell r="F7836">
            <v>2</v>
          </cell>
        </row>
        <row r="7837">
          <cell r="E7837" t="str">
            <v>TRIM31</v>
          </cell>
          <cell r="F7837">
            <v>1</v>
          </cell>
        </row>
        <row r="7838">
          <cell r="E7838" t="str">
            <v>TRIM32</v>
          </cell>
          <cell r="F7838">
            <v>1</v>
          </cell>
        </row>
        <row r="7839">
          <cell r="E7839" t="str">
            <v>TRIM33</v>
          </cell>
          <cell r="F7839">
            <v>3</v>
          </cell>
        </row>
        <row r="7840">
          <cell r="E7840" t="str">
            <v>TRIM35</v>
          </cell>
          <cell r="F7840">
            <v>1</v>
          </cell>
        </row>
        <row r="7841">
          <cell r="E7841" t="str">
            <v>TRIM37</v>
          </cell>
          <cell r="F7841">
            <v>1</v>
          </cell>
        </row>
        <row r="7842">
          <cell r="E7842" t="str">
            <v>TRIM39</v>
          </cell>
          <cell r="F7842">
            <v>1</v>
          </cell>
        </row>
        <row r="7843">
          <cell r="E7843" t="str">
            <v>TRIM4</v>
          </cell>
          <cell r="F7843">
            <v>1</v>
          </cell>
        </row>
        <row r="7844">
          <cell r="E7844" t="str">
            <v>TRIM42</v>
          </cell>
          <cell r="F7844">
            <v>3</v>
          </cell>
        </row>
        <row r="7845">
          <cell r="E7845" t="str">
            <v>TRIM46</v>
          </cell>
          <cell r="F7845">
            <v>4</v>
          </cell>
        </row>
        <row r="7846">
          <cell r="E7846" t="str">
            <v>TRIM54</v>
          </cell>
          <cell r="F7846">
            <v>4</v>
          </cell>
        </row>
        <row r="7847">
          <cell r="E7847" t="str">
            <v>TRIM55</v>
          </cell>
          <cell r="F7847">
            <v>1</v>
          </cell>
        </row>
        <row r="7848">
          <cell r="E7848" t="str">
            <v>TRIM56</v>
          </cell>
          <cell r="F7848">
            <v>1</v>
          </cell>
        </row>
        <row r="7849">
          <cell r="E7849" t="str">
            <v>TRIM58</v>
          </cell>
          <cell r="F7849">
            <v>3</v>
          </cell>
        </row>
        <row r="7850">
          <cell r="E7850" t="str">
            <v>TRIM59</v>
          </cell>
          <cell r="F7850">
            <v>3</v>
          </cell>
        </row>
        <row r="7851">
          <cell r="E7851" t="str">
            <v>TRIM6</v>
          </cell>
          <cell r="F7851">
            <v>3</v>
          </cell>
        </row>
        <row r="7852">
          <cell r="E7852" t="str">
            <v>TRIM60</v>
          </cell>
          <cell r="F7852">
            <v>2</v>
          </cell>
        </row>
        <row r="7853">
          <cell r="E7853" t="str">
            <v>TRIM62</v>
          </cell>
          <cell r="F7853">
            <v>1</v>
          </cell>
        </row>
        <row r="7854">
          <cell r="E7854" t="str">
            <v>TRIM63</v>
          </cell>
          <cell r="F7854">
            <v>2</v>
          </cell>
        </row>
        <row r="7855">
          <cell r="E7855" t="str">
            <v>TRIM65</v>
          </cell>
          <cell r="F7855">
            <v>1</v>
          </cell>
        </row>
        <row r="7856">
          <cell r="E7856" t="str">
            <v>TRIM67</v>
          </cell>
          <cell r="F7856">
            <v>1</v>
          </cell>
        </row>
        <row r="7857">
          <cell r="E7857" t="str">
            <v>TRIM68</v>
          </cell>
          <cell r="F7857">
            <v>1</v>
          </cell>
        </row>
        <row r="7858">
          <cell r="E7858" t="str">
            <v>TRIM69</v>
          </cell>
          <cell r="F7858">
            <v>2</v>
          </cell>
        </row>
        <row r="7859">
          <cell r="E7859" t="str">
            <v>TRIM71</v>
          </cell>
          <cell r="F7859">
            <v>3</v>
          </cell>
        </row>
        <row r="7860">
          <cell r="E7860" t="str">
            <v>TRIM72</v>
          </cell>
          <cell r="F7860">
            <v>2</v>
          </cell>
        </row>
        <row r="7861">
          <cell r="E7861" t="str">
            <v>TRIM77P</v>
          </cell>
          <cell r="F7861">
            <v>4</v>
          </cell>
        </row>
        <row r="7862">
          <cell r="E7862" t="str">
            <v>TRIM9</v>
          </cell>
          <cell r="F7862">
            <v>2</v>
          </cell>
        </row>
        <row r="7863">
          <cell r="E7863" t="str">
            <v>TRIML1</v>
          </cell>
          <cell r="F7863">
            <v>1</v>
          </cell>
        </row>
        <row r="7864">
          <cell r="E7864" t="str">
            <v>TRIML2</v>
          </cell>
          <cell r="F7864">
            <v>1</v>
          </cell>
        </row>
        <row r="7865">
          <cell r="E7865" t="str">
            <v>TRIO</v>
          </cell>
          <cell r="F7865">
            <v>3</v>
          </cell>
        </row>
        <row r="7866">
          <cell r="E7866" t="str">
            <v>TRIOBP</v>
          </cell>
          <cell r="F7866">
            <v>3</v>
          </cell>
        </row>
        <row r="7867">
          <cell r="E7867" t="str">
            <v>TRIP12</v>
          </cell>
          <cell r="F7867">
            <v>2</v>
          </cell>
        </row>
        <row r="7868">
          <cell r="E7868" t="str">
            <v>TRIT1</v>
          </cell>
          <cell r="F7868">
            <v>1</v>
          </cell>
        </row>
        <row r="7869">
          <cell r="E7869" t="str">
            <v>TRMT1</v>
          </cell>
          <cell r="F7869">
            <v>3</v>
          </cell>
        </row>
        <row r="7870">
          <cell r="E7870" t="str">
            <v>TRMT11</v>
          </cell>
          <cell r="F7870">
            <v>1</v>
          </cell>
        </row>
        <row r="7871">
          <cell r="E7871" t="str">
            <v>TRMT2B</v>
          </cell>
          <cell r="F7871">
            <v>1</v>
          </cell>
        </row>
        <row r="7872">
          <cell r="E7872" t="str">
            <v>TROAP</v>
          </cell>
          <cell r="F7872">
            <v>3</v>
          </cell>
        </row>
        <row r="7873">
          <cell r="E7873" t="str">
            <v>TROVE2</v>
          </cell>
          <cell r="F7873">
            <v>2</v>
          </cell>
        </row>
        <row r="7874">
          <cell r="E7874" t="str">
            <v>TRPA1</v>
          </cell>
          <cell r="F7874">
            <v>3</v>
          </cell>
        </row>
        <row r="7875">
          <cell r="E7875" t="str">
            <v>TRPC1</v>
          </cell>
          <cell r="F7875">
            <v>1</v>
          </cell>
        </row>
        <row r="7876">
          <cell r="E7876" t="str">
            <v>TRPC3</v>
          </cell>
          <cell r="F7876">
            <v>1</v>
          </cell>
        </row>
        <row r="7877">
          <cell r="E7877" t="str">
            <v>TRPC4</v>
          </cell>
          <cell r="F7877">
            <v>3</v>
          </cell>
        </row>
        <row r="7878">
          <cell r="E7878" t="str">
            <v>TRPC5</v>
          </cell>
          <cell r="F7878">
            <v>4</v>
          </cell>
        </row>
        <row r="7879">
          <cell r="E7879" t="str">
            <v>TRPC6</v>
          </cell>
          <cell r="F7879">
            <v>3</v>
          </cell>
        </row>
        <row r="7880">
          <cell r="E7880" t="str">
            <v>TRPC7</v>
          </cell>
          <cell r="F7880">
            <v>3</v>
          </cell>
        </row>
        <row r="7881">
          <cell r="E7881" t="str">
            <v>TRPM1</v>
          </cell>
          <cell r="F7881">
            <v>1</v>
          </cell>
        </row>
        <row r="7882">
          <cell r="E7882" t="str">
            <v>TRPM2</v>
          </cell>
          <cell r="F7882">
            <v>1</v>
          </cell>
        </row>
        <row r="7883">
          <cell r="E7883" t="str">
            <v>TRPM3</v>
          </cell>
          <cell r="F7883">
            <v>3</v>
          </cell>
        </row>
        <row r="7884">
          <cell r="E7884" t="str">
            <v>TRPM4</v>
          </cell>
          <cell r="F7884">
            <v>2</v>
          </cell>
        </row>
        <row r="7885">
          <cell r="E7885" t="str">
            <v>TRPM5</v>
          </cell>
          <cell r="F7885">
            <v>3</v>
          </cell>
        </row>
        <row r="7886">
          <cell r="E7886" t="str">
            <v>TRPM6</v>
          </cell>
          <cell r="F7886">
            <v>1</v>
          </cell>
        </row>
        <row r="7887">
          <cell r="E7887" t="str">
            <v>TRPM7</v>
          </cell>
          <cell r="F7887">
            <v>2</v>
          </cell>
        </row>
        <row r="7888">
          <cell r="E7888" t="str">
            <v>TRPM8</v>
          </cell>
          <cell r="F7888">
            <v>5</v>
          </cell>
        </row>
        <row r="7889">
          <cell r="E7889" t="str">
            <v>TRPS1</v>
          </cell>
          <cell r="F7889">
            <v>7</v>
          </cell>
        </row>
        <row r="7890">
          <cell r="E7890" t="str">
            <v>TRPT1</v>
          </cell>
          <cell r="F7890">
            <v>1</v>
          </cell>
        </row>
        <row r="7891">
          <cell r="E7891" t="str">
            <v>TRPV1</v>
          </cell>
          <cell r="F7891">
            <v>1</v>
          </cell>
        </row>
        <row r="7892">
          <cell r="E7892" t="str">
            <v>TRPV2</v>
          </cell>
          <cell r="F7892">
            <v>1</v>
          </cell>
        </row>
        <row r="7893">
          <cell r="E7893" t="str">
            <v>TRPV3</v>
          </cell>
          <cell r="F7893">
            <v>2</v>
          </cell>
        </row>
        <row r="7894">
          <cell r="E7894" t="str">
            <v>TRPV4</v>
          </cell>
          <cell r="F7894">
            <v>1</v>
          </cell>
        </row>
        <row r="7895">
          <cell r="E7895" t="str">
            <v>TRPV5</v>
          </cell>
          <cell r="F7895">
            <v>3</v>
          </cell>
        </row>
        <row r="7896">
          <cell r="E7896" t="str">
            <v>TRPV6</v>
          </cell>
          <cell r="F7896">
            <v>1</v>
          </cell>
        </row>
        <row r="7897">
          <cell r="E7897" t="str">
            <v>TRRAP</v>
          </cell>
          <cell r="F7897">
            <v>5</v>
          </cell>
        </row>
        <row r="7898">
          <cell r="E7898" t="str">
            <v>TSC2</v>
          </cell>
          <cell r="F7898">
            <v>3</v>
          </cell>
        </row>
        <row r="7899">
          <cell r="E7899" t="str">
            <v>TSEN15</v>
          </cell>
          <cell r="F7899">
            <v>1</v>
          </cell>
        </row>
        <row r="7900">
          <cell r="E7900" t="str">
            <v>TSEN34</v>
          </cell>
          <cell r="F7900">
            <v>1</v>
          </cell>
        </row>
        <row r="7901">
          <cell r="E7901" t="str">
            <v>TSG101</v>
          </cell>
          <cell r="F7901">
            <v>2</v>
          </cell>
        </row>
        <row r="7902">
          <cell r="E7902" t="str">
            <v>TSGA13</v>
          </cell>
          <cell r="F7902">
            <v>1</v>
          </cell>
        </row>
        <row r="7903">
          <cell r="E7903" t="str">
            <v>TSHR</v>
          </cell>
          <cell r="F7903">
            <v>3</v>
          </cell>
        </row>
        <row r="7904">
          <cell r="E7904" t="str">
            <v>TSHZ1</v>
          </cell>
          <cell r="F7904">
            <v>2</v>
          </cell>
        </row>
        <row r="7905">
          <cell r="E7905" t="str">
            <v>TSHZ2</v>
          </cell>
          <cell r="F7905">
            <v>4</v>
          </cell>
        </row>
        <row r="7906">
          <cell r="E7906" t="str">
            <v>TSHZ3</v>
          </cell>
          <cell r="F7906">
            <v>4</v>
          </cell>
        </row>
        <row r="7907">
          <cell r="E7907" t="str">
            <v>TSKS</v>
          </cell>
          <cell r="F7907">
            <v>2</v>
          </cell>
        </row>
        <row r="7908">
          <cell r="E7908" t="str">
            <v>TSKU</v>
          </cell>
          <cell r="F7908">
            <v>1</v>
          </cell>
        </row>
        <row r="7909">
          <cell r="E7909" t="str">
            <v>TSNAXIP1</v>
          </cell>
          <cell r="F7909">
            <v>1</v>
          </cell>
        </row>
        <row r="7910">
          <cell r="E7910" t="str">
            <v>TSPAN10</v>
          </cell>
          <cell r="F7910">
            <v>2</v>
          </cell>
        </row>
        <row r="7911">
          <cell r="E7911" t="str">
            <v>TSPAN11</v>
          </cell>
          <cell r="F7911">
            <v>2</v>
          </cell>
        </row>
        <row r="7912">
          <cell r="E7912" t="str">
            <v>TSPAN15</v>
          </cell>
          <cell r="F7912">
            <v>1</v>
          </cell>
        </row>
        <row r="7913">
          <cell r="E7913" t="str">
            <v>TSPAN17</v>
          </cell>
          <cell r="F7913">
            <v>2</v>
          </cell>
        </row>
        <row r="7914">
          <cell r="E7914" t="str">
            <v>TSPAN19</v>
          </cell>
          <cell r="F7914">
            <v>1</v>
          </cell>
        </row>
        <row r="7915">
          <cell r="E7915" t="str">
            <v>TSPAN2</v>
          </cell>
          <cell r="F7915">
            <v>1</v>
          </cell>
        </row>
        <row r="7916">
          <cell r="E7916" t="str">
            <v>TSPO</v>
          </cell>
          <cell r="F7916">
            <v>1</v>
          </cell>
        </row>
        <row r="7917">
          <cell r="E7917" t="str">
            <v>TSPO2</v>
          </cell>
          <cell r="F7917">
            <v>1</v>
          </cell>
        </row>
        <row r="7918">
          <cell r="E7918" t="str">
            <v>TSPYL1</v>
          </cell>
          <cell r="F7918">
            <v>1</v>
          </cell>
        </row>
        <row r="7919">
          <cell r="E7919" t="str">
            <v>TSPYL4</v>
          </cell>
          <cell r="F7919">
            <v>1</v>
          </cell>
        </row>
        <row r="7920">
          <cell r="E7920" t="str">
            <v>TSPYL5</v>
          </cell>
          <cell r="F7920">
            <v>2</v>
          </cell>
        </row>
        <row r="7921">
          <cell r="E7921" t="str">
            <v>TSPYL6</v>
          </cell>
          <cell r="F7921">
            <v>2</v>
          </cell>
        </row>
        <row r="7922">
          <cell r="E7922" t="str">
            <v>TSSC1</v>
          </cell>
          <cell r="F7922">
            <v>1</v>
          </cell>
        </row>
        <row r="7923">
          <cell r="E7923" t="str">
            <v>TSSC4</v>
          </cell>
          <cell r="F7923">
            <v>3</v>
          </cell>
        </row>
        <row r="7924">
          <cell r="E7924" t="str">
            <v>TSSK1B</v>
          </cell>
          <cell r="F7924">
            <v>1</v>
          </cell>
        </row>
        <row r="7925">
          <cell r="E7925" t="str">
            <v>TSSK2</v>
          </cell>
          <cell r="F7925">
            <v>1</v>
          </cell>
        </row>
        <row r="7926">
          <cell r="E7926" t="str">
            <v>TST</v>
          </cell>
          <cell r="F7926">
            <v>1</v>
          </cell>
        </row>
        <row r="7927">
          <cell r="E7927" t="str">
            <v>TSTD1</v>
          </cell>
          <cell r="F7927">
            <v>1</v>
          </cell>
        </row>
        <row r="7928">
          <cell r="E7928" t="str">
            <v>TSTD2</v>
          </cell>
          <cell r="F7928">
            <v>2</v>
          </cell>
        </row>
        <row r="7929">
          <cell r="E7929" t="str">
            <v>TTBK1</v>
          </cell>
          <cell r="F7929">
            <v>1</v>
          </cell>
        </row>
        <row r="7930">
          <cell r="E7930" t="str">
            <v>TTBK2</v>
          </cell>
          <cell r="F7930">
            <v>2</v>
          </cell>
        </row>
        <row r="7931">
          <cell r="E7931" t="str">
            <v>TTC12</v>
          </cell>
          <cell r="F7931">
            <v>1</v>
          </cell>
        </row>
        <row r="7932">
          <cell r="E7932" t="str">
            <v>TTC14</v>
          </cell>
          <cell r="F7932">
            <v>1</v>
          </cell>
        </row>
        <row r="7933">
          <cell r="E7933" t="str">
            <v>TTC15</v>
          </cell>
          <cell r="F7933">
            <v>3</v>
          </cell>
        </row>
        <row r="7934">
          <cell r="E7934" t="str">
            <v>TTC16</v>
          </cell>
          <cell r="F7934">
            <v>1</v>
          </cell>
        </row>
        <row r="7935">
          <cell r="E7935" t="str">
            <v>TTC18</v>
          </cell>
          <cell r="F7935">
            <v>1</v>
          </cell>
        </row>
        <row r="7936">
          <cell r="E7936" t="str">
            <v>TTC21A</v>
          </cell>
          <cell r="F7936">
            <v>1</v>
          </cell>
        </row>
        <row r="7937">
          <cell r="E7937" t="str">
            <v>TTC21B</v>
          </cell>
          <cell r="F7937">
            <v>1</v>
          </cell>
        </row>
        <row r="7938">
          <cell r="E7938" t="str">
            <v>TTC22</v>
          </cell>
          <cell r="F7938">
            <v>1</v>
          </cell>
        </row>
        <row r="7939">
          <cell r="E7939" t="str">
            <v>TTC26</v>
          </cell>
          <cell r="F7939">
            <v>1</v>
          </cell>
        </row>
        <row r="7940">
          <cell r="E7940" t="str">
            <v>TTC27</v>
          </cell>
          <cell r="F7940">
            <v>1</v>
          </cell>
        </row>
        <row r="7941">
          <cell r="E7941" t="str">
            <v>TTC28</v>
          </cell>
          <cell r="F7941">
            <v>4</v>
          </cell>
        </row>
        <row r="7942">
          <cell r="E7942" t="str">
            <v>TTC29</v>
          </cell>
          <cell r="F7942">
            <v>4</v>
          </cell>
        </row>
        <row r="7943">
          <cell r="E7943" t="str">
            <v>TTC30B</v>
          </cell>
          <cell r="F7943">
            <v>1</v>
          </cell>
        </row>
        <row r="7944">
          <cell r="E7944" t="str">
            <v>TTC37</v>
          </cell>
          <cell r="F7944">
            <v>2</v>
          </cell>
        </row>
        <row r="7945">
          <cell r="E7945" t="str">
            <v>TTC39A</v>
          </cell>
          <cell r="F7945">
            <v>2</v>
          </cell>
        </row>
        <row r="7946">
          <cell r="E7946" t="str">
            <v>TTC6</v>
          </cell>
          <cell r="F7946">
            <v>1</v>
          </cell>
        </row>
        <row r="7947">
          <cell r="E7947" t="str">
            <v>TTC7A</v>
          </cell>
          <cell r="F7947">
            <v>2</v>
          </cell>
        </row>
        <row r="7948">
          <cell r="E7948" t="str">
            <v>TTC7B</v>
          </cell>
          <cell r="F7948">
            <v>3</v>
          </cell>
        </row>
        <row r="7949">
          <cell r="E7949" t="str">
            <v>TTC8</v>
          </cell>
          <cell r="F7949">
            <v>1</v>
          </cell>
        </row>
        <row r="7950">
          <cell r="E7950" t="str">
            <v>TTF1</v>
          </cell>
          <cell r="F7950">
            <v>1</v>
          </cell>
        </row>
        <row r="7951">
          <cell r="E7951" t="str">
            <v>TTF2</v>
          </cell>
          <cell r="F7951">
            <v>1</v>
          </cell>
        </row>
        <row r="7952">
          <cell r="E7952" t="str">
            <v>TTK</v>
          </cell>
          <cell r="F7952">
            <v>4</v>
          </cell>
        </row>
        <row r="7953">
          <cell r="E7953" t="str">
            <v>TTLL11</v>
          </cell>
          <cell r="F7953">
            <v>1</v>
          </cell>
        </row>
        <row r="7954">
          <cell r="E7954" t="str">
            <v>TTLL12</v>
          </cell>
          <cell r="F7954">
            <v>1</v>
          </cell>
        </row>
        <row r="7955">
          <cell r="E7955" t="str">
            <v>TTLL2</v>
          </cell>
          <cell r="F7955">
            <v>1</v>
          </cell>
        </row>
        <row r="7956">
          <cell r="E7956" t="str">
            <v>TTLL3</v>
          </cell>
          <cell r="F7956">
            <v>1</v>
          </cell>
        </row>
        <row r="7957">
          <cell r="E7957" t="str">
            <v>TTLL5</v>
          </cell>
          <cell r="F7957">
            <v>2</v>
          </cell>
        </row>
        <row r="7958">
          <cell r="E7958" t="str">
            <v>TTLL6</v>
          </cell>
          <cell r="F7958">
            <v>2</v>
          </cell>
        </row>
        <row r="7959">
          <cell r="E7959" t="str">
            <v>TTLL7</v>
          </cell>
          <cell r="F7959">
            <v>2</v>
          </cell>
        </row>
        <row r="7960">
          <cell r="E7960" t="str">
            <v>TTLL8</v>
          </cell>
          <cell r="F7960">
            <v>1</v>
          </cell>
        </row>
        <row r="7961">
          <cell r="E7961" t="str">
            <v>TTLL9</v>
          </cell>
          <cell r="F7961">
            <v>1</v>
          </cell>
        </row>
        <row r="7962">
          <cell r="E7962" t="str">
            <v>TTN</v>
          </cell>
          <cell r="F7962">
            <v>52</v>
          </cell>
        </row>
        <row r="7963">
          <cell r="E7963" t="str">
            <v>TTPA</v>
          </cell>
          <cell r="F7963">
            <v>1</v>
          </cell>
        </row>
        <row r="7964">
          <cell r="E7964" t="str">
            <v>TTYH1</v>
          </cell>
          <cell r="F7964">
            <v>1</v>
          </cell>
        </row>
        <row r="7965">
          <cell r="E7965" t="str">
            <v>TUB</v>
          </cell>
          <cell r="F7965">
            <v>3</v>
          </cell>
        </row>
        <row r="7966">
          <cell r="E7966" t="str">
            <v>TUBAL3</v>
          </cell>
          <cell r="F7966">
            <v>4</v>
          </cell>
        </row>
        <row r="7967">
          <cell r="E7967" t="str">
            <v>TUBB1</v>
          </cell>
          <cell r="F7967">
            <v>1</v>
          </cell>
        </row>
        <row r="7968">
          <cell r="E7968" t="str">
            <v>TUBB2C</v>
          </cell>
          <cell r="F7968">
            <v>1</v>
          </cell>
        </row>
        <row r="7969">
          <cell r="E7969" t="str">
            <v>TUBE1</v>
          </cell>
          <cell r="F7969">
            <v>1</v>
          </cell>
        </row>
        <row r="7970">
          <cell r="E7970" t="str">
            <v>TUBGCP2</v>
          </cell>
          <cell r="F7970">
            <v>3</v>
          </cell>
        </row>
        <row r="7971">
          <cell r="E7971" t="str">
            <v>TULP1</v>
          </cell>
          <cell r="F7971">
            <v>3</v>
          </cell>
        </row>
        <row r="7972">
          <cell r="E7972" t="str">
            <v>TULP2</v>
          </cell>
          <cell r="F7972">
            <v>1</v>
          </cell>
        </row>
        <row r="7973">
          <cell r="E7973" t="str">
            <v>TULP3</v>
          </cell>
          <cell r="F7973">
            <v>1</v>
          </cell>
        </row>
        <row r="7974">
          <cell r="E7974" t="str">
            <v>TULP4</v>
          </cell>
          <cell r="F7974">
            <v>1</v>
          </cell>
        </row>
        <row r="7975">
          <cell r="E7975" t="str">
            <v>TUSC2</v>
          </cell>
          <cell r="F7975">
            <v>1</v>
          </cell>
        </row>
        <row r="7976">
          <cell r="E7976" t="str">
            <v>TUSC3</v>
          </cell>
          <cell r="F7976">
            <v>1</v>
          </cell>
        </row>
        <row r="7977">
          <cell r="E7977" t="str">
            <v>TWISTNB</v>
          </cell>
          <cell r="F7977">
            <v>1</v>
          </cell>
        </row>
        <row r="7978">
          <cell r="E7978" t="str">
            <v>TXNDC11</v>
          </cell>
          <cell r="F7978">
            <v>2</v>
          </cell>
        </row>
        <row r="7979">
          <cell r="E7979" t="str">
            <v>TXNDC16</v>
          </cell>
          <cell r="F7979">
            <v>1</v>
          </cell>
        </row>
        <row r="7980">
          <cell r="E7980" t="str">
            <v>TXNDC3</v>
          </cell>
          <cell r="F7980">
            <v>7</v>
          </cell>
        </row>
        <row r="7981">
          <cell r="E7981" t="str">
            <v>TXNDC6</v>
          </cell>
          <cell r="F7981">
            <v>1</v>
          </cell>
        </row>
        <row r="7982">
          <cell r="E7982" t="str">
            <v>TXNDC9</v>
          </cell>
          <cell r="F7982">
            <v>2</v>
          </cell>
        </row>
        <row r="7983">
          <cell r="E7983" t="str">
            <v>TXNIP</v>
          </cell>
          <cell r="F7983">
            <v>1</v>
          </cell>
        </row>
        <row r="7984">
          <cell r="E7984" t="str">
            <v>TXNRD1</v>
          </cell>
          <cell r="F7984">
            <v>2</v>
          </cell>
        </row>
        <row r="7985">
          <cell r="E7985" t="str">
            <v>TXNRD2</v>
          </cell>
          <cell r="F7985">
            <v>1</v>
          </cell>
        </row>
        <row r="7986">
          <cell r="E7986" t="str">
            <v>TXNRD3</v>
          </cell>
          <cell r="F7986">
            <v>1</v>
          </cell>
        </row>
        <row r="7987">
          <cell r="E7987" t="str">
            <v>TYK2</v>
          </cell>
          <cell r="F7987">
            <v>1</v>
          </cell>
        </row>
        <row r="7988">
          <cell r="E7988" t="str">
            <v>TYMP</v>
          </cell>
          <cell r="F7988">
            <v>1</v>
          </cell>
        </row>
        <row r="7989">
          <cell r="E7989" t="str">
            <v>TYMS</v>
          </cell>
          <cell r="F7989">
            <v>1</v>
          </cell>
        </row>
        <row r="7990">
          <cell r="E7990" t="str">
            <v>TYR</v>
          </cell>
          <cell r="F7990">
            <v>3</v>
          </cell>
        </row>
        <row r="7991">
          <cell r="E7991" t="str">
            <v>TYRO3</v>
          </cell>
          <cell r="F7991">
            <v>2</v>
          </cell>
        </row>
        <row r="7992">
          <cell r="E7992" t="str">
            <v>TYROBP</v>
          </cell>
          <cell r="F7992">
            <v>2</v>
          </cell>
        </row>
        <row r="7993">
          <cell r="E7993" t="str">
            <v>TYW1</v>
          </cell>
          <cell r="F7993">
            <v>2</v>
          </cell>
        </row>
        <row r="7994">
          <cell r="E7994" t="str">
            <v>TYW3</v>
          </cell>
          <cell r="F7994">
            <v>1</v>
          </cell>
        </row>
        <row r="7995">
          <cell r="E7995" t="str">
            <v>U2AF1</v>
          </cell>
          <cell r="F7995">
            <v>1</v>
          </cell>
        </row>
        <row r="7996">
          <cell r="E7996" t="str">
            <v>U2AF2</v>
          </cell>
          <cell r="F7996">
            <v>1</v>
          </cell>
        </row>
        <row r="7997">
          <cell r="E7997" t="str">
            <v>U2SURP</v>
          </cell>
          <cell r="F7997">
            <v>1</v>
          </cell>
        </row>
        <row r="7998">
          <cell r="E7998" t="str">
            <v>U52112.2</v>
          </cell>
          <cell r="F7998">
            <v>1</v>
          </cell>
        </row>
        <row r="7999">
          <cell r="E7999" t="str">
            <v>UAP1</v>
          </cell>
          <cell r="F7999">
            <v>3</v>
          </cell>
        </row>
        <row r="8000">
          <cell r="E8000" t="str">
            <v>UBA1</v>
          </cell>
          <cell r="F8000">
            <v>1</v>
          </cell>
        </row>
        <row r="8001">
          <cell r="E8001" t="str">
            <v>UBA3</v>
          </cell>
          <cell r="F8001">
            <v>2</v>
          </cell>
        </row>
        <row r="8002">
          <cell r="E8002" t="str">
            <v>UBA6</v>
          </cell>
          <cell r="F8002">
            <v>3</v>
          </cell>
        </row>
        <row r="8003">
          <cell r="E8003" t="str">
            <v>UBA7</v>
          </cell>
          <cell r="F8003">
            <v>1</v>
          </cell>
        </row>
        <row r="8004">
          <cell r="E8004" t="str">
            <v>UBAC1</v>
          </cell>
          <cell r="F8004">
            <v>1</v>
          </cell>
        </row>
        <row r="8005">
          <cell r="E8005" t="str">
            <v>UBAP1</v>
          </cell>
          <cell r="F8005">
            <v>1</v>
          </cell>
        </row>
        <row r="8006">
          <cell r="E8006" t="str">
            <v>UBAP2</v>
          </cell>
          <cell r="F8006">
            <v>1</v>
          </cell>
        </row>
        <row r="8007">
          <cell r="E8007" t="str">
            <v>UBAP2L</v>
          </cell>
          <cell r="F8007">
            <v>1</v>
          </cell>
        </row>
        <row r="8008">
          <cell r="E8008" t="str">
            <v>UBASH3B</v>
          </cell>
          <cell r="F8008">
            <v>2</v>
          </cell>
        </row>
        <row r="8009">
          <cell r="E8009" t="str">
            <v>UBE2A</v>
          </cell>
          <cell r="F8009">
            <v>1</v>
          </cell>
        </row>
        <row r="8010">
          <cell r="E8010" t="str">
            <v>UBE2CBP</v>
          </cell>
          <cell r="F8010">
            <v>1</v>
          </cell>
        </row>
        <row r="8011">
          <cell r="E8011" t="str">
            <v>UBE2D1</v>
          </cell>
          <cell r="F8011">
            <v>1</v>
          </cell>
        </row>
        <row r="8012">
          <cell r="E8012" t="str">
            <v>UBE2D3</v>
          </cell>
          <cell r="F8012">
            <v>1</v>
          </cell>
        </row>
        <row r="8013">
          <cell r="E8013" t="str">
            <v>UBE2G1</v>
          </cell>
          <cell r="F8013">
            <v>1</v>
          </cell>
        </row>
        <row r="8014">
          <cell r="E8014" t="str">
            <v>UBE2I</v>
          </cell>
          <cell r="F8014">
            <v>1</v>
          </cell>
        </row>
        <row r="8015">
          <cell r="E8015" t="str">
            <v>UBE2J1</v>
          </cell>
          <cell r="F8015">
            <v>1</v>
          </cell>
        </row>
        <row r="8016">
          <cell r="E8016" t="str">
            <v>UBE2L6</v>
          </cell>
          <cell r="F8016">
            <v>1</v>
          </cell>
        </row>
        <row r="8017">
          <cell r="E8017" t="str">
            <v>UBE2M</v>
          </cell>
          <cell r="F8017">
            <v>1</v>
          </cell>
        </row>
        <row r="8018">
          <cell r="E8018" t="str">
            <v>UBE2O</v>
          </cell>
          <cell r="F8018">
            <v>2</v>
          </cell>
        </row>
        <row r="8019">
          <cell r="E8019" t="str">
            <v>UBE2Q2</v>
          </cell>
          <cell r="F8019">
            <v>1</v>
          </cell>
        </row>
        <row r="8020">
          <cell r="E8020" t="str">
            <v>UBE2QL1</v>
          </cell>
          <cell r="F8020">
            <v>2</v>
          </cell>
        </row>
        <row r="8021">
          <cell r="E8021" t="str">
            <v>UBE2Z</v>
          </cell>
          <cell r="F8021">
            <v>2</v>
          </cell>
        </row>
        <row r="8022">
          <cell r="E8022" t="str">
            <v>UBE3A</v>
          </cell>
          <cell r="F8022">
            <v>3</v>
          </cell>
        </row>
        <row r="8023">
          <cell r="E8023" t="str">
            <v>UBE3C</v>
          </cell>
          <cell r="F8023">
            <v>1</v>
          </cell>
        </row>
        <row r="8024">
          <cell r="E8024" t="str">
            <v>UBE4A</v>
          </cell>
          <cell r="F8024">
            <v>1</v>
          </cell>
        </row>
        <row r="8025">
          <cell r="E8025" t="str">
            <v>UBE4B</v>
          </cell>
          <cell r="F8025">
            <v>1</v>
          </cell>
        </row>
        <row r="8026">
          <cell r="E8026" t="str">
            <v>UBL7</v>
          </cell>
          <cell r="F8026">
            <v>1</v>
          </cell>
        </row>
        <row r="8027">
          <cell r="E8027" t="str">
            <v>UBN1</v>
          </cell>
          <cell r="F8027">
            <v>1</v>
          </cell>
        </row>
        <row r="8028">
          <cell r="E8028" t="str">
            <v>UBP1</v>
          </cell>
          <cell r="F8028">
            <v>1</v>
          </cell>
        </row>
        <row r="8029">
          <cell r="E8029" t="str">
            <v>UBQLN2</v>
          </cell>
          <cell r="F8029">
            <v>1</v>
          </cell>
        </row>
        <row r="8030">
          <cell r="E8030" t="str">
            <v>UBQLN3</v>
          </cell>
          <cell r="F8030">
            <v>1</v>
          </cell>
        </row>
        <row r="8031">
          <cell r="E8031" t="str">
            <v>UBQLNL</v>
          </cell>
          <cell r="F8031">
            <v>1</v>
          </cell>
        </row>
        <row r="8032">
          <cell r="E8032" t="str">
            <v>UBR1</v>
          </cell>
          <cell r="F8032">
            <v>1</v>
          </cell>
        </row>
        <row r="8033">
          <cell r="E8033" t="str">
            <v>UBR2</v>
          </cell>
          <cell r="F8033">
            <v>2</v>
          </cell>
        </row>
        <row r="8034">
          <cell r="E8034" t="str">
            <v>UBR3</v>
          </cell>
          <cell r="F8034">
            <v>2</v>
          </cell>
        </row>
        <row r="8035">
          <cell r="E8035" t="str">
            <v>UBR4</v>
          </cell>
          <cell r="F8035">
            <v>4</v>
          </cell>
        </row>
        <row r="8036">
          <cell r="E8036" t="str">
            <v>UBR5</v>
          </cell>
          <cell r="F8036">
            <v>6</v>
          </cell>
        </row>
        <row r="8037">
          <cell r="E8037" t="str">
            <v>UBTD1</v>
          </cell>
          <cell r="F8037">
            <v>1</v>
          </cell>
        </row>
        <row r="8038">
          <cell r="E8038" t="str">
            <v>UBTD2</v>
          </cell>
          <cell r="F8038">
            <v>1</v>
          </cell>
        </row>
        <row r="8039">
          <cell r="E8039" t="str">
            <v>UBTF</v>
          </cell>
          <cell r="F8039">
            <v>1</v>
          </cell>
        </row>
        <row r="8040">
          <cell r="E8040" t="str">
            <v>UBXN10</v>
          </cell>
          <cell r="F8040">
            <v>1</v>
          </cell>
        </row>
        <row r="8041">
          <cell r="E8041" t="str">
            <v>UCHL3</v>
          </cell>
          <cell r="F8041">
            <v>1</v>
          </cell>
        </row>
        <row r="8042">
          <cell r="E8042" t="str">
            <v>UCK2</v>
          </cell>
          <cell r="F8042">
            <v>1</v>
          </cell>
        </row>
        <row r="8043">
          <cell r="E8043" t="str">
            <v>UCKL1</v>
          </cell>
          <cell r="F8043">
            <v>2</v>
          </cell>
        </row>
        <row r="8044">
          <cell r="E8044" t="str">
            <v>UCP1</v>
          </cell>
          <cell r="F8044">
            <v>1</v>
          </cell>
        </row>
        <row r="8045">
          <cell r="E8045" t="str">
            <v>UCP2</v>
          </cell>
          <cell r="F8045">
            <v>1</v>
          </cell>
        </row>
        <row r="8046">
          <cell r="E8046" t="str">
            <v>UFC1</v>
          </cell>
          <cell r="F8046">
            <v>1</v>
          </cell>
        </row>
        <row r="8047">
          <cell r="E8047" t="str">
            <v>UGDH</v>
          </cell>
          <cell r="F8047">
            <v>3</v>
          </cell>
        </row>
        <row r="8048">
          <cell r="E8048" t="str">
            <v>UGGT1</v>
          </cell>
          <cell r="F8048">
            <v>1</v>
          </cell>
        </row>
        <row r="8049">
          <cell r="E8049" t="str">
            <v>UGGT2</v>
          </cell>
          <cell r="F8049">
            <v>3</v>
          </cell>
        </row>
        <row r="8050">
          <cell r="E8050" t="str">
            <v>UGP2</v>
          </cell>
          <cell r="F8050">
            <v>2</v>
          </cell>
        </row>
        <row r="8051">
          <cell r="E8051" t="str">
            <v>UGT2A1</v>
          </cell>
          <cell r="F8051">
            <v>1</v>
          </cell>
        </row>
        <row r="8052">
          <cell r="E8052" t="str">
            <v>UHRF1</v>
          </cell>
          <cell r="F8052">
            <v>1</v>
          </cell>
        </row>
        <row r="8053">
          <cell r="E8053" t="str">
            <v>UHRF1BP1</v>
          </cell>
          <cell r="F8053">
            <v>4</v>
          </cell>
        </row>
        <row r="8054">
          <cell r="E8054" t="str">
            <v>UHRF1BP1L</v>
          </cell>
          <cell r="F8054">
            <v>1</v>
          </cell>
        </row>
        <row r="8055">
          <cell r="E8055" t="str">
            <v>ULK1</v>
          </cell>
          <cell r="F8055">
            <v>2</v>
          </cell>
        </row>
        <row r="8056">
          <cell r="E8056" t="str">
            <v>ULK2</v>
          </cell>
          <cell r="F8056">
            <v>2</v>
          </cell>
        </row>
        <row r="8057">
          <cell r="E8057" t="str">
            <v>ULK4</v>
          </cell>
          <cell r="F8057">
            <v>1</v>
          </cell>
        </row>
        <row r="8058">
          <cell r="E8058" t="str">
            <v>UMODL1</v>
          </cell>
          <cell r="F8058">
            <v>3</v>
          </cell>
        </row>
        <row r="8059">
          <cell r="E8059" t="str">
            <v>UNC13A</v>
          </cell>
          <cell r="F8059">
            <v>4</v>
          </cell>
        </row>
        <row r="8060">
          <cell r="E8060" t="str">
            <v>UNC13C</v>
          </cell>
          <cell r="F8060">
            <v>7</v>
          </cell>
        </row>
        <row r="8061">
          <cell r="E8061" t="str">
            <v>UNC13D</v>
          </cell>
          <cell r="F8061">
            <v>2</v>
          </cell>
        </row>
        <row r="8062">
          <cell r="E8062" t="str">
            <v>UNC45A</v>
          </cell>
          <cell r="F8062">
            <v>1</v>
          </cell>
        </row>
        <row r="8063">
          <cell r="E8063" t="str">
            <v>UNC45B</v>
          </cell>
          <cell r="F8063">
            <v>2</v>
          </cell>
        </row>
        <row r="8064">
          <cell r="E8064" t="str">
            <v>UNC5A</v>
          </cell>
          <cell r="F8064">
            <v>1</v>
          </cell>
        </row>
        <row r="8065">
          <cell r="E8065" t="str">
            <v>UNC5B</v>
          </cell>
          <cell r="F8065">
            <v>1</v>
          </cell>
        </row>
        <row r="8066">
          <cell r="E8066" t="str">
            <v>UNC5C</v>
          </cell>
          <cell r="F8066">
            <v>6</v>
          </cell>
        </row>
        <row r="8067">
          <cell r="E8067" t="str">
            <v>UNC5D</v>
          </cell>
          <cell r="F8067">
            <v>2</v>
          </cell>
        </row>
        <row r="8068">
          <cell r="E8068" t="str">
            <v>UNC80</v>
          </cell>
          <cell r="F8068">
            <v>11</v>
          </cell>
        </row>
        <row r="8069">
          <cell r="E8069" t="str">
            <v>UNC93A</v>
          </cell>
          <cell r="F8069">
            <v>1</v>
          </cell>
        </row>
        <row r="8070">
          <cell r="E8070" t="str">
            <v>UNKL</v>
          </cell>
          <cell r="F8070">
            <v>1</v>
          </cell>
        </row>
        <row r="8071">
          <cell r="E8071" t="str">
            <v>UPF1</v>
          </cell>
          <cell r="F8071">
            <v>2</v>
          </cell>
        </row>
        <row r="8072">
          <cell r="E8072" t="str">
            <v>UPK1B</v>
          </cell>
          <cell r="F8072">
            <v>1</v>
          </cell>
        </row>
        <row r="8073">
          <cell r="E8073" t="str">
            <v>UPK2</v>
          </cell>
          <cell r="F8073">
            <v>1</v>
          </cell>
        </row>
        <row r="8074">
          <cell r="E8074" t="str">
            <v>UPK3A</v>
          </cell>
          <cell r="F8074">
            <v>1</v>
          </cell>
        </row>
        <row r="8075">
          <cell r="E8075" t="str">
            <v>UQCRC1</v>
          </cell>
          <cell r="F8075">
            <v>1</v>
          </cell>
        </row>
        <row r="8076">
          <cell r="E8076" t="str">
            <v>URB1</v>
          </cell>
          <cell r="F8076">
            <v>1</v>
          </cell>
        </row>
        <row r="8077">
          <cell r="E8077" t="str">
            <v>URB2</v>
          </cell>
          <cell r="F8077">
            <v>1</v>
          </cell>
        </row>
        <row r="8078">
          <cell r="E8078" t="str">
            <v>URM1</v>
          </cell>
          <cell r="F8078">
            <v>1</v>
          </cell>
        </row>
        <row r="8079">
          <cell r="E8079" t="str">
            <v>UROS</v>
          </cell>
          <cell r="F8079">
            <v>1</v>
          </cell>
        </row>
        <row r="8080">
          <cell r="E8080" t="str">
            <v>USE1</v>
          </cell>
          <cell r="F8080">
            <v>1</v>
          </cell>
        </row>
        <row r="8081">
          <cell r="E8081" t="str">
            <v>USF1</v>
          </cell>
          <cell r="F8081">
            <v>2</v>
          </cell>
        </row>
        <row r="8082">
          <cell r="E8082" t="str">
            <v>USH2A</v>
          </cell>
          <cell r="F8082">
            <v>10</v>
          </cell>
        </row>
        <row r="8083">
          <cell r="E8083" t="str">
            <v>USO1</v>
          </cell>
          <cell r="F8083">
            <v>1</v>
          </cell>
        </row>
        <row r="8084">
          <cell r="E8084" t="str">
            <v>USP10</v>
          </cell>
          <cell r="F8084">
            <v>1</v>
          </cell>
        </row>
        <row r="8085">
          <cell r="E8085" t="str">
            <v>USP11</v>
          </cell>
          <cell r="F8085">
            <v>2</v>
          </cell>
        </row>
        <row r="8086">
          <cell r="E8086" t="str">
            <v>USP13</v>
          </cell>
          <cell r="F8086">
            <v>2</v>
          </cell>
        </row>
        <row r="8087">
          <cell r="E8087" t="str">
            <v>USP14</v>
          </cell>
          <cell r="F8087">
            <v>1</v>
          </cell>
        </row>
        <row r="8088">
          <cell r="E8088" t="str">
            <v>USP18</v>
          </cell>
          <cell r="F8088">
            <v>1</v>
          </cell>
        </row>
        <row r="8089">
          <cell r="E8089" t="str">
            <v>USP19</v>
          </cell>
          <cell r="F8089">
            <v>3</v>
          </cell>
        </row>
        <row r="8090">
          <cell r="E8090" t="str">
            <v>USP2</v>
          </cell>
          <cell r="F8090">
            <v>2</v>
          </cell>
        </row>
        <row r="8091">
          <cell r="E8091" t="str">
            <v>USP21</v>
          </cell>
          <cell r="F8091">
            <v>1</v>
          </cell>
        </row>
        <row r="8092">
          <cell r="E8092" t="str">
            <v>USP24</v>
          </cell>
          <cell r="F8092">
            <v>2</v>
          </cell>
        </row>
        <row r="8093">
          <cell r="E8093" t="str">
            <v>USP26</v>
          </cell>
          <cell r="F8093">
            <v>1</v>
          </cell>
        </row>
        <row r="8094">
          <cell r="E8094" t="str">
            <v>USP27X</v>
          </cell>
          <cell r="F8094">
            <v>1</v>
          </cell>
        </row>
        <row r="8095">
          <cell r="E8095" t="str">
            <v>USP28</v>
          </cell>
          <cell r="F8095">
            <v>1</v>
          </cell>
        </row>
        <row r="8096">
          <cell r="E8096" t="str">
            <v>USP29</v>
          </cell>
          <cell r="F8096">
            <v>3</v>
          </cell>
        </row>
        <row r="8097">
          <cell r="E8097" t="str">
            <v>USP32</v>
          </cell>
          <cell r="F8097">
            <v>2</v>
          </cell>
        </row>
        <row r="8098">
          <cell r="E8098" t="str">
            <v>USP34</v>
          </cell>
          <cell r="F8098">
            <v>4</v>
          </cell>
        </row>
        <row r="8099">
          <cell r="E8099" t="str">
            <v>USP35</v>
          </cell>
          <cell r="F8099">
            <v>2</v>
          </cell>
        </row>
        <row r="8100">
          <cell r="E8100" t="str">
            <v>USP36</v>
          </cell>
          <cell r="F8100">
            <v>2</v>
          </cell>
        </row>
        <row r="8101">
          <cell r="E8101" t="str">
            <v>USP37</v>
          </cell>
          <cell r="F8101">
            <v>2</v>
          </cell>
        </row>
        <row r="8102">
          <cell r="E8102" t="str">
            <v>USP39</v>
          </cell>
          <cell r="F8102">
            <v>1</v>
          </cell>
        </row>
        <row r="8103">
          <cell r="E8103" t="str">
            <v>USP4</v>
          </cell>
          <cell r="F8103">
            <v>1</v>
          </cell>
        </row>
        <row r="8104">
          <cell r="E8104" t="str">
            <v>USP40</v>
          </cell>
          <cell r="F8104">
            <v>2</v>
          </cell>
        </row>
        <row r="8105">
          <cell r="E8105" t="str">
            <v>USP41</v>
          </cell>
          <cell r="F8105">
            <v>1</v>
          </cell>
        </row>
        <row r="8106">
          <cell r="E8106" t="str">
            <v>USP42</v>
          </cell>
          <cell r="F8106">
            <v>1</v>
          </cell>
        </row>
        <row r="8107">
          <cell r="E8107" t="str">
            <v>USP43</v>
          </cell>
          <cell r="F8107">
            <v>1</v>
          </cell>
        </row>
        <row r="8108">
          <cell r="E8108" t="str">
            <v>USP44</v>
          </cell>
          <cell r="F8108">
            <v>1</v>
          </cell>
        </row>
        <row r="8109">
          <cell r="E8109" t="str">
            <v>USP45</v>
          </cell>
          <cell r="F8109">
            <v>2</v>
          </cell>
        </row>
        <row r="8110">
          <cell r="E8110" t="str">
            <v>USP48</v>
          </cell>
          <cell r="F8110">
            <v>1</v>
          </cell>
        </row>
        <row r="8111">
          <cell r="E8111" t="str">
            <v>USP5</v>
          </cell>
          <cell r="F8111">
            <v>1</v>
          </cell>
        </row>
        <row r="8112">
          <cell r="E8112" t="str">
            <v>USP50</v>
          </cell>
          <cell r="F8112">
            <v>1</v>
          </cell>
        </row>
        <row r="8113">
          <cell r="E8113" t="str">
            <v>USP51</v>
          </cell>
          <cell r="F8113">
            <v>3</v>
          </cell>
        </row>
        <row r="8114">
          <cell r="E8114" t="str">
            <v>USP53</v>
          </cell>
          <cell r="F8114">
            <v>3</v>
          </cell>
        </row>
        <row r="8115">
          <cell r="E8115" t="str">
            <v>USP54</v>
          </cell>
          <cell r="F8115">
            <v>1</v>
          </cell>
        </row>
        <row r="8116">
          <cell r="E8116" t="str">
            <v>USP7</v>
          </cell>
          <cell r="F8116">
            <v>4</v>
          </cell>
        </row>
        <row r="8117">
          <cell r="E8117" t="str">
            <v>USP8</v>
          </cell>
          <cell r="F8117">
            <v>2</v>
          </cell>
        </row>
        <row r="8118">
          <cell r="E8118" t="str">
            <v>USP9X</v>
          </cell>
          <cell r="F8118">
            <v>4</v>
          </cell>
        </row>
        <row r="8119">
          <cell r="E8119" t="str">
            <v>USP9Y</v>
          </cell>
          <cell r="F8119">
            <v>1</v>
          </cell>
        </row>
        <row r="8120">
          <cell r="E8120" t="str">
            <v>USPL1</v>
          </cell>
          <cell r="F8120">
            <v>2</v>
          </cell>
        </row>
        <row r="8121">
          <cell r="E8121" t="str">
            <v>UST</v>
          </cell>
          <cell r="F8121">
            <v>1</v>
          </cell>
        </row>
        <row r="8122">
          <cell r="E8122" t="str">
            <v>UTF1</v>
          </cell>
          <cell r="F8122">
            <v>1</v>
          </cell>
        </row>
        <row r="8123">
          <cell r="E8123" t="str">
            <v>UTP14A</v>
          </cell>
          <cell r="F8123">
            <v>2</v>
          </cell>
        </row>
        <row r="8124">
          <cell r="E8124" t="str">
            <v>UTP14C</v>
          </cell>
          <cell r="F8124">
            <v>1</v>
          </cell>
        </row>
        <row r="8125">
          <cell r="E8125" t="str">
            <v>UTP20</v>
          </cell>
          <cell r="F8125">
            <v>3</v>
          </cell>
        </row>
        <row r="8126">
          <cell r="E8126" t="str">
            <v>UTRN</v>
          </cell>
          <cell r="F8126">
            <v>3</v>
          </cell>
        </row>
        <row r="8127">
          <cell r="E8127" t="str">
            <v>UTS2R</v>
          </cell>
          <cell r="F8127">
            <v>1</v>
          </cell>
        </row>
        <row r="8128">
          <cell r="E8128" t="str">
            <v>UTY</v>
          </cell>
          <cell r="F8128">
            <v>1</v>
          </cell>
        </row>
        <row r="8129">
          <cell r="E8129" t="str">
            <v>UVRAG</v>
          </cell>
          <cell r="F8129">
            <v>2</v>
          </cell>
        </row>
        <row r="8130">
          <cell r="E8130" t="str">
            <v>VAC14</v>
          </cell>
          <cell r="F8130">
            <v>1</v>
          </cell>
        </row>
        <row r="8131">
          <cell r="E8131" t="str">
            <v>VAMP4</v>
          </cell>
          <cell r="F8131">
            <v>1</v>
          </cell>
        </row>
        <row r="8132">
          <cell r="E8132" t="str">
            <v>VANGL1</v>
          </cell>
          <cell r="F8132">
            <v>3</v>
          </cell>
        </row>
        <row r="8133">
          <cell r="E8133" t="str">
            <v>VANGL2</v>
          </cell>
          <cell r="F8133">
            <v>1</v>
          </cell>
        </row>
        <row r="8134">
          <cell r="E8134" t="str">
            <v>VARS</v>
          </cell>
          <cell r="F8134">
            <v>1</v>
          </cell>
        </row>
        <row r="8135">
          <cell r="E8135" t="str">
            <v>VARS2</v>
          </cell>
          <cell r="F8135">
            <v>1</v>
          </cell>
        </row>
        <row r="8136">
          <cell r="E8136" t="str">
            <v>VASP</v>
          </cell>
          <cell r="F8136">
            <v>2</v>
          </cell>
        </row>
        <row r="8137">
          <cell r="E8137" t="str">
            <v>VAV1</v>
          </cell>
          <cell r="F8137">
            <v>2</v>
          </cell>
        </row>
        <row r="8138">
          <cell r="E8138" t="str">
            <v>VAX1</v>
          </cell>
          <cell r="F8138">
            <v>1</v>
          </cell>
        </row>
        <row r="8139">
          <cell r="E8139" t="str">
            <v>VAX2</v>
          </cell>
          <cell r="F8139">
            <v>1</v>
          </cell>
        </row>
        <row r="8140">
          <cell r="E8140" t="str">
            <v>VCAM1</v>
          </cell>
          <cell r="F8140">
            <v>2</v>
          </cell>
        </row>
        <row r="8141">
          <cell r="E8141" t="str">
            <v>VCAN</v>
          </cell>
          <cell r="F8141">
            <v>12</v>
          </cell>
        </row>
        <row r="8142">
          <cell r="E8142" t="str">
            <v>VCL</v>
          </cell>
          <cell r="F8142">
            <v>2</v>
          </cell>
        </row>
        <row r="8143">
          <cell r="E8143" t="str">
            <v>VDAC2</v>
          </cell>
          <cell r="F8143">
            <v>1</v>
          </cell>
        </row>
        <row r="8144">
          <cell r="E8144" t="str">
            <v>VEGFB</v>
          </cell>
          <cell r="F8144">
            <v>1</v>
          </cell>
        </row>
        <row r="8145">
          <cell r="E8145" t="str">
            <v>VEGFC</v>
          </cell>
          <cell r="F8145">
            <v>4</v>
          </cell>
        </row>
        <row r="8146">
          <cell r="E8146" t="str">
            <v>VENTX</v>
          </cell>
          <cell r="F8146">
            <v>1</v>
          </cell>
        </row>
        <row r="8147">
          <cell r="E8147" t="str">
            <v>VEPH1</v>
          </cell>
          <cell r="F8147">
            <v>4</v>
          </cell>
        </row>
        <row r="8148">
          <cell r="E8148" t="str">
            <v>VEZT</v>
          </cell>
          <cell r="F8148">
            <v>1</v>
          </cell>
        </row>
        <row r="8149">
          <cell r="E8149" t="str">
            <v>VGLL2</v>
          </cell>
          <cell r="F8149">
            <v>2</v>
          </cell>
        </row>
        <row r="8150">
          <cell r="E8150" t="str">
            <v>VIL1</v>
          </cell>
          <cell r="F8150">
            <v>1</v>
          </cell>
        </row>
        <row r="8151">
          <cell r="E8151" t="str">
            <v>VILL</v>
          </cell>
          <cell r="F8151">
            <v>1</v>
          </cell>
        </row>
        <row r="8152">
          <cell r="E8152" t="str">
            <v>VIM</v>
          </cell>
          <cell r="F8152">
            <v>2</v>
          </cell>
        </row>
        <row r="8153">
          <cell r="E8153" t="str">
            <v>VIP</v>
          </cell>
          <cell r="F8153">
            <v>5</v>
          </cell>
        </row>
        <row r="8154">
          <cell r="E8154" t="str">
            <v>VIPAR</v>
          </cell>
          <cell r="F8154">
            <v>1</v>
          </cell>
        </row>
        <row r="8155">
          <cell r="E8155" t="str">
            <v>VIT</v>
          </cell>
          <cell r="F8155">
            <v>3</v>
          </cell>
        </row>
        <row r="8156">
          <cell r="E8156" t="str">
            <v>VKORC1</v>
          </cell>
          <cell r="F8156">
            <v>1</v>
          </cell>
        </row>
        <row r="8157">
          <cell r="E8157" t="str">
            <v>VLDLR</v>
          </cell>
          <cell r="F8157">
            <v>2</v>
          </cell>
        </row>
        <row r="8158">
          <cell r="E8158" t="str">
            <v>VMA21</v>
          </cell>
          <cell r="F8158">
            <v>1</v>
          </cell>
        </row>
        <row r="8159">
          <cell r="E8159" t="str">
            <v>VN1R2</v>
          </cell>
          <cell r="F8159">
            <v>1</v>
          </cell>
        </row>
        <row r="8160">
          <cell r="E8160" t="str">
            <v>VN1R4</v>
          </cell>
          <cell r="F8160">
            <v>1</v>
          </cell>
        </row>
        <row r="8161">
          <cell r="E8161" t="str">
            <v>VN1R5</v>
          </cell>
          <cell r="F8161">
            <v>2</v>
          </cell>
        </row>
        <row r="8162">
          <cell r="E8162" t="str">
            <v>VNN1</v>
          </cell>
          <cell r="F8162">
            <v>3</v>
          </cell>
        </row>
        <row r="8163">
          <cell r="E8163" t="str">
            <v>VNN2</v>
          </cell>
          <cell r="F8163">
            <v>1</v>
          </cell>
        </row>
        <row r="8164">
          <cell r="E8164" t="str">
            <v>VPS11</v>
          </cell>
          <cell r="F8164">
            <v>1</v>
          </cell>
        </row>
        <row r="8165">
          <cell r="E8165" t="str">
            <v>VPS13A</v>
          </cell>
          <cell r="F8165">
            <v>1</v>
          </cell>
        </row>
        <row r="8166">
          <cell r="E8166" t="str">
            <v>VPS13B</v>
          </cell>
          <cell r="F8166">
            <v>3</v>
          </cell>
        </row>
        <row r="8167">
          <cell r="E8167" t="str">
            <v>VPS13C</v>
          </cell>
          <cell r="F8167">
            <v>3</v>
          </cell>
        </row>
        <row r="8168">
          <cell r="E8168" t="str">
            <v>VPS13D</v>
          </cell>
          <cell r="F8168">
            <v>3</v>
          </cell>
        </row>
        <row r="8169">
          <cell r="E8169" t="str">
            <v>VPS16</v>
          </cell>
          <cell r="F8169">
            <v>1</v>
          </cell>
        </row>
        <row r="8170">
          <cell r="E8170" t="str">
            <v>VPS18</v>
          </cell>
          <cell r="F8170">
            <v>1</v>
          </cell>
        </row>
        <row r="8171">
          <cell r="E8171" t="str">
            <v>VPS24</v>
          </cell>
          <cell r="F8171">
            <v>2</v>
          </cell>
        </row>
        <row r="8172">
          <cell r="E8172" t="str">
            <v>VPS26B</v>
          </cell>
          <cell r="F8172">
            <v>1</v>
          </cell>
        </row>
        <row r="8173">
          <cell r="E8173" t="str">
            <v>VPS33B</v>
          </cell>
          <cell r="F8173">
            <v>1</v>
          </cell>
        </row>
        <row r="8174">
          <cell r="E8174" t="str">
            <v>VPS35</v>
          </cell>
          <cell r="F8174">
            <v>2</v>
          </cell>
        </row>
        <row r="8175">
          <cell r="E8175" t="str">
            <v>VPS36</v>
          </cell>
          <cell r="F8175">
            <v>2</v>
          </cell>
        </row>
        <row r="8176">
          <cell r="E8176" t="str">
            <v>VPS37A</v>
          </cell>
          <cell r="F8176">
            <v>1</v>
          </cell>
        </row>
        <row r="8177">
          <cell r="E8177" t="str">
            <v>VPS37B</v>
          </cell>
          <cell r="F8177">
            <v>1</v>
          </cell>
        </row>
        <row r="8178">
          <cell r="E8178" t="str">
            <v>VPS41</v>
          </cell>
          <cell r="F8178">
            <v>3</v>
          </cell>
        </row>
        <row r="8179">
          <cell r="E8179" t="str">
            <v>VPS45</v>
          </cell>
          <cell r="F8179">
            <v>1</v>
          </cell>
        </row>
        <row r="8180">
          <cell r="E8180" t="str">
            <v>VPS4A</v>
          </cell>
          <cell r="F8180">
            <v>1</v>
          </cell>
        </row>
        <row r="8181">
          <cell r="E8181" t="str">
            <v>VPS53</v>
          </cell>
          <cell r="F8181">
            <v>1</v>
          </cell>
        </row>
        <row r="8182">
          <cell r="E8182" t="str">
            <v>VPS72</v>
          </cell>
          <cell r="F8182">
            <v>2</v>
          </cell>
        </row>
        <row r="8183">
          <cell r="E8183" t="str">
            <v>VPS8</v>
          </cell>
          <cell r="F8183">
            <v>2</v>
          </cell>
        </row>
        <row r="8184">
          <cell r="E8184" t="str">
            <v>VRK2</v>
          </cell>
          <cell r="F8184">
            <v>2</v>
          </cell>
        </row>
        <row r="8185">
          <cell r="E8185" t="str">
            <v>VRK3</v>
          </cell>
          <cell r="F8185">
            <v>1</v>
          </cell>
        </row>
        <row r="8186">
          <cell r="E8186" t="str">
            <v>VSIG1</v>
          </cell>
          <cell r="F8186">
            <v>1</v>
          </cell>
        </row>
        <row r="8187">
          <cell r="E8187" t="str">
            <v>VSIG10L</v>
          </cell>
          <cell r="F8187">
            <v>1</v>
          </cell>
        </row>
        <row r="8188">
          <cell r="E8188" t="str">
            <v>VSTM2A</v>
          </cell>
          <cell r="F8188">
            <v>3</v>
          </cell>
        </row>
        <row r="8189">
          <cell r="E8189" t="str">
            <v>VSX1</v>
          </cell>
          <cell r="F8189">
            <v>1</v>
          </cell>
        </row>
        <row r="8190">
          <cell r="E8190" t="str">
            <v>VSX2</v>
          </cell>
          <cell r="F8190">
            <v>1</v>
          </cell>
        </row>
        <row r="8191">
          <cell r="E8191" t="str">
            <v>VWA1</v>
          </cell>
          <cell r="F8191">
            <v>1</v>
          </cell>
        </row>
        <row r="8192">
          <cell r="E8192" t="str">
            <v>VWA2</v>
          </cell>
          <cell r="F8192">
            <v>2</v>
          </cell>
        </row>
        <row r="8193">
          <cell r="E8193" t="str">
            <v>VWA3A</v>
          </cell>
          <cell r="F8193">
            <v>3</v>
          </cell>
        </row>
        <row r="8194">
          <cell r="E8194" t="str">
            <v>VWA3B</v>
          </cell>
          <cell r="F8194">
            <v>3</v>
          </cell>
        </row>
        <row r="8195">
          <cell r="E8195" t="str">
            <v>VWA5A</v>
          </cell>
          <cell r="F8195">
            <v>1</v>
          </cell>
        </row>
        <row r="8196">
          <cell r="E8196" t="str">
            <v>VWA5B2</v>
          </cell>
          <cell r="F8196">
            <v>2</v>
          </cell>
        </row>
        <row r="8197">
          <cell r="E8197" t="str">
            <v>VWC2</v>
          </cell>
          <cell r="F8197">
            <v>3</v>
          </cell>
        </row>
        <row r="8198">
          <cell r="E8198" t="str">
            <v>VWC2L</v>
          </cell>
          <cell r="F8198">
            <v>3</v>
          </cell>
        </row>
        <row r="8199">
          <cell r="E8199" t="str">
            <v>VWCE</v>
          </cell>
          <cell r="F8199">
            <v>1</v>
          </cell>
        </row>
        <row r="8200">
          <cell r="E8200" t="str">
            <v>VWDE</v>
          </cell>
          <cell r="F8200">
            <v>3</v>
          </cell>
        </row>
        <row r="8201">
          <cell r="E8201" t="str">
            <v>VWF</v>
          </cell>
          <cell r="F8201">
            <v>5</v>
          </cell>
        </row>
        <row r="8202">
          <cell r="E8202" t="str">
            <v>WAPAL</v>
          </cell>
          <cell r="F8202">
            <v>2</v>
          </cell>
        </row>
        <row r="8203">
          <cell r="E8203" t="str">
            <v>WARS2</v>
          </cell>
          <cell r="F8203">
            <v>1</v>
          </cell>
        </row>
        <row r="8204">
          <cell r="E8204" t="str">
            <v>WAS</v>
          </cell>
          <cell r="F8204">
            <v>1</v>
          </cell>
        </row>
        <row r="8205">
          <cell r="E8205" t="str">
            <v>WASF1</v>
          </cell>
          <cell r="F8205">
            <v>1</v>
          </cell>
        </row>
        <row r="8206">
          <cell r="E8206" t="str">
            <v>WASF3</v>
          </cell>
          <cell r="F8206">
            <v>4</v>
          </cell>
        </row>
        <row r="8207">
          <cell r="E8207" t="str">
            <v>WASF4</v>
          </cell>
          <cell r="F8207">
            <v>1</v>
          </cell>
        </row>
        <row r="8208">
          <cell r="E8208" t="str">
            <v>WBP11</v>
          </cell>
          <cell r="F8208">
            <v>1</v>
          </cell>
        </row>
        <row r="8209">
          <cell r="E8209" t="str">
            <v>WBP2</v>
          </cell>
          <cell r="F8209">
            <v>2</v>
          </cell>
        </row>
        <row r="8210">
          <cell r="E8210" t="str">
            <v>WBP4</v>
          </cell>
          <cell r="F8210">
            <v>1</v>
          </cell>
        </row>
        <row r="8211">
          <cell r="E8211" t="str">
            <v>WBSCR17</v>
          </cell>
          <cell r="F8211">
            <v>4</v>
          </cell>
        </row>
        <row r="8212">
          <cell r="E8212" t="str">
            <v>WBSCR27</v>
          </cell>
          <cell r="F8212">
            <v>1</v>
          </cell>
        </row>
        <row r="8213">
          <cell r="E8213" t="str">
            <v>WBSCR28</v>
          </cell>
          <cell r="F8213">
            <v>1</v>
          </cell>
        </row>
        <row r="8214">
          <cell r="E8214" t="str">
            <v>WDFY3</v>
          </cell>
          <cell r="F8214">
            <v>3</v>
          </cell>
        </row>
        <row r="8215">
          <cell r="E8215" t="str">
            <v>WDFY4</v>
          </cell>
          <cell r="F8215">
            <v>5</v>
          </cell>
        </row>
        <row r="8216">
          <cell r="E8216" t="str">
            <v>WDR1</v>
          </cell>
          <cell r="F8216">
            <v>2</v>
          </cell>
        </row>
        <row r="8217">
          <cell r="E8217" t="str">
            <v>WDR11</v>
          </cell>
          <cell r="F8217">
            <v>1</v>
          </cell>
        </row>
        <row r="8218">
          <cell r="E8218" t="str">
            <v>WDR17</v>
          </cell>
          <cell r="F8218">
            <v>3</v>
          </cell>
        </row>
        <row r="8219">
          <cell r="E8219" t="str">
            <v>WDR18</v>
          </cell>
          <cell r="F8219">
            <v>1</v>
          </cell>
        </row>
        <row r="8220">
          <cell r="E8220" t="str">
            <v>WDR19</v>
          </cell>
          <cell r="F8220">
            <v>3</v>
          </cell>
        </row>
        <row r="8221">
          <cell r="E8221" t="str">
            <v>WDR20</v>
          </cell>
          <cell r="F8221">
            <v>1</v>
          </cell>
        </row>
        <row r="8222">
          <cell r="E8222" t="str">
            <v>WDR25</v>
          </cell>
          <cell r="F8222">
            <v>3</v>
          </cell>
        </row>
        <row r="8223">
          <cell r="E8223" t="str">
            <v>WDR31</v>
          </cell>
          <cell r="F8223">
            <v>1</v>
          </cell>
        </row>
        <row r="8224">
          <cell r="E8224" t="str">
            <v>WDR33</v>
          </cell>
          <cell r="F8224">
            <v>1</v>
          </cell>
        </row>
        <row r="8225">
          <cell r="E8225" t="str">
            <v>WDR34</v>
          </cell>
          <cell r="F8225">
            <v>1</v>
          </cell>
        </row>
        <row r="8226">
          <cell r="E8226" t="str">
            <v>WDR36</v>
          </cell>
          <cell r="F8226">
            <v>1</v>
          </cell>
        </row>
        <row r="8227">
          <cell r="E8227" t="str">
            <v>WDR4</v>
          </cell>
          <cell r="F8227">
            <v>1</v>
          </cell>
        </row>
        <row r="8228">
          <cell r="E8228" t="str">
            <v>WDR43</v>
          </cell>
          <cell r="F8228">
            <v>1</v>
          </cell>
        </row>
        <row r="8229">
          <cell r="E8229" t="str">
            <v>WDR44</v>
          </cell>
          <cell r="F8229">
            <v>2</v>
          </cell>
        </row>
        <row r="8230">
          <cell r="E8230" t="str">
            <v>WDR46</v>
          </cell>
          <cell r="F8230">
            <v>1</v>
          </cell>
        </row>
        <row r="8231">
          <cell r="E8231" t="str">
            <v>WDR49</v>
          </cell>
          <cell r="F8231">
            <v>4</v>
          </cell>
        </row>
        <row r="8232">
          <cell r="E8232" t="str">
            <v>WDR55</v>
          </cell>
          <cell r="F8232">
            <v>1</v>
          </cell>
        </row>
        <row r="8233">
          <cell r="E8233" t="str">
            <v>WDR59</v>
          </cell>
          <cell r="F8233">
            <v>1</v>
          </cell>
        </row>
        <row r="8234">
          <cell r="E8234" t="str">
            <v>WDR5B</v>
          </cell>
          <cell r="F8234">
            <v>1</v>
          </cell>
        </row>
        <row r="8235">
          <cell r="E8235" t="str">
            <v>WDR6</v>
          </cell>
          <cell r="F8235">
            <v>2</v>
          </cell>
        </row>
        <row r="8236">
          <cell r="E8236" t="str">
            <v>WDR60</v>
          </cell>
          <cell r="F8236">
            <v>3</v>
          </cell>
        </row>
        <row r="8237">
          <cell r="E8237" t="str">
            <v>WDR64</v>
          </cell>
          <cell r="F8237">
            <v>1</v>
          </cell>
        </row>
        <row r="8238">
          <cell r="E8238" t="str">
            <v>WDR65</v>
          </cell>
          <cell r="F8238">
            <v>2</v>
          </cell>
        </row>
        <row r="8239">
          <cell r="E8239" t="str">
            <v>WDR66</v>
          </cell>
          <cell r="F8239">
            <v>1</v>
          </cell>
        </row>
        <row r="8240">
          <cell r="E8240" t="str">
            <v>WDR69</v>
          </cell>
          <cell r="F8240">
            <v>1</v>
          </cell>
        </row>
        <row r="8241">
          <cell r="E8241" t="str">
            <v>WDR70</v>
          </cell>
          <cell r="F8241">
            <v>2</v>
          </cell>
        </row>
        <row r="8242">
          <cell r="E8242" t="str">
            <v>WDR72</v>
          </cell>
          <cell r="F8242">
            <v>3</v>
          </cell>
        </row>
        <row r="8243">
          <cell r="E8243" t="str">
            <v>WDR74</v>
          </cell>
          <cell r="F8243">
            <v>1</v>
          </cell>
        </row>
        <row r="8244">
          <cell r="E8244" t="str">
            <v>WDR75</v>
          </cell>
          <cell r="F8244">
            <v>1</v>
          </cell>
        </row>
        <row r="8245">
          <cell r="E8245" t="str">
            <v>WDR8</v>
          </cell>
          <cell r="F8245">
            <v>1</v>
          </cell>
        </row>
        <row r="8246">
          <cell r="E8246" t="str">
            <v>WDR81</v>
          </cell>
          <cell r="F8246">
            <v>1</v>
          </cell>
        </row>
        <row r="8247">
          <cell r="E8247" t="str">
            <v>WDR82</v>
          </cell>
          <cell r="F8247">
            <v>1</v>
          </cell>
        </row>
        <row r="8248">
          <cell r="E8248" t="str">
            <v>WDR87</v>
          </cell>
          <cell r="F8248">
            <v>6</v>
          </cell>
        </row>
        <row r="8249">
          <cell r="E8249" t="str">
            <v>WDR90</v>
          </cell>
          <cell r="F8249">
            <v>3</v>
          </cell>
        </row>
        <row r="8250">
          <cell r="E8250" t="str">
            <v>WDR91</v>
          </cell>
          <cell r="F8250">
            <v>1</v>
          </cell>
        </row>
        <row r="8251">
          <cell r="E8251" t="str">
            <v>WDR93</v>
          </cell>
          <cell r="F8251">
            <v>2</v>
          </cell>
        </row>
        <row r="8252">
          <cell r="E8252" t="str">
            <v>WDSUB1</v>
          </cell>
          <cell r="F8252">
            <v>2</v>
          </cell>
        </row>
        <row r="8253">
          <cell r="E8253" t="str">
            <v>WDTC1</v>
          </cell>
          <cell r="F8253">
            <v>3</v>
          </cell>
        </row>
        <row r="8254">
          <cell r="E8254" t="str">
            <v>WEE1</v>
          </cell>
          <cell r="F8254">
            <v>1</v>
          </cell>
        </row>
        <row r="8255">
          <cell r="E8255" t="str">
            <v>WFDC2</v>
          </cell>
          <cell r="F8255">
            <v>1</v>
          </cell>
        </row>
        <row r="8256">
          <cell r="E8256" t="str">
            <v>WFDC5</v>
          </cell>
          <cell r="F8256">
            <v>2</v>
          </cell>
        </row>
        <row r="8257">
          <cell r="E8257" t="str">
            <v>WFIKKN1</v>
          </cell>
          <cell r="F8257">
            <v>1</v>
          </cell>
        </row>
        <row r="8258">
          <cell r="E8258" t="str">
            <v>WFIKKN2</v>
          </cell>
          <cell r="F8258">
            <v>2</v>
          </cell>
        </row>
        <row r="8259">
          <cell r="E8259" t="str">
            <v>WFS1</v>
          </cell>
          <cell r="F8259">
            <v>1</v>
          </cell>
        </row>
        <row r="8260">
          <cell r="E8260" t="str">
            <v>WHSC1</v>
          </cell>
          <cell r="F8260">
            <v>2</v>
          </cell>
        </row>
        <row r="8261">
          <cell r="E8261" t="str">
            <v>WHSC1L1</v>
          </cell>
          <cell r="F8261">
            <v>2</v>
          </cell>
        </row>
        <row r="8262">
          <cell r="E8262" t="str">
            <v>WIPF3</v>
          </cell>
          <cell r="F8262">
            <v>1</v>
          </cell>
        </row>
        <row r="8263">
          <cell r="E8263" t="str">
            <v>WISP1</v>
          </cell>
          <cell r="F8263">
            <v>2</v>
          </cell>
        </row>
        <row r="8264">
          <cell r="E8264" t="str">
            <v>WISP3</v>
          </cell>
          <cell r="F8264">
            <v>2</v>
          </cell>
        </row>
        <row r="8265">
          <cell r="E8265" t="str">
            <v>WIT1</v>
          </cell>
          <cell r="F8265">
            <v>1</v>
          </cell>
        </row>
        <row r="8266">
          <cell r="E8266" t="str">
            <v>WIZ</v>
          </cell>
          <cell r="F8266">
            <v>3</v>
          </cell>
        </row>
        <row r="8267">
          <cell r="E8267" t="str">
            <v>WNK2</v>
          </cell>
          <cell r="F8267">
            <v>2</v>
          </cell>
        </row>
        <row r="8268">
          <cell r="E8268" t="str">
            <v>WNK3</v>
          </cell>
          <cell r="F8268">
            <v>3</v>
          </cell>
        </row>
        <row r="8269">
          <cell r="E8269" t="str">
            <v>WNT16</v>
          </cell>
          <cell r="F8269">
            <v>1</v>
          </cell>
        </row>
        <row r="8270">
          <cell r="E8270" t="str">
            <v>WNT2B</v>
          </cell>
          <cell r="F8270">
            <v>1</v>
          </cell>
        </row>
        <row r="8271">
          <cell r="E8271" t="str">
            <v>WNT3A</v>
          </cell>
          <cell r="F8271">
            <v>1</v>
          </cell>
        </row>
        <row r="8272">
          <cell r="E8272" t="str">
            <v>WNT5A</v>
          </cell>
          <cell r="F8272">
            <v>4</v>
          </cell>
        </row>
        <row r="8273">
          <cell r="E8273" t="str">
            <v>WNT7A</v>
          </cell>
          <cell r="F8273">
            <v>1</v>
          </cell>
        </row>
        <row r="8274">
          <cell r="E8274" t="str">
            <v>WNT7B</v>
          </cell>
          <cell r="F8274">
            <v>1</v>
          </cell>
        </row>
        <row r="8275">
          <cell r="E8275" t="str">
            <v>WNT8B</v>
          </cell>
          <cell r="F8275">
            <v>1</v>
          </cell>
        </row>
        <row r="8276">
          <cell r="E8276" t="str">
            <v>WNT9B</v>
          </cell>
          <cell r="F8276">
            <v>2</v>
          </cell>
        </row>
        <row r="8277">
          <cell r="E8277" t="str">
            <v>WRAP53</v>
          </cell>
          <cell r="F8277">
            <v>2</v>
          </cell>
        </row>
        <row r="8278">
          <cell r="E8278" t="str">
            <v>WRN</v>
          </cell>
          <cell r="F8278">
            <v>2</v>
          </cell>
        </row>
        <row r="8279">
          <cell r="E8279" t="str">
            <v>WSCD1</v>
          </cell>
          <cell r="F8279">
            <v>2</v>
          </cell>
        </row>
        <row r="8280">
          <cell r="E8280" t="str">
            <v>WSCD2</v>
          </cell>
          <cell r="F8280">
            <v>1</v>
          </cell>
        </row>
        <row r="8281">
          <cell r="E8281" t="str">
            <v>WT1</v>
          </cell>
          <cell r="F8281">
            <v>1</v>
          </cell>
        </row>
        <row r="8282">
          <cell r="E8282" t="str">
            <v>WWC1</v>
          </cell>
          <cell r="F8282">
            <v>1</v>
          </cell>
        </row>
        <row r="8283">
          <cell r="E8283" t="str">
            <v>WWC3</v>
          </cell>
          <cell r="F8283">
            <v>2</v>
          </cell>
        </row>
        <row r="8284">
          <cell r="E8284" t="str">
            <v>WWOX</v>
          </cell>
          <cell r="F8284">
            <v>1</v>
          </cell>
        </row>
        <row r="8285">
          <cell r="E8285" t="str">
            <v>XAB2</v>
          </cell>
          <cell r="F8285">
            <v>2</v>
          </cell>
        </row>
        <row r="8286">
          <cell r="E8286" t="str">
            <v>XCR1</v>
          </cell>
          <cell r="F8286">
            <v>2</v>
          </cell>
        </row>
        <row r="8287">
          <cell r="E8287" t="str">
            <v>XDH</v>
          </cell>
          <cell r="F8287">
            <v>1</v>
          </cell>
        </row>
        <row r="8288">
          <cell r="E8288" t="str">
            <v>XG</v>
          </cell>
          <cell r="F8288">
            <v>1</v>
          </cell>
        </row>
        <row r="8289">
          <cell r="E8289" t="str">
            <v>XIRP1</v>
          </cell>
          <cell r="F8289">
            <v>1</v>
          </cell>
        </row>
        <row r="8290">
          <cell r="E8290" t="str">
            <v>XIRP2</v>
          </cell>
          <cell r="F8290">
            <v>8</v>
          </cell>
        </row>
        <row r="8291">
          <cell r="E8291" t="str">
            <v>XKR3</v>
          </cell>
          <cell r="F8291">
            <v>1</v>
          </cell>
        </row>
        <row r="8292">
          <cell r="E8292" t="str">
            <v>XKR5</v>
          </cell>
          <cell r="F8292">
            <v>1</v>
          </cell>
        </row>
        <row r="8293">
          <cell r="E8293" t="str">
            <v>XKR6</v>
          </cell>
          <cell r="F8293">
            <v>2</v>
          </cell>
        </row>
        <row r="8294">
          <cell r="E8294" t="str">
            <v>XKR7</v>
          </cell>
          <cell r="F8294">
            <v>3</v>
          </cell>
        </row>
        <row r="8295">
          <cell r="E8295" t="str">
            <v>XKR9</v>
          </cell>
          <cell r="F8295">
            <v>1</v>
          </cell>
        </row>
        <row r="8296">
          <cell r="E8296" t="str">
            <v>XKRX</v>
          </cell>
          <cell r="F8296">
            <v>1</v>
          </cell>
        </row>
        <row r="8297">
          <cell r="E8297" t="str">
            <v>XPNPEP1</v>
          </cell>
          <cell r="F8297">
            <v>2</v>
          </cell>
        </row>
        <row r="8298">
          <cell r="E8298" t="str">
            <v>XPO</v>
          </cell>
          <cell r="F8298">
            <v>1</v>
          </cell>
        </row>
        <row r="8299">
          <cell r="E8299" t="str">
            <v>XPO1</v>
          </cell>
          <cell r="F8299">
            <v>2</v>
          </cell>
        </row>
        <row r="8300">
          <cell r="E8300" t="str">
            <v>XPO4</v>
          </cell>
          <cell r="F8300">
            <v>3</v>
          </cell>
        </row>
        <row r="8301">
          <cell r="E8301" t="str">
            <v>XPO6</v>
          </cell>
          <cell r="F8301">
            <v>3</v>
          </cell>
        </row>
        <row r="8302">
          <cell r="E8302" t="str">
            <v>XRCC1</v>
          </cell>
          <cell r="F8302">
            <v>1</v>
          </cell>
        </row>
        <row r="8303">
          <cell r="E8303" t="str">
            <v>XRCC5</v>
          </cell>
          <cell r="F8303">
            <v>3</v>
          </cell>
        </row>
        <row r="8304">
          <cell r="E8304" t="str">
            <v>XRN1</v>
          </cell>
          <cell r="F8304">
            <v>3</v>
          </cell>
        </row>
        <row r="8305">
          <cell r="E8305" t="str">
            <v>XRN2</v>
          </cell>
          <cell r="F8305">
            <v>1</v>
          </cell>
        </row>
        <row r="8306">
          <cell r="E8306" t="str">
            <v>XYLT1</v>
          </cell>
          <cell r="F8306">
            <v>2</v>
          </cell>
        </row>
        <row r="8307">
          <cell r="E8307" t="str">
            <v>YARS</v>
          </cell>
          <cell r="F8307">
            <v>1</v>
          </cell>
        </row>
        <row r="8308">
          <cell r="E8308" t="str">
            <v>YARS2</v>
          </cell>
          <cell r="F8308">
            <v>3</v>
          </cell>
        </row>
        <row r="8309">
          <cell r="E8309" t="str">
            <v>YDJC</v>
          </cell>
          <cell r="F8309">
            <v>2</v>
          </cell>
        </row>
        <row r="8310">
          <cell r="E8310" t="str">
            <v>YEATS2</v>
          </cell>
          <cell r="F8310">
            <v>3</v>
          </cell>
        </row>
        <row r="8311">
          <cell r="E8311" t="str">
            <v>YEATS4</v>
          </cell>
          <cell r="F8311">
            <v>1</v>
          </cell>
        </row>
        <row r="8312">
          <cell r="E8312" t="str">
            <v>YLPM1</v>
          </cell>
          <cell r="F8312">
            <v>4</v>
          </cell>
        </row>
        <row r="8313">
          <cell r="E8313" t="str">
            <v>YME1L1</v>
          </cell>
          <cell r="F8313">
            <v>1</v>
          </cell>
        </row>
        <row r="8314">
          <cell r="E8314" t="str">
            <v>YOD1</v>
          </cell>
          <cell r="F8314">
            <v>1</v>
          </cell>
        </row>
        <row r="8315">
          <cell r="E8315" t="str">
            <v>YSK4</v>
          </cell>
          <cell r="F8315">
            <v>4</v>
          </cell>
        </row>
        <row r="8316">
          <cell r="E8316" t="str">
            <v>YTHDC1</v>
          </cell>
          <cell r="F8316">
            <v>2</v>
          </cell>
        </row>
        <row r="8317">
          <cell r="E8317" t="str">
            <v>YTHDC2</v>
          </cell>
          <cell r="F8317">
            <v>2</v>
          </cell>
        </row>
        <row r="8318">
          <cell r="E8318" t="str">
            <v>YTHDF1</v>
          </cell>
          <cell r="F8318">
            <v>1</v>
          </cell>
        </row>
        <row r="8319">
          <cell r="E8319" t="str">
            <v>YTHDF3</v>
          </cell>
          <cell r="F8319">
            <v>1</v>
          </cell>
        </row>
        <row r="8320">
          <cell r="E8320" t="str">
            <v>YWHAG</v>
          </cell>
          <cell r="F8320">
            <v>1</v>
          </cell>
        </row>
        <row r="8321">
          <cell r="E8321" t="str">
            <v>Z83837.1</v>
          </cell>
          <cell r="F8321">
            <v>2</v>
          </cell>
        </row>
        <row r="8322">
          <cell r="E8322" t="str">
            <v>Z97652.9</v>
          </cell>
          <cell r="F8322">
            <v>1</v>
          </cell>
        </row>
        <row r="8323">
          <cell r="E8323" t="str">
            <v>ZACN</v>
          </cell>
          <cell r="F8323">
            <v>2</v>
          </cell>
        </row>
        <row r="8324">
          <cell r="E8324" t="str">
            <v>ZAK</v>
          </cell>
          <cell r="F8324">
            <v>1</v>
          </cell>
        </row>
        <row r="8325">
          <cell r="E8325" t="str">
            <v>ZAN</v>
          </cell>
          <cell r="F8325">
            <v>4</v>
          </cell>
        </row>
        <row r="8326">
          <cell r="E8326" t="str">
            <v>ZAP70</v>
          </cell>
          <cell r="F8326">
            <v>2</v>
          </cell>
        </row>
        <row r="8327">
          <cell r="E8327" t="str">
            <v>ZAR1</v>
          </cell>
          <cell r="F8327">
            <v>2</v>
          </cell>
        </row>
        <row r="8328">
          <cell r="E8328" t="str">
            <v>ZAR1L</v>
          </cell>
          <cell r="F8328">
            <v>1</v>
          </cell>
        </row>
        <row r="8329">
          <cell r="E8329" t="str">
            <v>ZBBX</v>
          </cell>
          <cell r="F8329">
            <v>3</v>
          </cell>
        </row>
        <row r="8330">
          <cell r="E8330" t="str">
            <v>ZBP1</v>
          </cell>
          <cell r="F8330">
            <v>2</v>
          </cell>
        </row>
        <row r="8331">
          <cell r="E8331" t="str">
            <v>ZBTB1</v>
          </cell>
          <cell r="F8331">
            <v>1</v>
          </cell>
        </row>
        <row r="8332">
          <cell r="E8332" t="str">
            <v>ZBTB10</v>
          </cell>
          <cell r="F8332">
            <v>1</v>
          </cell>
        </row>
        <row r="8333">
          <cell r="E8333" t="str">
            <v>ZBTB11</v>
          </cell>
          <cell r="F8333">
            <v>2</v>
          </cell>
        </row>
        <row r="8334">
          <cell r="E8334" t="str">
            <v>ZBTB12</v>
          </cell>
          <cell r="F8334">
            <v>1</v>
          </cell>
        </row>
        <row r="8335">
          <cell r="E8335" t="str">
            <v>ZBTB16</v>
          </cell>
          <cell r="F8335">
            <v>1</v>
          </cell>
        </row>
        <row r="8336">
          <cell r="E8336" t="str">
            <v>ZBTB2</v>
          </cell>
          <cell r="F8336">
            <v>1</v>
          </cell>
        </row>
        <row r="8337">
          <cell r="E8337" t="str">
            <v>ZBTB20</v>
          </cell>
          <cell r="F8337">
            <v>3</v>
          </cell>
        </row>
        <row r="8338">
          <cell r="E8338" t="str">
            <v>ZBTB24</v>
          </cell>
          <cell r="F8338">
            <v>1</v>
          </cell>
        </row>
        <row r="8339">
          <cell r="E8339" t="str">
            <v>ZBTB32</v>
          </cell>
          <cell r="F8339">
            <v>1</v>
          </cell>
        </row>
        <row r="8340">
          <cell r="E8340" t="str">
            <v>ZBTB39</v>
          </cell>
          <cell r="F8340">
            <v>1</v>
          </cell>
        </row>
        <row r="8341">
          <cell r="E8341" t="str">
            <v>ZBTB4</v>
          </cell>
          <cell r="F8341">
            <v>1</v>
          </cell>
        </row>
        <row r="8342">
          <cell r="E8342" t="str">
            <v>ZBTB40</v>
          </cell>
          <cell r="F8342">
            <v>1</v>
          </cell>
        </row>
        <row r="8343">
          <cell r="E8343" t="str">
            <v>ZBTB41</v>
          </cell>
          <cell r="F8343">
            <v>1</v>
          </cell>
        </row>
        <row r="8344">
          <cell r="E8344" t="str">
            <v>ZBTB43</v>
          </cell>
          <cell r="F8344">
            <v>1</v>
          </cell>
        </row>
        <row r="8345">
          <cell r="E8345" t="str">
            <v>ZBTB45</v>
          </cell>
          <cell r="F8345">
            <v>1</v>
          </cell>
        </row>
        <row r="8346">
          <cell r="E8346" t="str">
            <v>ZBTB46</v>
          </cell>
          <cell r="F8346">
            <v>3</v>
          </cell>
        </row>
        <row r="8347">
          <cell r="E8347" t="str">
            <v>ZBTB47</v>
          </cell>
          <cell r="F8347">
            <v>1</v>
          </cell>
        </row>
        <row r="8348">
          <cell r="E8348" t="str">
            <v>ZBTB48</v>
          </cell>
          <cell r="F8348">
            <v>1</v>
          </cell>
        </row>
        <row r="8349">
          <cell r="E8349" t="str">
            <v>ZBTB7A</v>
          </cell>
          <cell r="F8349">
            <v>2</v>
          </cell>
        </row>
        <row r="8350">
          <cell r="E8350" t="str">
            <v>ZBTB7B</v>
          </cell>
          <cell r="F8350">
            <v>1</v>
          </cell>
        </row>
        <row r="8351">
          <cell r="E8351" t="str">
            <v>ZBTB7C</v>
          </cell>
          <cell r="F8351">
            <v>1</v>
          </cell>
        </row>
        <row r="8352">
          <cell r="E8352" t="str">
            <v>ZBTB8B</v>
          </cell>
          <cell r="F8352">
            <v>1</v>
          </cell>
        </row>
        <row r="8353">
          <cell r="E8353" t="str">
            <v>ZBTB8OS</v>
          </cell>
          <cell r="F8353">
            <v>1</v>
          </cell>
        </row>
        <row r="8354">
          <cell r="E8354" t="str">
            <v>ZC3H10</v>
          </cell>
          <cell r="F8354">
            <v>1</v>
          </cell>
        </row>
        <row r="8355">
          <cell r="E8355" t="str">
            <v>ZC3H12B</v>
          </cell>
          <cell r="F8355">
            <v>1</v>
          </cell>
        </row>
        <row r="8356">
          <cell r="E8356" t="str">
            <v>ZC3H12C</v>
          </cell>
          <cell r="F8356">
            <v>2</v>
          </cell>
        </row>
        <row r="8357">
          <cell r="E8357" t="str">
            <v>ZC3H13</v>
          </cell>
          <cell r="F8357">
            <v>2</v>
          </cell>
        </row>
        <row r="8358">
          <cell r="E8358" t="str">
            <v>ZC3H14</v>
          </cell>
          <cell r="F8358">
            <v>1</v>
          </cell>
        </row>
        <row r="8359">
          <cell r="E8359" t="str">
            <v>ZC3H18</v>
          </cell>
          <cell r="F8359">
            <v>4</v>
          </cell>
        </row>
        <row r="8360">
          <cell r="E8360" t="str">
            <v>ZC3H3</v>
          </cell>
          <cell r="F8360">
            <v>1</v>
          </cell>
        </row>
        <row r="8361">
          <cell r="E8361" t="str">
            <v>ZC3H6</v>
          </cell>
          <cell r="F8361">
            <v>2</v>
          </cell>
        </row>
        <row r="8362">
          <cell r="E8362" t="str">
            <v>ZC3H7A</v>
          </cell>
          <cell r="F8362">
            <v>4</v>
          </cell>
        </row>
        <row r="8363">
          <cell r="E8363" t="str">
            <v>ZC3H7B</v>
          </cell>
          <cell r="F8363">
            <v>3</v>
          </cell>
        </row>
        <row r="8364">
          <cell r="E8364" t="str">
            <v>ZC3HC1</v>
          </cell>
          <cell r="F8364">
            <v>1</v>
          </cell>
        </row>
        <row r="8365">
          <cell r="E8365" t="str">
            <v>ZCCHC11</v>
          </cell>
          <cell r="F8365">
            <v>1</v>
          </cell>
        </row>
        <row r="8366">
          <cell r="E8366" t="str">
            <v>ZCCHC14</v>
          </cell>
          <cell r="F8366">
            <v>2</v>
          </cell>
        </row>
        <row r="8367">
          <cell r="E8367" t="str">
            <v>ZCCHC16</v>
          </cell>
          <cell r="F8367">
            <v>2</v>
          </cell>
        </row>
        <row r="8368">
          <cell r="E8368" t="str">
            <v>ZCCHC24</v>
          </cell>
          <cell r="F8368">
            <v>1</v>
          </cell>
        </row>
        <row r="8369">
          <cell r="E8369" t="str">
            <v>ZCCHC6</v>
          </cell>
          <cell r="F8369">
            <v>2</v>
          </cell>
        </row>
        <row r="8370">
          <cell r="E8370" t="str">
            <v>ZCCHC7</v>
          </cell>
          <cell r="F8370">
            <v>1</v>
          </cell>
        </row>
        <row r="8371">
          <cell r="E8371" t="str">
            <v>ZCWPW1</v>
          </cell>
          <cell r="F8371">
            <v>2</v>
          </cell>
        </row>
        <row r="8372">
          <cell r="E8372" t="str">
            <v>ZCWPW2</v>
          </cell>
          <cell r="F8372">
            <v>1</v>
          </cell>
        </row>
        <row r="8373">
          <cell r="E8373" t="str">
            <v>ZDBF2</v>
          </cell>
          <cell r="F8373">
            <v>6</v>
          </cell>
        </row>
        <row r="8374">
          <cell r="E8374" t="str">
            <v>ZDHHC13</v>
          </cell>
          <cell r="F8374">
            <v>2</v>
          </cell>
        </row>
        <row r="8375">
          <cell r="E8375" t="str">
            <v>ZDHHC15</v>
          </cell>
          <cell r="F8375">
            <v>1</v>
          </cell>
        </row>
        <row r="8376">
          <cell r="E8376" t="str">
            <v>ZDHHC17</v>
          </cell>
          <cell r="F8376">
            <v>1</v>
          </cell>
        </row>
        <row r="8377">
          <cell r="E8377" t="str">
            <v>ZDHHC21</v>
          </cell>
          <cell r="F8377">
            <v>1</v>
          </cell>
        </row>
        <row r="8378">
          <cell r="E8378" t="str">
            <v>ZDHHC3</v>
          </cell>
          <cell r="F8378">
            <v>1</v>
          </cell>
        </row>
        <row r="8379">
          <cell r="E8379" t="str">
            <v>ZDHHC7</v>
          </cell>
          <cell r="F8379">
            <v>2</v>
          </cell>
        </row>
        <row r="8380">
          <cell r="E8380" t="str">
            <v>ZDHHC8</v>
          </cell>
          <cell r="F8380">
            <v>1</v>
          </cell>
        </row>
        <row r="8381">
          <cell r="E8381" t="str">
            <v>ZEB1</v>
          </cell>
          <cell r="F8381">
            <v>1</v>
          </cell>
        </row>
        <row r="8382">
          <cell r="E8382" t="str">
            <v>ZEB2</v>
          </cell>
          <cell r="F8382">
            <v>1</v>
          </cell>
        </row>
        <row r="8383">
          <cell r="E8383" t="str">
            <v>ZFAND2A</v>
          </cell>
          <cell r="F8383">
            <v>1</v>
          </cell>
        </row>
        <row r="8384">
          <cell r="E8384" t="str">
            <v>ZFAND3</v>
          </cell>
          <cell r="F8384">
            <v>1</v>
          </cell>
        </row>
        <row r="8385">
          <cell r="E8385" t="str">
            <v>ZFAT</v>
          </cell>
          <cell r="F8385">
            <v>2</v>
          </cell>
        </row>
        <row r="8386">
          <cell r="E8386" t="str">
            <v>ZFC3H1</v>
          </cell>
          <cell r="F8386">
            <v>2</v>
          </cell>
        </row>
        <row r="8387">
          <cell r="E8387" t="str">
            <v>ZFHX3</v>
          </cell>
          <cell r="F8387">
            <v>3</v>
          </cell>
        </row>
        <row r="8388">
          <cell r="E8388" t="str">
            <v>ZFHX4</v>
          </cell>
          <cell r="F8388">
            <v>13</v>
          </cell>
        </row>
        <row r="8389">
          <cell r="E8389" t="str">
            <v>ZFP106</v>
          </cell>
          <cell r="F8389">
            <v>4</v>
          </cell>
        </row>
        <row r="8390">
          <cell r="E8390" t="str">
            <v>ZFP112</v>
          </cell>
          <cell r="F8390">
            <v>1</v>
          </cell>
        </row>
        <row r="8391">
          <cell r="E8391" t="str">
            <v>ZFP14</v>
          </cell>
          <cell r="F8391">
            <v>1</v>
          </cell>
        </row>
        <row r="8392">
          <cell r="E8392" t="str">
            <v>ZFP2</v>
          </cell>
          <cell r="F8392">
            <v>1</v>
          </cell>
        </row>
        <row r="8393">
          <cell r="E8393" t="str">
            <v>ZFP3</v>
          </cell>
          <cell r="F8393">
            <v>1</v>
          </cell>
        </row>
        <row r="8394">
          <cell r="E8394" t="str">
            <v>ZFP30</v>
          </cell>
          <cell r="F8394">
            <v>2</v>
          </cell>
        </row>
        <row r="8395">
          <cell r="E8395" t="str">
            <v>ZFP36L1</v>
          </cell>
          <cell r="F8395">
            <v>1</v>
          </cell>
        </row>
        <row r="8396">
          <cell r="E8396" t="str">
            <v>ZFP36L2</v>
          </cell>
          <cell r="F8396">
            <v>7</v>
          </cell>
        </row>
        <row r="8397">
          <cell r="E8397" t="str">
            <v>ZFP42</v>
          </cell>
          <cell r="F8397">
            <v>2</v>
          </cell>
        </row>
        <row r="8398">
          <cell r="E8398" t="str">
            <v>ZFP57</v>
          </cell>
          <cell r="F8398">
            <v>1</v>
          </cell>
        </row>
        <row r="8399">
          <cell r="E8399" t="str">
            <v>ZFP62</v>
          </cell>
          <cell r="F8399">
            <v>2</v>
          </cell>
        </row>
        <row r="8400">
          <cell r="E8400" t="str">
            <v>ZFP64</v>
          </cell>
          <cell r="F8400">
            <v>5</v>
          </cell>
        </row>
        <row r="8401">
          <cell r="E8401" t="str">
            <v>ZFP82</v>
          </cell>
          <cell r="F8401">
            <v>1</v>
          </cell>
        </row>
        <row r="8402">
          <cell r="E8402" t="str">
            <v>ZFP92</v>
          </cell>
          <cell r="F8402">
            <v>3</v>
          </cell>
        </row>
        <row r="8403">
          <cell r="E8403" t="str">
            <v>ZFPL1</v>
          </cell>
          <cell r="F8403">
            <v>1</v>
          </cell>
        </row>
        <row r="8404">
          <cell r="E8404" t="str">
            <v>ZFPM1</v>
          </cell>
          <cell r="F8404">
            <v>2</v>
          </cell>
        </row>
        <row r="8405">
          <cell r="E8405" t="str">
            <v>ZFPM2</v>
          </cell>
          <cell r="F8405">
            <v>7</v>
          </cell>
        </row>
        <row r="8406">
          <cell r="E8406" t="str">
            <v>ZFR2</v>
          </cell>
          <cell r="F8406">
            <v>2</v>
          </cell>
        </row>
        <row r="8407">
          <cell r="E8407" t="str">
            <v>ZFX</v>
          </cell>
          <cell r="F8407">
            <v>1</v>
          </cell>
        </row>
        <row r="8408">
          <cell r="E8408" t="str">
            <v>ZFYVE1</v>
          </cell>
          <cell r="F8408">
            <v>2</v>
          </cell>
        </row>
        <row r="8409">
          <cell r="E8409" t="str">
            <v>ZFYVE16</v>
          </cell>
          <cell r="F8409">
            <v>2</v>
          </cell>
        </row>
        <row r="8410">
          <cell r="E8410" t="str">
            <v>ZFYVE21</v>
          </cell>
          <cell r="F8410">
            <v>1</v>
          </cell>
        </row>
        <row r="8411">
          <cell r="E8411" t="str">
            <v>ZFYVE26</v>
          </cell>
          <cell r="F8411">
            <v>2</v>
          </cell>
        </row>
        <row r="8412">
          <cell r="E8412" t="str">
            <v>ZFYVE28</v>
          </cell>
          <cell r="F8412">
            <v>1</v>
          </cell>
        </row>
        <row r="8413">
          <cell r="E8413" t="str">
            <v>ZFYVE9</v>
          </cell>
          <cell r="F8413">
            <v>1</v>
          </cell>
        </row>
        <row r="8414">
          <cell r="E8414" t="str">
            <v>ZGPAT</v>
          </cell>
          <cell r="F8414">
            <v>1</v>
          </cell>
        </row>
        <row r="8415">
          <cell r="E8415" t="str">
            <v>ZHX2</v>
          </cell>
          <cell r="F8415">
            <v>1</v>
          </cell>
        </row>
        <row r="8416">
          <cell r="E8416" t="str">
            <v>ZHX3</v>
          </cell>
          <cell r="F8416">
            <v>1</v>
          </cell>
        </row>
        <row r="8417">
          <cell r="E8417" t="str">
            <v>ZIC1</v>
          </cell>
          <cell r="F8417">
            <v>6</v>
          </cell>
        </row>
        <row r="8418">
          <cell r="E8418" t="str">
            <v>ZIM3</v>
          </cell>
          <cell r="F8418">
            <v>2</v>
          </cell>
        </row>
        <row r="8419">
          <cell r="E8419" t="str">
            <v>ZKSCAN4</v>
          </cell>
          <cell r="F8419">
            <v>1</v>
          </cell>
        </row>
        <row r="8420">
          <cell r="E8420" t="str">
            <v>ZMAT1</v>
          </cell>
          <cell r="F8420">
            <v>2</v>
          </cell>
        </row>
        <row r="8421">
          <cell r="E8421" t="str">
            <v>ZMIZ1</v>
          </cell>
          <cell r="F8421">
            <v>1</v>
          </cell>
        </row>
        <row r="8422">
          <cell r="E8422" t="str">
            <v>ZMIZ2</v>
          </cell>
          <cell r="F8422">
            <v>2</v>
          </cell>
        </row>
        <row r="8423">
          <cell r="E8423" t="str">
            <v>ZMPSTE24</v>
          </cell>
          <cell r="F8423">
            <v>2</v>
          </cell>
        </row>
        <row r="8424">
          <cell r="E8424" t="str">
            <v>ZMYM1</v>
          </cell>
          <cell r="F8424">
            <v>2</v>
          </cell>
        </row>
        <row r="8425">
          <cell r="E8425" t="str">
            <v>ZMYM2</v>
          </cell>
          <cell r="F8425">
            <v>2</v>
          </cell>
        </row>
        <row r="8426">
          <cell r="E8426" t="str">
            <v>ZMYM4</v>
          </cell>
          <cell r="F8426">
            <v>1</v>
          </cell>
        </row>
        <row r="8427">
          <cell r="E8427" t="str">
            <v>ZMYM5</v>
          </cell>
          <cell r="F8427">
            <v>1</v>
          </cell>
        </row>
        <row r="8428">
          <cell r="E8428" t="str">
            <v>ZMYND11</v>
          </cell>
          <cell r="F8428">
            <v>3</v>
          </cell>
        </row>
        <row r="8429">
          <cell r="E8429" t="str">
            <v>ZMYND15</v>
          </cell>
          <cell r="F8429">
            <v>2</v>
          </cell>
        </row>
        <row r="8430">
          <cell r="E8430" t="str">
            <v>ZMYND17</v>
          </cell>
          <cell r="F8430">
            <v>1</v>
          </cell>
        </row>
        <row r="8431">
          <cell r="E8431" t="str">
            <v>ZMYND8</v>
          </cell>
          <cell r="F8431">
            <v>3</v>
          </cell>
        </row>
        <row r="8432">
          <cell r="E8432" t="str">
            <v>ZNF10</v>
          </cell>
          <cell r="F8432">
            <v>1</v>
          </cell>
        </row>
        <row r="8433">
          <cell r="E8433" t="str">
            <v>ZNF107</v>
          </cell>
          <cell r="F8433">
            <v>1</v>
          </cell>
        </row>
        <row r="8434">
          <cell r="E8434" t="str">
            <v>ZNF12</v>
          </cell>
          <cell r="F8434">
            <v>1</v>
          </cell>
        </row>
        <row r="8435">
          <cell r="E8435" t="str">
            <v>ZNF124</v>
          </cell>
          <cell r="F8435">
            <v>2</v>
          </cell>
        </row>
        <row r="8436">
          <cell r="E8436" t="str">
            <v>ZNF131</v>
          </cell>
          <cell r="F8436">
            <v>1</v>
          </cell>
        </row>
        <row r="8437">
          <cell r="E8437" t="str">
            <v>ZNF132</v>
          </cell>
          <cell r="F8437">
            <v>2</v>
          </cell>
        </row>
        <row r="8438">
          <cell r="E8438" t="str">
            <v>ZNF133</v>
          </cell>
          <cell r="F8438">
            <v>1</v>
          </cell>
        </row>
        <row r="8439">
          <cell r="E8439" t="str">
            <v>ZNF135</v>
          </cell>
          <cell r="F8439">
            <v>1</v>
          </cell>
        </row>
        <row r="8440">
          <cell r="E8440" t="str">
            <v>ZNF14</v>
          </cell>
          <cell r="F8440">
            <v>2</v>
          </cell>
        </row>
        <row r="8441">
          <cell r="E8441" t="str">
            <v>ZNF140</v>
          </cell>
          <cell r="F8441">
            <v>1</v>
          </cell>
        </row>
        <row r="8442">
          <cell r="E8442" t="str">
            <v>ZNF141</v>
          </cell>
          <cell r="F8442">
            <v>1</v>
          </cell>
        </row>
        <row r="8443">
          <cell r="E8443" t="str">
            <v>ZNF142</v>
          </cell>
          <cell r="F8443">
            <v>1</v>
          </cell>
        </row>
        <row r="8444">
          <cell r="E8444" t="str">
            <v>ZNF154</v>
          </cell>
          <cell r="F8444">
            <v>1</v>
          </cell>
        </row>
        <row r="8445">
          <cell r="E8445" t="str">
            <v>ZNF157</v>
          </cell>
          <cell r="F8445">
            <v>2</v>
          </cell>
        </row>
        <row r="8446">
          <cell r="E8446" t="str">
            <v>ZNF165</v>
          </cell>
          <cell r="F8446">
            <v>1</v>
          </cell>
        </row>
        <row r="8447">
          <cell r="E8447" t="str">
            <v>ZNF174</v>
          </cell>
          <cell r="F8447">
            <v>1</v>
          </cell>
        </row>
        <row r="8448">
          <cell r="E8448" t="str">
            <v>ZNF175</v>
          </cell>
          <cell r="F8448">
            <v>1</v>
          </cell>
        </row>
        <row r="8449">
          <cell r="E8449" t="str">
            <v>ZNF180</v>
          </cell>
          <cell r="F8449">
            <v>1</v>
          </cell>
        </row>
        <row r="8450">
          <cell r="E8450" t="str">
            <v>ZNF181</v>
          </cell>
          <cell r="F8450">
            <v>1</v>
          </cell>
        </row>
        <row r="8451">
          <cell r="E8451" t="str">
            <v>ZNF185</v>
          </cell>
          <cell r="F8451">
            <v>1</v>
          </cell>
        </row>
        <row r="8452">
          <cell r="E8452" t="str">
            <v>ZNF187</v>
          </cell>
          <cell r="F8452">
            <v>1</v>
          </cell>
        </row>
        <row r="8453">
          <cell r="E8453" t="str">
            <v>ZNF192</v>
          </cell>
          <cell r="F8453">
            <v>1</v>
          </cell>
        </row>
        <row r="8454">
          <cell r="E8454" t="str">
            <v>ZNF195</v>
          </cell>
          <cell r="F8454">
            <v>2</v>
          </cell>
        </row>
        <row r="8455">
          <cell r="E8455" t="str">
            <v>ZNF20</v>
          </cell>
          <cell r="F8455">
            <v>2</v>
          </cell>
        </row>
        <row r="8456">
          <cell r="E8456" t="str">
            <v>ZNF200</v>
          </cell>
          <cell r="F8456">
            <v>1</v>
          </cell>
        </row>
        <row r="8457">
          <cell r="E8457" t="str">
            <v>ZNF202</v>
          </cell>
          <cell r="F8457">
            <v>1</v>
          </cell>
        </row>
        <row r="8458">
          <cell r="E8458" t="str">
            <v>ZNF207</v>
          </cell>
          <cell r="F8458">
            <v>1</v>
          </cell>
        </row>
        <row r="8459">
          <cell r="E8459" t="str">
            <v>ZNF214</v>
          </cell>
          <cell r="F8459">
            <v>1</v>
          </cell>
        </row>
        <row r="8460">
          <cell r="E8460" t="str">
            <v>ZNF215</v>
          </cell>
          <cell r="F8460">
            <v>2</v>
          </cell>
        </row>
        <row r="8461">
          <cell r="E8461" t="str">
            <v>ZNF217</v>
          </cell>
          <cell r="F8461">
            <v>1</v>
          </cell>
        </row>
        <row r="8462">
          <cell r="E8462" t="str">
            <v>ZNF219</v>
          </cell>
          <cell r="F8462">
            <v>3</v>
          </cell>
        </row>
        <row r="8463">
          <cell r="E8463" t="str">
            <v>ZNF223</v>
          </cell>
          <cell r="F8463">
            <v>1</v>
          </cell>
        </row>
        <row r="8464">
          <cell r="E8464" t="str">
            <v>ZNF224</v>
          </cell>
          <cell r="F8464">
            <v>2</v>
          </cell>
        </row>
        <row r="8465">
          <cell r="E8465" t="str">
            <v>ZNF225</v>
          </cell>
          <cell r="F8465">
            <v>1</v>
          </cell>
        </row>
        <row r="8466">
          <cell r="E8466" t="str">
            <v>ZNF226</v>
          </cell>
          <cell r="F8466">
            <v>2</v>
          </cell>
        </row>
        <row r="8467">
          <cell r="E8467" t="str">
            <v>ZNF229</v>
          </cell>
          <cell r="F8467">
            <v>2</v>
          </cell>
        </row>
        <row r="8468">
          <cell r="E8468" t="str">
            <v>ZNF23</v>
          </cell>
          <cell r="F8468">
            <v>3</v>
          </cell>
        </row>
        <row r="8469">
          <cell r="E8469" t="str">
            <v>ZNF233</v>
          </cell>
          <cell r="F8469">
            <v>1</v>
          </cell>
        </row>
        <row r="8470">
          <cell r="E8470" t="str">
            <v>ZNF234</v>
          </cell>
          <cell r="F8470">
            <v>2</v>
          </cell>
        </row>
        <row r="8471">
          <cell r="E8471" t="str">
            <v>ZNF235</v>
          </cell>
          <cell r="F8471">
            <v>1</v>
          </cell>
        </row>
        <row r="8472">
          <cell r="E8472" t="str">
            <v>ZNF236</v>
          </cell>
          <cell r="F8472">
            <v>3</v>
          </cell>
        </row>
        <row r="8473">
          <cell r="E8473" t="str">
            <v>ZNF238</v>
          </cell>
          <cell r="F8473">
            <v>1</v>
          </cell>
        </row>
        <row r="8474">
          <cell r="E8474" t="str">
            <v>ZNF239</v>
          </cell>
          <cell r="F8474">
            <v>2</v>
          </cell>
        </row>
        <row r="8475">
          <cell r="E8475" t="str">
            <v>ZNF24</v>
          </cell>
          <cell r="F8475">
            <v>1</v>
          </cell>
        </row>
        <row r="8476">
          <cell r="E8476" t="str">
            <v>ZNF248</v>
          </cell>
          <cell r="F8476">
            <v>2</v>
          </cell>
        </row>
        <row r="8477">
          <cell r="E8477" t="str">
            <v>ZNF25</v>
          </cell>
          <cell r="F8477">
            <v>1</v>
          </cell>
        </row>
        <row r="8478">
          <cell r="E8478" t="str">
            <v>ZNF250</v>
          </cell>
          <cell r="F8478">
            <v>1</v>
          </cell>
        </row>
        <row r="8479">
          <cell r="E8479" t="str">
            <v>ZNF256</v>
          </cell>
          <cell r="F8479">
            <v>2</v>
          </cell>
        </row>
        <row r="8480">
          <cell r="E8480" t="str">
            <v>ZNF26</v>
          </cell>
          <cell r="F8480">
            <v>1</v>
          </cell>
        </row>
        <row r="8481">
          <cell r="E8481" t="str">
            <v>ZNF267</v>
          </cell>
          <cell r="F8481">
            <v>1</v>
          </cell>
        </row>
        <row r="8482">
          <cell r="E8482" t="str">
            <v>ZNF268</v>
          </cell>
          <cell r="F8482">
            <v>1</v>
          </cell>
        </row>
        <row r="8483">
          <cell r="E8483" t="str">
            <v>ZNF273</v>
          </cell>
          <cell r="F8483">
            <v>1</v>
          </cell>
        </row>
        <row r="8484">
          <cell r="E8484" t="str">
            <v>ZNF274</v>
          </cell>
          <cell r="F8484">
            <v>2</v>
          </cell>
        </row>
        <row r="8485">
          <cell r="E8485" t="str">
            <v>ZNF276</v>
          </cell>
          <cell r="F8485">
            <v>1</v>
          </cell>
        </row>
        <row r="8486">
          <cell r="E8486" t="str">
            <v>ZNF280A</v>
          </cell>
          <cell r="F8486">
            <v>2</v>
          </cell>
        </row>
        <row r="8487">
          <cell r="E8487" t="str">
            <v>ZNF280D</v>
          </cell>
          <cell r="F8487">
            <v>4</v>
          </cell>
        </row>
        <row r="8488">
          <cell r="E8488" t="str">
            <v>ZNF281</v>
          </cell>
          <cell r="F8488">
            <v>1</v>
          </cell>
        </row>
        <row r="8489">
          <cell r="E8489" t="str">
            <v>ZNF282</v>
          </cell>
          <cell r="F8489">
            <v>1</v>
          </cell>
        </row>
        <row r="8490">
          <cell r="E8490" t="str">
            <v>ZNF283</v>
          </cell>
          <cell r="F8490">
            <v>2</v>
          </cell>
        </row>
        <row r="8491">
          <cell r="E8491" t="str">
            <v>ZNF284</v>
          </cell>
          <cell r="F8491">
            <v>1</v>
          </cell>
        </row>
        <row r="8492">
          <cell r="E8492" t="str">
            <v>ZNF292</v>
          </cell>
          <cell r="F8492">
            <v>4</v>
          </cell>
        </row>
        <row r="8493">
          <cell r="E8493" t="str">
            <v>ZNF295</v>
          </cell>
          <cell r="F8493">
            <v>1</v>
          </cell>
        </row>
        <row r="8494">
          <cell r="E8494" t="str">
            <v>ZNF296</v>
          </cell>
          <cell r="F8494">
            <v>1</v>
          </cell>
        </row>
        <row r="8495">
          <cell r="E8495" t="str">
            <v>ZNF3</v>
          </cell>
          <cell r="F8495">
            <v>1</v>
          </cell>
        </row>
        <row r="8496">
          <cell r="E8496" t="str">
            <v>ZNF300</v>
          </cell>
          <cell r="F8496">
            <v>2</v>
          </cell>
        </row>
        <row r="8497">
          <cell r="E8497" t="str">
            <v>ZNF304</v>
          </cell>
          <cell r="F8497">
            <v>1</v>
          </cell>
        </row>
        <row r="8498">
          <cell r="E8498" t="str">
            <v>ZNF311</v>
          </cell>
          <cell r="F8498">
            <v>2</v>
          </cell>
        </row>
        <row r="8499">
          <cell r="E8499" t="str">
            <v>ZNF317</v>
          </cell>
          <cell r="F8499">
            <v>1</v>
          </cell>
        </row>
        <row r="8500">
          <cell r="E8500" t="str">
            <v>ZNF318</v>
          </cell>
          <cell r="F8500">
            <v>3</v>
          </cell>
        </row>
        <row r="8501">
          <cell r="E8501" t="str">
            <v>ZNF319</v>
          </cell>
          <cell r="F8501">
            <v>1</v>
          </cell>
        </row>
        <row r="8502">
          <cell r="E8502" t="str">
            <v>ZNF32</v>
          </cell>
          <cell r="F8502">
            <v>1</v>
          </cell>
        </row>
        <row r="8503">
          <cell r="E8503" t="str">
            <v>ZNF324</v>
          </cell>
          <cell r="F8503">
            <v>1</v>
          </cell>
        </row>
        <row r="8504">
          <cell r="E8504" t="str">
            <v>ZNF324B</v>
          </cell>
          <cell r="F8504">
            <v>2</v>
          </cell>
        </row>
        <row r="8505">
          <cell r="E8505" t="str">
            <v>ZNF331</v>
          </cell>
          <cell r="F8505">
            <v>1</v>
          </cell>
        </row>
        <row r="8506">
          <cell r="E8506" t="str">
            <v>ZNF333</v>
          </cell>
          <cell r="F8506">
            <v>1</v>
          </cell>
        </row>
        <row r="8507">
          <cell r="E8507" t="str">
            <v>ZNF334</v>
          </cell>
          <cell r="F8507">
            <v>1</v>
          </cell>
        </row>
        <row r="8508">
          <cell r="E8508" t="str">
            <v>ZNF335</v>
          </cell>
          <cell r="F8508">
            <v>3</v>
          </cell>
        </row>
        <row r="8509">
          <cell r="E8509" t="str">
            <v>ZNF337</v>
          </cell>
          <cell r="F8509">
            <v>1</v>
          </cell>
        </row>
        <row r="8510">
          <cell r="E8510" t="str">
            <v>ZNF34</v>
          </cell>
          <cell r="F8510">
            <v>2</v>
          </cell>
        </row>
        <row r="8511">
          <cell r="E8511" t="str">
            <v>ZNF341</v>
          </cell>
          <cell r="F8511">
            <v>1</v>
          </cell>
        </row>
        <row r="8512">
          <cell r="E8512" t="str">
            <v>ZNF345</v>
          </cell>
          <cell r="F8512">
            <v>1</v>
          </cell>
        </row>
        <row r="8513">
          <cell r="E8513" t="str">
            <v>ZNF350</v>
          </cell>
          <cell r="F8513">
            <v>1</v>
          </cell>
        </row>
        <row r="8514">
          <cell r="E8514" t="str">
            <v>ZNF354A</v>
          </cell>
          <cell r="F8514">
            <v>1</v>
          </cell>
        </row>
        <row r="8515">
          <cell r="E8515" t="str">
            <v>ZNF354C</v>
          </cell>
          <cell r="F8515">
            <v>1</v>
          </cell>
        </row>
        <row r="8516">
          <cell r="E8516" t="str">
            <v>ZNF358</v>
          </cell>
          <cell r="F8516">
            <v>1</v>
          </cell>
        </row>
        <row r="8517">
          <cell r="E8517" t="str">
            <v>ZNF365</v>
          </cell>
          <cell r="F8517">
            <v>4</v>
          </cell>
        </row>
        <row r="8518">
          <cell r="E8518" t="str">
            <v>ZNF366</v>
          </cell>
          <cell r="F8518">
            <v>1</v>
          </cell>
        </row>
        <row r="8519">
          <cell r="E8519" t="str">
            <v>ZNF37A</v>
          </cell>
          <cell r="F8519">
            <v>1</v>
          </cell>
        </row>
        <row r="8520">
          <cell r="E8520" t="str">
            <v>ZNF382</v>
          </cell>
          <cell r="F8520">
            <v>3</v>
          </cell>
        </row>
        <row r="8521">
          <cell r="E8521" t="str">
            <v>ZNF385A</v>
          </cell>
          <cell r="F8521">
            <v>2</v>
          </cell>
        </row>
        <row r="8522">
          <cell r="E8522" t="str">
            <v>ZNF385B</v>
          </cell>
          <cell r="F8522">
            <v>3</v>
          </cell>
        </row>
        <row r="8523">
          <cell r="E8523" t="str">
            <v>ZNF385C</v>
          </cell>
          <cell r="F8523">
            <v>2</v>
          </cell>
        </row>
        <row r="8524">
          <cell r="E8524" t="str">
            <v>ZNF385D</v>
          </cell>
          <cell r="F8524">
            <v>1</v>
          </cell>
        </row>
        <row r="8525">
          <cell r="E8525" t="str">
            <v>ZNF394</v>
          </cell>
          <cell r="F8525">
            <v>1</v>
          </cell>
        </row>
        <row r="8526">
          <cell r="E8526" t="str">
            <v>ZNF395</v>
          </cell>
          <cell r="F8526">
            <v>1</v>
          </cell>
        </row>
        <row r="8527">
          <cell r="E8527" t="str">
            <v>ZNF396</v>
          </cell>
          <cell r="F8527">
            <v>1</v>
          </cell>
        </row>
        <row r="8528">
          <cell r="E8528" t="str">
            <v>ZNF398</v>
          </cell>
          <cell r="F8528">
            <v>2</v>
          </cell>
        </row>
        <row r="8529">
          <cell r="E8529" t="str">
            <v>ZNF404</v>
          </cell>
          <cell r="F8529">
            <v>2</v>
          </cell>
        </row>
        <row r="8530">
          <cell r="E8530" t="str">
            <v>ZNF407</v>
          </cell>
          <cell r="F8530">
            <v>2</v>
          </cell>
        </row>
        <row r="8531">
          <cell r="E8531" t="str">
            <v>ZNF408</v>
          </cell>
          <cell r="F8531">
            <v>1</v>
          </cell>
        </row>
        <row r="8532">
          <cell r="E8532" t="str">
            <v>ZNF409.</v>
          </cell>
          <cell r="F8532">
            <v>2</v>
          </cell>
        </row>
        <row r="8533">
          <cell r="E8533" t="str">
            <v>ZNF414</v>
          </cell>
          <cell r="F8533">
            <v>1</v>
          </cell>
        </row>
        <row r="8534">
          <cell r="E8534" t="str">
            <v>ZNF418</v>
          </cell>
          <cell r="F8534">
            <v>1</v>
          </cell>
        </row>
        <row r="8535">
          <cell r="E8535" t="str">
            <v>ZNF419</v>
          </cell>
          <cell r="F8535">
            <v>2</v>
          </cell>
        </row>
        <row r="8536">
          <cell r="E8536" t="str">
            <v>ZNF423</v>
          </cell>
          <cell r="F8536">
            <v>6</v>
          </cell>
        </row>
        <row r="8537">
          <cell r="E8537" t="str">
            <v>ZNF425</v>
          </cell>
          <cell r="F8537">
            <v>2</v>
          </cell>
        </row>
        <row r="8538">
          <cell r="E8538" t="str">
            <v>ZNF43</v>
          </cell>
          <cell r="F8538">
            <v>3</v>
          </cell>
        </row>
        <row r="8539">
          <cell r="E8539" t="str">
            <v>ZNF434</v>
          </cell>
          <cell r="F8539">
            <v>1</v>
          </cell>
        </row>
        <row r="8540">
          <cell r="E8540" t="str">
            <v>ZNF441</v>
          </cell>
          <cell r="F8540">
            <v>1</v>
          </cell>
        </row>
        <row r="8541">
          <cell r="E8541" t="str">
            <v>ZNF443</v>
          </cell>
          <cell r="F8541">
            <v>1</v>
          </cell>
        </row>
        <row r="8542">
          <cell r="E8542" t="str">
            <v>ZNF444</v>
          </cell>
          <cell r="F8542">
            <v>2</v>
          </cell>
        </row>
        <row r="8543">
          <cell r="E8543" t="str">
            <v>ZNF445</v>
          </cell>
          <cell r="F8543">
            <v>2</v>
          </cell>
        </row>
        <row r="8544">
          <cell r="E8544" t="str">
            <v>ZNF451</v>
          </cell>
          <cell r="F8544">
            <v>2</v>
          </cell>
        </row>
        <row r="8545">
          <cell r="E8545" t="str">
            <v>ZNF461</v>
          </cell>
          <cell r="F8545">
            <v>2</v>
          </cell>
        </row>
        <row r="8546">
          <cell r="E8546" t="str">
            <v>ZNF462</v>
          </cell>
          <cell r="F8546">
            <v>1</v>
          </cell>
        </row>
        <row r="8547">
          <cell r="E8547" t="str">
            <v>ZNF467</v>
          </cell>
          <cell r="F8547">
            <v>2</v>
          </cell>
        </row>
        <row r="8548">
          <cell r="E8548" t="str">
            <v>ZNF470</v>
          </cell>
          <cell r="F8548">
            <v>3</v>
          </cell>
        </row>
        <row r="8549">
          <cell r="E8549" t="str">
            <v>ZNF471</v>
          </cell>
          <cell r="F8549">
            <v>1</v>
          </cell>
        </row>
        <row r="8550">
          <cell r="E8550" t="str">
            <v>ZNF473</v>
          </cell>
          <cell r="F8550">
            <v>3</v>
          </cell>
        </row>
        <row r="8551">
          <cell r="E8551" t="str">
            <v>ZNF474</v>
          </cell>
          <cell r="F8551">
            <v>1</v>
          </cell>
        </row>
        <row r="8552">
          <cell r="E8552" t="str">
            <v>ZNF48</v>
          </cell>
          <cell r="F8552">
            <v>1</v>
          </cell>
        </row>
        <row r="8553">
          <cell r="E8553" t="str">
            <v>ZNF480</v>
          </cell>
          <cell r="F8553">
            <v>1</v>
          </cell>
        </row>
        <row r="8554">
          <cell r="E8554" t="str">
            <v>ZNF485</v>
          </cell>
          <cell r="F8554">
            <v>1</v>
          </cell>
        </row>
        <row r="8555">
          <cell r="E8555" t="str">
            <v>ZNF488</v>
          </cell>
          <cell r="F8555">
            <v>2</v>
          </cell>
        </row>
        <row r="8556">
          <cell r="E8556" t="str">
            <v>ZNF491</v>
          </cell>
          <cell r="F8556">
            <v>2</v>
          </cell>
        </row>
        <row r="8557">
          <cell r="E8557" t="str">
            <v>ZNF496</v>
          </cell>
          <cell r="F8557">
            <v>1</v>
          </cell>
        </row>
        <row r="8558">
          <cell r="E8558" t="str">
            <v>ZNF498</v>
          </cell>
          <cell r="F8558">
            <v>1</v>
          </cell>
        </row>
        <row r="8559">
          <cell r="E8559" t="str">
            <v>ZNF500</v>
          </cell>
          <cell r="F8559">
            <v>1</v>
          </cell>
        </row>
        <row r="8560">
          <cell r="E8560" t="str">
            <v>ZNF503</v>
          </cell>
          <cell r="F8560">
            <v>1</v>
          </cell>
        </row>
        <row r="8561">
          <cell r="E8561" t="str">
            <v>ZNF512B</v>
          </cell>
          <cell r="F8561">
            <v>2</v>
          </cell>
        </row>
        <row r="8562">
          <cell r="E8562" t="str">
            <v>ZNF514</v>
          </cell>
          <cell r="F8562">
            <v>1</v>
          </cell>
        </row>
        <row r="8563">
          <cell r="E8563" t="str">
            <v>ZNF516</v>
          </cell>
          <cell r="F8563">
            <v>2</v>
          </cell>
        </row>
        <row r="8564">
          <cell r="E8564" t="str">
            <v>ZNF517</v>
          </cell>
          <cell r="F8564">
            <v>2</v>
          </cell>
        </row>
        <row r="8565">
          <cell r="E8565" t="str">
            <v>ZNF518A</v>
          </cell>
          <cell r="F8565">
            <v>2</v>
          </cell>
        </row>
        <row r="8566">
          <cell r="E8566" t="str">
            <v>ZNF519</v>
          </cell>
          <cell r="F8566">
            <v>1</v>
          </cell>
        </row>
        <row r="8567">
          <cell r="E8567" t="str">
            <v>ZNF521</v>
          </cell>
          <cell r="F8567">
            <v>1</v>
          </cell>
        </row>
        <row r="8568">
          <cell r="E8568" t="str">
            <v>ZNF524</v>
          </cell>
          <cell r="F8568">
            <v>1</v>
          </cell>
        </row>
        <row r="8569">
          <cell r="E8569" t="str">
            <v>ZNF526</v>
          </cell>
          <cell r="F8569">
            <v>2</v>
          </cell>
        </row>
        <row r="8570">
          <cell r="E8570" t="str">
            <v>ZNF528</v>
          </cell>
          <cell r="F8570">
            <v>2</v>
          </cell>
        </row>
        <row r="8571">
          <cell r="E8571" t="str">
            <v>ZNF529</v>
          </cell>
          <cell r="F8571">
            <v>2</v>
          </cell>
        </row>
        <row r="8572">
          <cell r="E8572" t="str">
            <v>ZNF536</v>
          </cell>
          <cell r="F8572">
            <v>7</v>
          </cell>
        </row>
        <row r="8573">
          <cell r="E8573" t="str">
            <v>ZNF540</v>
          </cell>
          <cell r="F8573">
            <v>3</v>
          </cell>
        </row>
        <row r="8574">
          <cell r="E8574" t="str">
            <v>ZNF541</v>
          </cell>
          <cell r="F8574">
            <v>1</v>
          </cell>
        </row>
        <row r="8575">
          <cell r="E8575" t="str">
            <v>ZNF546</v>
          </cell>
          <cell r="F8575">
            <v>1</v>
          </cell>
        </row>
        <row r="8576">
          <cell r="E8576" t="str">
            <v>ZNF547</v>
          </cell>
          <cell r="F8576">
            <v>1</v>
          </cell>
        </row>
        <row r="8577">
          <cell r="E8577" t="str">
            <v>ZNF548</v>
          </cell>
          <cell r="F8577">
            <v>1</v>
          </cell>
        </row>
        <row r="8578">
          <cell r="E8578" t="str">
            <v>ZNF551</v>
          </cell>
          <cell r="F8578">
            <v>1</v>
          </cell>
        </row>
        <row r="8579">
          <cell r="E8579" t="str">
            <v>ZNF556</v>
          </cell>
          <cell r="F8579">
            <v>2</v>
          </cell>
        </row>
        <row r="8580">
          <cell r="E8580" t="str">
            <v>ZNF558</v>
          </cell>
          <cell r="F8580">
            <v>1</v>
          </cell>
        </row>
        <row r="8581">
          <cell r="E8581" t="str">
            <v>ZNF559</v>
          </cell>
          <cell r="F8581">
            <v>1</v>
          </cell>
        </row>
        <row r="8582">
          <cell r="E8582" t="str">
            <v>ZNF560</v>
          </cell>
          <cell r="F8582">
            <v>3</v>
          </cell>
        </row>
        <row r="8583">
          <cell r="E8583" t="str">
            <v>ZNF564</v>
          </cell>
          <cell r="F8583">
            <v>2</v>
          </cell>
        </row>
        <row r="8584">
          <cell r="E8584" t="str">
            <v>ZNF565</v>
          </cell>
          <cell r="F8584">
            <v>1</v>
          </cell>
        </row>
        <row r="8585">
          <cell r="E8585" t="str">
            <v>ZNF567</v>
          </cell>
          <cell r="F8585">
            <v>1</v>
          </cell>
        </row>
        <row r="8586">
          <cell r="E8586" t="str">
            <v>ZNF568</v>
          </cell>
          <cell r="F8586">
            <v>1</v>
          </cell>
        </row>
        <row r="8587">
          <cell r="E8587" t="str">
            <v>ZNF570</v>
          </cell>
          <cell r="F8587">
            <v>2</v>
          </cell>
        </row>
        <row r="8588">
          <cell r="E8588" t="str">
            <v>ZNF571</v>
          </cell>
          <cell r="F8588">
            <v>1</v>
          </cell>
        </row>
        <row r="8589">
          <cell r="E8589" t="str">
            <v>ZNF572</v>
          </cell>
          <cell r="F8589">
            <v>1</v>
          </cell>
        </row>
        <row r="8590">
          <cell r="E8590" t="str">
            <v>ZNF574</v>
          </cell>
          <cell r="F8590">
            <v>2</v>
          </cell>
        </row>
        <row r="8591">
          <cell r="E8591" t="str">
            <v>ZNF577</v>
          </cell>
          <cell r="F8591">
            <v>1</v>
          </cell>
        </row>
        <row r="8592">
          <cell r="E8592" t="str">
            <v>ZNF579</v>
          </cell>
          <cell r="F8592">
            <v>2</v>
          </cell>
        </row>
        <row r="8593">
          <cell r="E8593" t="str">
            <v>ZNF583</v>
          </cell>
          <cell r="F8593">
            <v>1</v>
          </cell>
        </row>
        <row r="8594">
          <cell r="E8594" t="str">
            <v>ZNF585A</v>
          </cell>
          <cell r="F8594">
            <v>1</v>
          </cell>
        </row>
        <row r="8595">
          <cell r="E8595" t="str">
            <v>ZNF586</v>
          </cell>
          <cell r="F8595">
            <v>1</v>
          </cell>
        </row>
        <row r="8596">
          <cell r="E8596" t="str">
            <v>ZNF587</v>
          </cell>
          <cell r="F8596">
            <v>1</v>
          </cell>
        </row>
        <row r="8597">
          <cell r="E8597" t="str">
            <v>ZNF589</v>
          </cell>
          <cell r="F8597">
            <v>1</v>
          </cell>
        </row>
        <row r="8598">
          <cell r="E8598" t="str">
            <v>ZNF592</v>
          </cell>
          <cell r="F8598">
            <v>2</v>
          </cell>
        </row>
        <row r="8599">
          <cell r="E8599" t="str">
            <v>ZNF598</v>
          </cell>
          <cell r="F8599">
            <v>1</v>
          </cell>
        </row>
        <row r="8600">
          <cell r="E8600" t="str">
            <v>ZNF599</v>
          </cell>
          <cell r="F8600">
            <v>3</v>
          </cell>
        </row>
        <row r="8601">
          <cell r="E8601" t="str">
            <v>ZNF600</v>
          </cell>
          <cell r="F8601">
            <v>1</v>
          </cell>
        </row>
        <row r="8602">
          <cell r="E8602" t="str">
            <v>ZNF606</v>
          </cell>
          <cell r="F8602">
            <v>1</v>
          </cell>
        </row>
        <row r="8603">
          <cell r="E8603" t="str">
            <v>ZNF607</v>
          </cell>
          <cell r="F8603">
            <v>2</v>
          </cell>
        </row>
        <row r="8604">
          <cell r="E8604" t="str">
            <v>ZNF608</v>
          </cell>
          <cell r="F8604">
            <v>3</v>
          </cell>
        </row>
        <row r="8605">
          <cell r="E8605" t="str">
            <v>ZNF609</v>
          </cell>
          <cell r="F8605">
            <v>2</v>
          </cell>
        </row>
        <row r="8606">
          <cell r="E8606" t="str">
            <v>ZNF611</v>
          </cell>
          <cell r="F8606">
            <v>1</v>
          </cell>
        </row>
        <row r="8607">
          <cell r="E8607" t="str">
            <v>ZNF613</v>
          </cell>
          <cell r="F8607">
            <v>1</v>
          </cell>
        </row>
        <row r="8608">
          <cell r="E8608" t="str">
            <v>ZNF614</v>
          </cell>
          <cell r="F8608">
            <v>1</v>
          </cell>
        </row>
        <row r="8609">
          <cell r="E8609" t="str">
            <v>ZNF619</v>
          </cell>
          <cell r="F8609">
            <v>1</v>
          </cell>
        </row>
        <row r="8610">
          <cell r="E8610" t="str">
            <v>ZNF624</v>
          </cell>
          <cell r="F8610">
            <v>1</v>
          </cell>
        </row>
        <row r="8611">
          <cell r="E8611" t="str">
            <v>ZNF625</v>
          </cell>
          <cell r="F8611">
            <v>1</v>
          </cell>
        </row>
        <row r="8612">
          <cell r="E8612" t="str">
            <v>ZNF628</v>
          </cell>
          <cell r="F8612">
            <v>2</v>
          </cell>
        </row>
        <row r="8613">
          <cell r="E8613" t="str">
            <v>ZNF629</v>
          </cell>
          <cell r="F8613">
            <v>1</v>
          </cell>
        </row>
        <row r="8614">
          <cell r="E8614" t="str">
            <v>ZNF638</v>
          </cell>
          <cell r="F8614">
            <v>3</v>
          </cell>
        </row>
        <row r="8615">
          <cell r="E8615" t="str">
            <v>ZNF641</v>
          </cell>
          <cell r="F8615">
            <v>1</v>
          </cell>
        </row>
        <row r="8616">
          <cell r="E8616" t="str">
            <v>ZNF644</v>
          </cell>
          <cell r="F8616">
            <v>1</v>
          </cell>
        </row>
        <row r="8617">
          <cell r="E8617" t="str">
            <v>ZNF646</v>
          </cell>
          <cell r="F8617">
            <v>3</v>
          </cell>
        </row>
        <row r="8618">
          <cell r="E8618" t="str">
            <v>ZNF648</v>
          </cell>
          <cell r="F8618">
            <v>2</v>
          </cell>
        </row>
        <row r="8619">
          <cell r="E8619" t="str">
            <v>ZNF652</v>
          </cell>
          <cell r="F8619">
            <v>1</v>
          </cell>
        </row>
        <row r="8620">
          <cell r="E8620" t="str">
            <v>ZNF653</v>
          </cell>
          <cell r="F8620">
            <v>2</v>
          </cell>
        </row>
        <row r="8621">
          <cell r="E8621" t="str">
            <v>ZNF655</v>
          </cell>
          <cell r="F8621">
            <v>2</v>
          </cell>
        </row>
        <row r="8622">
          <cell r="E8622" t="str">
            <v>ZNF667</v>
          </cell>
          <cell r="F8622">
            <v>3</v>
          </cell>
        </row>
        <row r="8623">
          <cell r="E8623" t="str">
            <v>ZNF668</v>
          </cell>
          <cell r="F8623">
            <v>1</v>
          </cell>
        </row>
        <row r="8624">
          <cell r="E8624" t="str">
            <v>ZNF670</v>
          </cell>
          <cell r="F8624">
            <v>2</v>
          </cell>
        </row>
        <row r="8625">
          <cell r="E8625" t="str">
            <v>ZNF676</v>
          </cell>
          <cell r="F8625">
            <v>1</v>
          </cell>
        </row>
        <row r="8626">
          <cell r="E8626" t="str">
            <v>ZNF677</v>
          </cell>
          <cell r="F8626">
            <v>1</v>
          </cell>
        </row>
        <row r="8627">
          <cell r="E8627" t="str">
            <v>ZNF682</v>
          </cell>
          <cell r="F8627">
            <v>2</v>
          </cell>
        </row>
        <row r="8628">
          <cell r="E8628" t="str">
            <v>ZNF684</v>
          </cell>
          <cell r="F8628">
            <v>1</v>
          </cell>
        </row>
        <row r="8629">
          <cell r="E8629" t="str">
            <v>ZNF691</v>
          </cell>
          <cell r="F8629">
            <v>1</v>
          </cell>
        </row>
        <row r="8630">
          <cell r="E8630" t="str">
            <v>ZNF695</v>
          </cell>
          <cell r="F8630">
            <v>1</v>
          </cell>
        </row>
        <row r="8631">
          <cell r="E8631" t="str">
            <v>ZNF696</v>
          </cell>
          <cell r="F8631">
            <v>1</v>
          </cell>
        </row>
        <row r="8632">
          <cell r="E8632" t="str">
            <v>ZNF699</v>
          </cell>
          <cell r="F8632">
            <v>2</v>
          </cell>
        </row>
        <row r="8633">
          <cell r="E8633" t="str">
            <v>ZNF7</v>
          </cell>
          <cell r="F8633">
            <v>3</v>
          </cell>
        </row>
        <row r="8634">
          <cell r="E8634" t="str">
            <v>ZNF707</v>
          </cell>
          <cell r="F8634">
            <v>1</v>
          </cell>
        </row>
        <row r="8635">
          <cell r="E8635" t="str">
            <v>ZNF708</v>
          </cell>
          <cell r="F8635">
            <v>1</v>
          </cell>
        </row>
        <row r="8636">
          <cell r="E8636" t="str">
            <v>ZNF71</v>
          </cell>
          <cell r="F8636">
            <v>3</v>
          </cell>
        </row>
        <row r="8637">
          <cell r="E8637" t="str">
            <v>ZNF710</v>
          </cell>
          <cell r="F8637">
            <v>1</v>
          </cell>
        </row>
        <row r="8638">
          <cell r="E8638" t="str">
            <v>ZNF711</v>
          </cell>
          <cell r="F8638">
            <v>1</v>
          </cell>
        </row>
        <row r="8639">
          <cell r="E8639" t="str">
            <v>ZNF729</v>
          </cell>
          <cell r="F8639">
            <v>1</v>
          </cell>
        </row>
        <row r="8640">
          <cell r="E8640" t="str">
            <v>ZNF730</v>
          </cell>
          <cell r="F8640">
            <v>1</v>
          </cell>
        </row>
        <row r="8641">
          <cell r="E8641" t="str">
            <v>ZNF740</v>
          </cell>
          <cell r="F8641">
            <v>1</v>
          </cell>
        </row>
        <row r="8642">
          <cell r="E8642" t="str">
            <v>ZNF750</v>
          </cell>
          <cell r="F8642">
            <v>1</v>
          </cell>
        </row>
        <row r="8643">
          <cell r="E8643" t="str">
            <v>ZNF75D</v>
          </cell>
          <cell r="F8643">
            <v>1</v>
          </cell>
        </row>
        <row r="8644">
          <cell r="E8644" t="str">
            <v>ZNF76</v>
          </cell>
          <cell r="F8644">
            <v>1</v>
          </cell>
        </row>
        <row r="8645">
          <cell r="E8645" t="str">
            <v>ZNF766</v>
          </cell>
          <cell r="F8645">
            <v>1</v>
          </cell>
        </row>
        <row r="8646">
          <cell r="E8646" t="str">
            <v>ZNF767</v>
          </cell>
          <cell r="F8646">
            <v>1</v>
          </cell>
        </row>
        <row r="8647">
          <cell r="E8647" t="str">
            <v>ZNF770</v>
          </cell>
          <cell r="F8647">
            <v>1</v>
          </cell>
        </row>
        <row r="8648">
          <cell r="E8648" t="str">
            <v>ZNF772</v>
          </cell>
          <cell r="F8648">
            <v>3</v>
          </cell>
        </row>
        <row r="8649">
          <cell r="E8649" t="str">
            <v>ZNF775</v>
          </cell>
          <cell r="F8649">
            <v>1</v>
          </cell>
        </row>
        <row r="8650">
          <cell r="E8650" t="str">
            <v>ZNF777</v>
          </cell>
          <cell r="F8650">
            <v>1</v>
          </cell>
        </row>
        <row r="8651">
          <cell r="E8651" t="str">
            <v>ZNF780B</v>
          </cell>
          <cell r="F8651">
            <v>3</v>
          </cell>
        </row>
        <row r="8652">
          <cell r="E8652" t="str">
            <v>ZNF781</v>
          </cell>
          <cell r="F8652">
            <v>1</v>
          </cell>
        </row>
        <row r="8653">
          <cell r="E8653" t="str">
            <v>ZNF782</v>
          </cell>
          <cell r="F8653">
            <v>1</v>
          </cell>
        </row>
        <row r="8654">
          <cell r="E8654" t="str">
            <v>ZNF784</v>
          </cell>
          <cell r="F8654">
            <v>2</v>
          </cell>
        </row>
        <row r="8655">
          <cell r="E8655" t="str">
            <v>ZNF788</v>
          </cell>
          <cell r="F8655">
            <v>1</v>
          </cell>
        </row>
        <row r="8656">
          <cell r="E8656" t="str">
            <v>ZNF789</v>
          </cell>
          <cell r="F8656">
            <v>1</v>
          </cell>
        </row>
        <row r="8657">
          <cell r="E8657" t="str">
            <v>ZNF792</v>
          </cell>
          <cell r="F8657">
            <v>1</v>
          </cell>
        </row>
        <row r="8658">
          <cell r="E8658" t="str">
            <v>ZNF799</v>
          </cell>
          <cell r="F8658">
            <v>1</v>
          </cell>
        </row>
        <row r="8659">
          <cell r="E8659" t="str">
            <v>ZNF8</v>
          </cell>
          <cell r="F8659">
            <v>2</v>
          </cell>
        </row>
        <row r="8660">
          <cell r="E8660" t="str">
            <v>ZNF804A</v>
          </cell>
          <cell r="F8660">
            <v>4</v>
          </cell>
        </row>
        <row r="8661">
          <cell r="E8661" t="str">
            <v>ZNF804B</v>
          </cell>
          <cell r="F8661">
            <v>6</v>
          </cell>
        </row>
        <row r="8662">
          <cell r="E8662" t="str">
            <v>ZNF806</v>
          </cell>
          <cell r="F8662">
            <v>1</v>
          </cell>
        </row>
        <row r="8663">
          <cell r="E8663" t="str">
            <v>ZNF808</v>
          </cell>
          <cell r="F8663">
            <v>1</v>
          </cell>
        </row>
        <row r="8664">
          <cell r="E8664" t="str">
            <v>ZNF81</v>
          </cell>
          <cell r="F8664">
            <v>1</v>
          </cell>
        </row>
        <row r="8665">
          <cell r="E8665" t="str">
            <v>ZNF814</v>
          </cell>
          <cell r="F8665">
            <v>1</v>
          </cell>
        </row>
        <row r="8666">
          <cell r="E8666" t="str">
            <v>ZNF821</v>
          </cell>
          <cell r="F8666">
            <v>1</v>
          </cell>
        </row>
        <row r="8667">
          <cell r="E8667" t="str">
            <v>ZNF827</v>
          </cell>
          <cell r="F8667">
            <v>2</v>
          </cell>
        </row>
        <row r="8668">
          <cell r="E8668" t="str">
            <v>ZNF828</v>
          </cell>
          <cell r="F8668">
            <v>2</v>
          </cell>
        </row>
        <row r="8669">
          <cell r="E8669" t="str">
            <v>ZNF831</v>
          </cell>
          <cell r="F8669">
            <v>8</v>
          </cell>
        </row>
        <row r="8670">
          <cell r="E8670" t="str">
            <v>ZNF835</v>
          </cell>
          <cell r="F8670">
            <v>2</v>
          </cell>
        </row>
        <row r="8671">
          <cell r="E8671" t="str">
            <v>ZNF836</v>
          </cell>
          <cell r="F8671">
            <v>2</v>
          </cell>
        </row>
        <row r="8672">
          <cell r="E8672" t="str">
            <v>ZNF837</v>
          </cell>
          <cell r="F8672">
            <v>2</v>
          </cell>
        </row>
        <row r="8673">
          <cell r="E8673" t="str">
            <v>ZNF84</v>
          </cell>
          <cell r="F8673">
            <v>1</v>
          </cell>
        </row>
        <row r="8674">
          <cell r="E8674" t="str">
            <v>ZNF85</v>
          </cell>
          <cell r="F8674">
            <v>1</v>
          </cell>
        </row>
        <row r="8675">
          <cell r="E8675" t="str">
            <v>ZNF859P</v>
          </cell>
          <cell r="F8675">
            <v>1</v>
          </cell>
        </row>
        <row r="8676">
          <cell r="E8676" t="str">
            <v>ZNF862</v>
          </cell>
          <cell r="F8676">
            <v>2</v>
          </cell>
        </row>
        <row r="8677">
          <cell r="E8677" t="str">
            <v>ZNF878</v>
          </cell>
          <cell r="F8677">
            <v>1</v>
          </cell>
        </row>
        <row r="8678">
          <cell r="E8678" t="str">
            <v>ZNF92</v>
          </cell>
          <cell r="F8678">
            <v>1</v>
          </cell>
        </row>
        <row r="8679">
          <cell r="E8679" t="str">
            <v>ZNFX1</v>
          </cell>
          <cell r="F8679">
            <v>3</v>
          </cell>
        </row>
        <row r="8680">
          <cell r="E8680" t="str">
            <v>ZNHIT6</v>
          </cell>
          <cell r="F8680">
            <v>1</v>
          </cell>
        </row>
        <row r="8681">
          <cell r="E8681" t="str">
            <v>ZNRF3</v>
          </cell>
          <cell r="F8681">
            <v>3</v>
          </cell>
        </row>
        <row r="8682">
          <cell r="E8682" t="str">
            <v>ZP1</v>
          </cell>
          <cell r="F8682">
            <v>2</v>
          </cell>
        </row>
        <row r="8683">
          <cell r="E8683" t="str">
            <v>ZP4</v>
          </cell>
          <cell r="F8683">
            <v>3</v>
          </cell>
        </row>
        <row r="8684">
          <cell r="E8684" t="str">
            <v>ZPBP</v>
          </cell>
          <cell r="F8684">
            <v>2</v>
          </cell>
        </row>
        <row r="8685">
          <cell r="E8685" t="str">
            <v>ZPBP2</v>
          </cell>
          <cell r="F8685">
            <v>1</v>
          </cell>
        </row>
        <row r="8686">
          <cell r="E8686" t="str">
            <v>ZPLD1</v>
          </cell>
          <cell r="F8686">
            <v>1</v>
          </cell>
        </row>
        <row r="8687">
          <cell r="E8687" t="str">
            <v>ZRANB3</v>
          </cell>
          <cell r="F8687">
            <v>2</v>
          </cell>
        </row>
        <row r="8688">
          <cell r="E8688" t="str">
            <v>ZRSR2</v>
          </cell>
          <cell r="F8688">
            <v>1</v>
          </cell>
        </row>
        <row r="8689">
          <cell r="E8689" t="str">
            <v>ZSCAN1</v>
          </cell>
          <cell r="F8689">
            <v>2</v>
          </cell>
        </row>
        <row r="8690">
          <cell r="E8690" t="str">
            <v>ZSCAN10</v>
          </cell>
          <cell r="F8690">
            <v>2</v>
          </cell>
        </row>
        <row r="8691">
          <cell r="E8691" t="str">
            <v>ZSCAN12</v>
          </cell>
          <cell r="F8691">
            <v>1</v>
          </cell>
        </row>
        <row r="8692">
          <cell r="E8692" t="str">
            <v>ZSCAN16</v>
          </cell>
          <cell r="F8692">
            <v>1</v>
          </cell>
        </row>
        <row r="8693">
          <cell r="E8693" t="str">
            <v>ZSCAN18</v>
          </cell>
          <cell r="F8693">
            <v>4</v>
          </cell>
        </row>
        <row r="8694">
          <cell r="E8694" t="str">
            <v>ZSCAN2</v>
          </cell>
          <cell r="F8694">
            <v>1</v>
          </cell>
        </row>
        <row r="8695">
          <cell r="E8695" t="str">
            <v>ZSCAN20</v>
          </cell>
          <cell r="F8695">
            <v>1</v>
          </cell>
        </row>
        <row r="8696">
          <cell r="E8696" t="str">
            <v>ZSCAN23</v>
          </cell>
          <cell r="F8696">
            <v>1</v>
          </cell>
        </row>
        <row r="8697">
          <cell r="E8697" t="str">
            <v>ZSCAN29</v>
          </cell>
          <cell r="F8697">
            <v>1</v>
          </cell>
        </row>
        <row r="8698">
          <cell r="E8698" t="str">
            <v>ZSCAN5A</v>
          </cell>
          <cell r="F8698">
            <v>1</v>
          </cell>
        </row>
        <row r="8699">
          <cell r="E8699" t="str">
            <v>ZSCAN5C</v>
          </cell>
          <cell r="F8699">
            <v>1</v>
          </cell>
        </row>
        <row r="8700">
          <cell r="E8700" t="str">
            <v>ZSCAN5D</v>
          </cell>
          <cell r="F8700">
            <v>2</v>
          </cell>
        </row>
        <row r="8701">
          <cell r="E8701" t="str">
            <v>ZSWIM1</v>
          </cell>
          <cell r="F8701">
            <v>1</v>
          </cell>
        </row>
        <row r="8702">
          <cell r="E8702" t="str">
            <v>ZSWIM2</v>
          </cell>
          <cell r="F8702">
            <v>2</v>
          </cell>
        </row>
        <row r="8703">
          <cell r="E8703" t="str">
            <v>ZSWIM3</v>
          </cell>
          <cell r="F8703">
            <v>2</v>
          </cell>
        </row>
        <row r="8704">
          <cell r="E8704" t="str">
            <v>ZSWIM4</v>
          </cell>
          <cell r="F8704">
            <v>1</v>
          </cell>
        </row>
        <row r="8705">
          <cell r="E8705" t="str">
            <v>ZSWIM6</v>
          </cell>
          <cell r="F8705">
            <v>1</v>
          </cell>
        </row>
        <row r="8706">
          <cell r="E8706" t="str">
            <v>ZUFSP</v>
          </cell>
          <cell r="F8706">
            <v>1</v>
          </cell>
        </row>
        <row r="8707">
          <cell r="E8707" t="str">
            <v>ZW10</v>
          </cell>
          <cell r="F8707">
            <v>1</v>
          </cell>
        </row>
        <row r="8708">
          <cell r="E8708" t="str">
            <v>ZWILCH</v>
          </cell>
          <cell r="F8708">
            <v>1</v>
          </cell>
        </row>
        <row r="8709">
          <cell r="E8709" t="str">
            <v>ZWINT</v>
          </cell>
          <cell r="F8709">
            <v>1</v>
          </cell>
        </row>
        <row r="8710">
          <cell r="E8710" t="str">
            <v>ZXDC</v>
          </cell>
          <cell r="F8710">
            <v>1</v>
          </cell>
        </row>
        <row r="8711">
          <cell r="E8711" t="str">
            <v>ZYG11B</v>
          </cell>
          <cell r="F8711">
            <v>1</v>
          </cell>
        </row>
        <row r="8712">
          <cell r="E8712" t="str">
            <v>ZZEF1</v>
          </cell>
          <cell r="F8712">
            <v>3</v>
          </cell>
        </row>
      </sheetData>
      <sheetData sheetId="16" refreshError="1"/>
      <sheetData sheetId="17" refreshError="1"/>
      <sheetData sheetId="18" refreshError="1"/>
      <sheetData sheetId="19" refreshError="1"/>
      <sheetData sheetId="2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HU"/>
      <sheetName val="Nanodrop"/>
      <sheetName val="Sheet2"/>
    </sheetNames>
    <sheetDataSet>
      <sheetData sheetId="0"/>
      <sheetData sheetId="1"/>
      <sheetData sheetId="2">
        <row r="1">
          <cell r="A1" t="str">
            <v>Name tumor</v>
          </cell>
          <cell r="B1" t="str">
            <v>Internal Name</v>
          </cell>
          <cell r="D1" t="str">
            <v>Name Normal</v>
          </cell>
          <cell r="E1" t="str">
            <v>Internal Name</v>
          </cell>
        </row>
        <row r="2">
          <cell r="A2" t="str">
            <v>KH</v>
          </cell>
          <cell r="B2" t="str">
            <v>CGOV121T</v>
          </cell>
          <cell r="D2" t="str">
            <v>KH</v>
          </cell>
          <cell r="E2" t="str">
            <v>CGOV121N</v>
          </cell>
        </row>
        <row r="3">
          <cell r="A3" t="str">
            <v>UM</v>
          </cell>
          <cell r="B3" t="str">
            <v>CGOV122T</v>
          </cell>
          <cell r="D3" t="str">
            <v>UM</v>
          </cell>
          <cell r="E3" t="str">
            <v>CGOV122N</v>
          </cell>
        </row>
        <row r="4">
          <cell r="A4" t="str">
            <v>TS</v>
          </cell>
          <cell r="B4" t="str">
            <v>CGOV123T</v>
          </cell>
          <cell r="D4" t="str">
            <v>TS</v>
          </cell>
          <cell r="E4" t="str">
            <v>CGOV123N</v>
          </cell>
        </row>
        <row r="5">
          <cell r="A5" t="str">
            <v>NO</v>
          </cell>
          <cell r="B5" t="str">
            <v>CGOV124T</v>
          </cell>
          <cell r="D5" t="str">
            <v>NO</v>
          </cell>
          <cell r="E5" t="str">
            <v>CGOV124N</v>
          </cell>
        </row>
        <row r="6">
          <cell r="A6" t="str">
            <v>NO</v>
          </cell>
          <cell r="B6" t="str">
            <v>CGOV124T_1</v>
          </cell>
          <cell r="D6" t="str">
            <v>NT</v>
          </cell>
          <cell r="E6" t="str">
            <v>CGOV125N</v>
          </cell>
        </row>
        <row r="7">
          <cell r="A7" t="str">
            <v>NT</v>
          </cell>
          <cell r="B7" t="str">
            <v>CGOV125T</v>
          </cell>
          <cell r="D7" t="str">
            <v>OS</v>
          </cell>
          <cell r="E7" t="str">
            <v>CGOV126N</v>
          </cell>
        </row>
        <row r="8">
          <cell r="A8" t="str">
            <v>OS</v>
          </cell>
          <cell r="B8" t="str">
            <v>CGOV126T</v>
          </cell>
          <cell r="D8" t="str">
            <v>KK</v>
          </cell>
          <cell r="E8" t="str">
            <v>CGOV127N</v>
          </cell>
        </row>
        <row r="9">
          <cell r="A9" t="str">
            <v>OS</v>
          </cell>
          <cell r="B9" t="str">
            <v>CGOV126T_1</v>
          </cell>
          <cell r="D9" t="str">
            <v>KK</v>
          </cell>
          <cell r="E9" t="str">
            <v>CGOV127N_1</v>
          </cell>
        </row>
        <row r="10">
          <cell r="A10" t="str">
            <v>KK</v>
          </cell>
          <cell r="B10" t="str">
            <v>CGOV127T</v>
          </cell>
          <cell r="D10" t="str">
            <v>TY-2</v>
          </cell>
          <cell r="E10" t="str">
            <v>CGOV129N</v>
          </cell>
        </row>
        <row r="11">
          <cell r="A11" t="str">
            <v>KK</v>
          </cell>
          <cell r="B11" t="str">
            <v>CGOV127T_1</v>
          </cell>
          <cell r="D11" t="str">
            <v>HH</v>
          </cell>
          <cell r="E11" t="str">
            <v>CGOV130N</v>
          </cell>
        </row>
        <row r="12">
          <cell r="A12" t="str">
            <v>TY-2</v>
          </cell>
          <cell r="B12" t="str">
            <v>CGOV129T</v>
          </cell>
          <cell r="D12" t="str">
            <v>YT</v>
          </cell>
          <cell r="E12" t="str">
            <v>CGOV131N</v>
          </cell>
        </row>
        <row r="13">
          <cell r="A13" t="str">
            <v>HH</v>
          </cell>
          <cell r="B13" t="str">
            <v>CGOV130T</v>
          </cell>
          <cell r="D13" t="str">
            <v>YT</v>
          </cell>
          <cell r="E13" t="str">
            <v>CGOV131N_1</v>
          </cell>
        </row>
        <row r="14">
          <cell r="A14" t="str">
            <v>YT</v>
          </cell>
          <cell r="B14" t="str">
            <v>CGOV131T</v>
          </cell>
          <cell r="D14" t="str">
            <v>OY</v>
          </cell>
          <cell r="E14" t="str">
            <v>CGOV132N</v>
          </cell>
        </row>
        <row r="15">
          <cell r="A15" t="str">
            <v>OY</v>
          </cell>
          <cell r="B15" t="str">
            <v>CGOV132T</v>
          </cell>
          <cell r="D15" t="str">
            <v>HM</v>
          </cell>
          <cell r="E15" t="str">
            <v>CGOV133N</v>
          </cell>
        </row>
        <row r="16">
          <cell r="A16" t="str">
            <v>HM</v>
          </cell>
          <cell r="B16" t="str">
            <v>CGOV133T</v>
          </cell>
          <cell r="D16" t="str">
            <v>KY</v>
          </cell>
          <cell r="E16" t="str">
            <v>CGOV134N</v>
          </cell>
        </row>
        <row r="17">
          <cell r="A17" t="str">
            <v>KY</v>
          </cell>
          <cell r="B17" t="str">
            <v>CGOV134T</v>
          </cell>
          <cell r="D17" t="str">
            <v>WM</v>
          </cell>
          <cell r="E17" t="str">
            <v>CGOV135N</v>
          </cell>
        </row>
        <row r="18">
          <cell r="A18" t="str">
            <v>WM</v>
          </cell>
          <cell r="B18" t="str">
            <v>CGOV135T</v>
          </cell>
          <cell r="D18" t="str">
            <v>HH-2</v>
          </cell>
          <cell r="E18" t="str">
            <v>CGOV136N</v>
          </cell>
        </row>
        <row r="19">
          <cell r="A19" t="str">
            <v>WM</v>
          </cell>
          <cell r="B19" t="str">
            <v>CGOV135T_1</v>
          </cell>
          <cell r="D19" t="str">
            <v>SK</v>
          </cell>
          <cell r="E19" t="str">
            <v>CGOV137N</v>
          </cell>
        </row>
        <row r="20">
          <cell r="A20" t="str">
            <v>HH-2</v>
          </cell>
          <cell r="B20" t="str">
            <v>CGOV136T</v>
          </cell>
          <cell r="D20" t="str">
            <v>TM</v>
          </cell>
          <cell r="E20" t="str">
            <v>CGOV138N</v>
          </cell>
        </row>
        <row r="21">
          <cell r="A21" t="str">
            <v>HH-2</v>
          </cell>
          <cell r="B21" t="str">
            <v>CGOV136T_1</v>
          </cell>
          <cell r="D21" t="str">
            <v>MT</v>
          </cell>
          <cell r="E21" t="str">
            <v>CGOV139N</v>
          </cell>
        </row>
        <row r="22">
          <cell r="A22" t="str">
            <v>SK</v>
          </cell>
          <cell r="B22" t="str">
            <v>CGOV137T</v>
          </cell>
          <cell r="D22" t="str">
            <v>FM (FK?)</v>
          </cell>
          <cell r="E22" t="str">
            <v>CGOV140N</v>
          </cell>
        </row>
        <row r="23">
          <cell r="A23" t="str">
            <v>SK</v>
          </cell>
          <cell r="B23" t="str">
            <v>CGOV137T_1</v>
          </cell>
          <cell r="D23" t="str">
            <v>FM (FK?)</v>
          </cell>
          <cell r="E23" t="str">
            <v>CGOV140N_1</v>
          </cell>
        </row>
        <row r="24">
          <cell r="A24" t="str">
            <v>TM</v>
          </cell>
          <cell r="B24" t="str">
            <v>CGOV138T</v>
          </cell>
          <cell r="D24" t="str">
            <v>TH</v>
          </cell>
          <cell r="E24" t="str">
            <v>CGOV141N</v>
          </cell>
        </row>
        <row r="25">
          <cell r="A25" t="str">
            <v>MT</v>
          </cell>
          <cell r="B25" t="str">
            <v>CGOV139T</v>
          </cell>
          <cell r="D25" t="str">
            <v>TH</v>
          </cell>
          <cell r="E25" t="str">
            <v>CGOV141N_1</v>
          </cell>
        </row>
        <row r="26">
          <cell r="A26" t="str">
            <v>MT</v>
          </cell>
          <cell r="B26" t="str">
            <v>CGOV139T_1</v>
          </cell>
          <cell r="D26" t="str">
            <v>ST</v>
          </cell>
          <cell r="E26" t="str">
            <v>CGOV142N</v>
          </cell>
        </row>
        <row r="27">
          <cell r="A27" t="str">
            <v>FM (FK?)</v>
          </cell>
          <cell r="B27" t="str">
            <v>CGOV140T</v>
          </cell>
          <cell r="D27" t="str">
            <v>ST</v>
          </cell>
          <cell r="E27" t="str">
            <v>CGOV142N_1</v>
          </cell>
        </row>
        <row r="28">
          <cell r="A28" t="str">
            <v>TH</v>
          </cell>
          <cell r="B28" t="str">
            <v>CGOV141T</v>
          </cell>
        </row>
        <row r="29">
          <cell r="A29" t="str">
            <v>TH</v>
          </cell>
          <cell r="B29" t="str">
            <v>CGOV141T_1</v>
          </cell>
        </row>
        <row r="30">
          <cell r="A30" t="str">
            <v>ST</v>
          </cell>
          <cell r="B30" t="str">
            <v>CGOV142T</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mples"/>
      <sheetName val="Master"/>
      <sheetName val="Master2"/>
      <sheetName val="AllSamples"/>
      <sheetName val="Sheet3"/>
    </sheetNames>
    <sheetDataSet>
      <sheetData sheetId="0"/>
      <sheetData sheetId="1">
        <row r="2">
          <cell r="A2" t="str">
            <v>Lab ID</v>
          </cell>
          <cell r="B2" t="str">
            <v>Cell Line / Name</v>
          </cell>
          <cell r="C2" t="str">
            <v>Our Qubit (ng/ul)</v>
          </cell>
          <cell r="D2" t="str">
            <v>Vol factual /adjusted (ul)</v>
          </cell>
          <cell r="E2" t="str">
            <v>Total Tumor DNA Factual Qubit (ug)</v>
          </cell>
        </row>
        <row r="3">
          <cell r="A3" t="str">
            <v>CGOV121T</v>
          </cell>
          <cell r="B3" t="str">
            <v>KH</v>
          </cell>
          <cell r="C3">
            <v>6.16</v>
          </cell>
          <cell r="D3">
            <v>50</v>
          </cell>
          <cell r="E3">
            <v>0.308</v>
          </cell>
        </row>
        <row r="4">
          <cell r="A4" t="str">
            <v>CGOV121N</v>
          </cell>
          <cell r="B4" t="str">
            <v>KH</v>
          </cell>
          <cell r="C4">
            <v>37.200000000000003</v>
          </cell>
          <cell r="D4">
            <v>50</v>
          </cell>
          <cell r="E4">
            <v>1.8600000000000003</v>
          </cell>
        </row>
        <row r="5">
          <cell r="A5" t="str">
            <v>CGOV122T</v>
          </cell>
          <cell r="B5" t="str">
            <v>UM</v>
          </cell>
          <cell r="C5">
            <v>1.548</v>
          </cell>
          <cell r="D5">
            <v>50</v>
          </cell>
          <cell r="E5">
            <v>7.740000000000001E-2</v>
          </cell>
        </row>
        <row r="6">
          <cell r="A6" t="str">
            <v>CGOV122N</v>
          </cell>
          <cell r="B6" t="str">
            <v>UM</v>
          </cell>
          <cell r="C6">
            <v>6.62</v>
          </cell>
          <cell r="D6">
            <v>50</v>
          </cell>
          <cell r="E6">
            <v>0.33100000000000002</v>
          </cell>
        </row>
        <row r="7">
          <cell r="A7" t="str">
            <v>CGOV123T</v>
          </cell>
          <cell r="B7" t="str">
            <v>TS</v>
          </cell>
          <cell r="C7">
            <v>1.45</v>
          </cell>
          <cell r="D7">
            <v>50</v>
          </cell>
          <cell r="E7">
            <v>7.2499999999999995E-2</v>
          </cell>
        </row>
        <row r="8">
          <cell r="A8" t="str">
            <v>CGOV123N</v>
          </cell>
          <cell r="B8" t="str">
            <v>TS</v>
          </cell>
          <cell r="C8">
            <v>0.43600000000000005</v>
          </cell>
          <cell r="D8">
            <v>50</v>
          </cell>
          <cell r="E8">
            <v>2.1800000000000003E-2</v>
          </cell>
        </row>
        <row r="9">
          <cell r="A9" t="str">
            <v>CGOV124T</v>
          </cell>
          <cell r="B9" t="str">
            <v>NO</v>
          </cell>
          <cell r="C9">
            <v>10.34</v>
          </cell>
          <cell r="D9">
            <v>50</v>
          </cell>
          <cell r="E9">
            <v>0.51700000000000002</v>
          </cell>
        </row>
        <row r="10">
          <cell r="A10" t="str">
            <v>CGOV124N</v>
          </cell>
          <cell r="B10" t="str">
            <v>NO</v>
          </cell>
          <cell r="C10">
            <v>22.8</v>
          </cell>
          <cell r="D10">
            <v>50</v>
          </cell>
          <cell r="E10">
            <v>1.1399999999999999</v>
          </cell>
        </row>
        <row r="11">
          <cell r="A11" t="str">
            <v>CGOV125T</v>
          </cell>
          <cell r="B11" t="str">
            <v>NT</v>
          </cell>
          <cell r="C11">
            <v>1.6040000000000001</v>
          </cell>
          <cell r="D11">
            <v>50</v>
          </cell>
          <cell r="E11">
            <v>8.0200000000000007E-2</v>
          </cell>
        </row>
        <row r="12">
          <cell r="A12" t="str">
            <v>CGOV125N</v>
          </cell>
          <cell r="B12" t="str">
            <v>NT</v>
          </cell>
          <cell r="C12">
            <v>13.919999999999998</v>
          </cell>
          <cell r="D12">
            <v>50</v>
          </cell>
          <cell r="E12">
            <v>0.69599999999999984</v>
          </cell>
        </row>
        <row r="13">
          <cell r="A13" t="str">
            <v>CGOV126T</v>
          </cell>
          <cell r="B13" t="str">
            <v>OS</v>
          </cell>
          <cell r="C13">
            <v>10.16</v>
          </cell>
          <cell r="D13">
            <v>50</v>
          </cell>
          <cell r="E13">
            <v>0.50800000000000001</v>
          </cell>
        </row>
        <row r="14">
          <cell r="A14" t="str">
            <v>CGOV126N</v>
          </cell>
          <cell r="B14" t="str">
            <v>OS</v>
          </cell>
          <cell r="C14">
            <v>16.86</v>
          </cell>
          <cell r="D14">
            <v>50</v>
          </cell>
          <cell r="E14">
            <v>0.84299999999999997</v>
          </cell>
        </row>
        <row r="15">
          <cell r="A15" t="str">
            <v>CGOV127T</v>
          </cell>
          <cell r="B15" t="str">
            <v>KK</v>
          </cell>
          <cell r="C15">
            <v>6.04</v>
          </cell>
          <cell r="D15">
            <v>50</v>
          </cell>
          <cell r="E15">
            <v>0.30199999999999999</v>
          </cell>
        </row>
        <row r="16">
          <cell r="A16" t="str">
            <v>CGOV127N</v>
          </cell>
          <cell r="B16" t="str">
            <v>KK</v>
          </cell>
          <cell r="C16">
            <v>2.94</v>
          </cell>
          <cell r="D16">
            <v>50</v>
          </cell>
          <cell r="E16">
            <v>0.14699999999999999</v>
          </cell>
        </row>
        <row r="17">
          <cell r="A17" t="str">
            <v>CGOV129T</v>
          </cell>
          <cell r="B17" t="str">
            <v>TY-2</v>
          </cell>
          <cell r="C17">
            <v>1.1120000000000001</v>
          </cell>
          <cell r="D17">
            <v>50</v>
          </cell>
          <cell r="E17">
            <v>5.5600000000000011E-2</v>
          </cell>
        </row>
        <row r="18">
          <cell r="A18" t="str">
            <v>CGOV129N</v>
          </cell>
          <cell r="B18" t="str">
            <v>TY-2</v>
          </cell>
          <cell r="C18">
            <v>16.920000000000002</v>
          </cell>
          <cell r="D18">
            <v>50</v>
          </cell>
          <cell r="E18">
            <v>0.84600000000000009</v>
          </cell>
        </row>
        <row r="19">
          <cell r="A19" t="str">
            <v>CGOV130T</v>
          </cell>
          <cell r="B19" t="str">
            <v>HH</v>
          </cell>
          <cell r="C19">
            <v>2.88</v>
          </cell>
          <cell r="D19">
            <v>50</v>
          </cell>
          <cell r="E19">
            <v>0.14399999999999999</v>
          </cell>
        </row>
        <row r="20">
          <cell r="A20" t="str">
            <v>CGOV130N</v>
          </cell>
          <cell r="B20" t="str">
            <v>HH</v>
          </cell>
          <cell r="C20">
            <v>38.799999999999997</v>
          </cell>
          <cell r="D20">
            <v>50</v>
          </cell>
          <cell r="E20">
            <v>1.9399999999999997</v>
          </cell>
        </row>
        <row r="21">
          <cell r="A21" t="str">
            <v>CGOV131T</v>
          </cell>
          <cell r="B21" t="str">
            <v>YT</v>
          </cell>
          <cell r="C21">
            <v>25.6</v>
          </cell>
          <cell r="D21">
            <v>50</v>
          </cell>
          <cell r="E21">
            <v>1.28</v>
          </cell>
        </row>
        <row r="22">
          <cell r="A22" t="str">
            <v>CGOV131N</v>
          </cell>
          <cell r="B22" t="str">
            <v>YT</v>
          </cell>
          <cell r="C22">
            <v>3.8799999999999994</v>
          </cell>
          <cell r="D22">
            <v>50</v>
          </cell>
          <cell r="E22">
            <v>0.19399999999999998</v>
          </cell>
        </row>
        <row r="23">
          <cell r="A23" t="str">
            <v>CGOV132T</v>
          </cell>
          <cell r="B23" t="str">
            <v>OY</v>
          </cell>
          <cell r="C23">
            <v>9.1199999999999992</v>
          </cell>
          <cell r="D23">
            <v>50</v>
          </cell>
          <cell r="E23">
            <v>0.45599999999999996</v>
          </cell>
        </row>
        <row r="24">
          <cell r="A24" t="str">
            <v>CGOV132N</v>
          </cell>
          <cell r="B24" t="str">
            <v>OY</v>
          </cell>
          <cell r="C24">
            <v>3.08</v>
          </cell>
          <cell r="D24">
            <v>50</v>
          </cell>
          <cell r="E24">
            <v>0.154</v>
          </cell>
        </row>
        <row r="25">
          <cell r="A25" t="str">
            <v>CGOV133T</v>
          </cell>
          <cell r="B25" t="str">
            <v>HM</v>
          </cell>
          <cell r="C25">
            <v>3.74</v>
          </cell>
          <cell r="D25">
            <v>50</v>
          </cell>
          <cell r="E25">
            <v>0.187</v>
          </cell>
        </row>
        <row r="26">
          <cell r="A26" t="str">
            <v>CGOV133N</v>
          </cell>
          <cell r="B26" t="str">
            <v>HM</v>
          </cell>
          <cell r="C26">
            <v>4.66</v>
          </cell>
          <cell r="D26">
            <v>50</v>
          </cell>
          <cell r="E26">
            <v>0.23300000000000001</v>
          </cell>
        </row>
        <row r="27">
          <cell r="A27" t="str">
            <v>CGOV134T</v>
          </cell>
          <cell r="B27" t="str">
            <v>KY</v>
          </cell>
          <cell r="C27">
            <v>5.34</v>
          </cell>
          <cell r="D27">
            <v>50</v>
          </cell>
          <cell r="E27">
            <v>0.26700000000000002</v>
          </cell>
        </row>
        <row r="28">
          <cell r="A28" t="str">
            <v>CGOV134N</v>
          </cell>
          <cell r="B28" t="str">
            <v>KY</v>
          </cell>
          <cell r="C28">
            <v>29</v>
          </cell>
          <cell r="D28">
            <v>50</v>
          </cell>
          <cell r="E28">
            <v>1.45</v>
          </cell>
        </row>
        <row r="29">
          <cell r="A29" t="str">
            <v>CGOV135T</v>
          </cell>
          <cell r="B29" t="str">
            <v>WM</v>
          </cell>
          <cell r="C29">
            <v>4.5599999999999996</v>
          </cell>
          <cell r="D29">
            <v>50</v>
          </cell>
          <cell r="E29">
            <v>0.22799999999999998</v>
          </cell>
        </row>
        <row r="30">
          <cell r="A30" t="str">
            <v>CGOV135N</v>
          </cell>
          <cell r="B30" t="str">
            <v>WM</v>
          </cell>
          <cell r="C30">
            <v>30</v>
          </cell>
          <cell r="D30">
            <v>50</v>
          </cell>
          <cell r="E30">
            <v>1.5</v>
          </cell>
        </row>
        <row r="31">
          <cell r="A31" t="str">
            <v>CGOV136T</v>
          </cell>
          <cell r="B31" t="str">
            <v>HH-2</v>
          </cell>
          <cell r="C31">
            <v>12.66</v>
          </cell>
          <cell r="D31">
            <v>50</v>
          </cell>
          <cell r="E31">
            <v>0.63300000000000001</v>
          </cell>
        </row>
        <row r="32">
          <cell r="A32" t="str">
            <v>CGOV136N</v>
          </cell>
          <cell r="B32" t="str">
            <v>HH-2</v>
          </cell>
          <cell r="C32">
            <v>68.599999999999994</v>
          </cell>
          <cell r="D32">
            <v>50</v>
          </cell>
          <cell r="E32">
            <v>3.4299999999999997</v>
          </cell>
        </row>
        <row r="33">
          <cell r="A33" t="str">
            <v>CGOV137T</v>
          </cell>
          <cell r="B33" t="str">
            <v>SK</v>
          </cell>
          <cell r="C33">
            <v>7.8599999999999994</v>
          </cell>
          <cell r="D33">
            <v>50</v>
          </cell>
          <cell r="E33">
            <v>0.39300000000000002</v>
          </cell>
        </row>
        <row r="34">
          <cell r="A34" t="str">
            <v>CGOV137N</v>
          </cell>
          <cell r="B34" t="str">
            <v>SK</v>
          </cell>
          <cell r="C34">
            <v>10.4</v>
          </cell>
          <cell r="D34">
            <v>50</v>
          </cell>
          <cell r="E34">
            <v>0.52</v>
          </cell>
        </row>
        <row r="35">
          <cell r="A35" t="str">
            <v>CGOV138T</v>
          </cell>
          <cell r="B35" t="str">
            <v>TM</v>
          </cell>
          <cell r="C35">
            <v>70.8</v>
          </cell>
          <cell r="D35">
            <v>50</v>
          </cell>
          <cell r="E35">
            <v>3.54</v>
          </cell>
        </row>
        <row r="36">
          <cell r="A36" t="str">
            <v>CGOV138N</v>
          </cell>
          <cell r="B36" t="str">
            <v>TM</v>
          </cell>
          <cell r="C36">
            <v>65.599999999999994</v>
          </cell>
          <cell r="D36">
            <v>50</v>
          </cell>
          <cell r="E36">
            <v>3.2799999999999994</v>
          </cell>
        </row>
        <row r="37">
          <cell r="A37" t="str">
            <v>CGOV139T</v>
          </cell>
          <cell r="B37" t="str">
            <v>MT</v>
          </cell>
          <cell r="C37">
            <v>10.38</v>
          </cell>
          <cell r="D37">
            <v>50</v>
          </cell>
          <cell r="E37">
            <v>0.51900000000000002</v>
          </cell>
        </row>
        <row r="38">
          <cell r="A38" t="str">
            <v>CGOV139N</v>
          </cell>
          <cell r="B38" t="str">
            <v>MT</v>
          </cell>
          <cell r="C38">
            <v>61.4</v>
          </cell>
          <cell r="D38">
            <v>50</v>
          </cell>
          <cell r="E38">
            <v>3.07</v>
          </cell>
        </row>
        <row r="39">
          <cell r="A39" t="str">
            <v>CGOV140T</v>
          </cell>
          <cell r="B39" t="str">
            <v>FM (FK?)</v>
          </cell>
          <cell r="C39">
            <v>86.4</v>
          </cell>
          <cell r="D39">
            <v>50</v>
          </cell>
          <cell r="E39">
            <v>4.32</v>
          </cell>
        </row>
        <row r="40">
          <cell r="A40" t="str">
            <v>CGOV140N</v>
          </cell>
          <cell r="B40" t="str">
            <v>FM (FK?)</v>
          </cell>
          <cell r="C40">
            <v>5.78</v>
          </cell>
          <cell r="D40">
            <v>50</v>
          </cell>
          <cell r="E40">
            <v>0.28899999999999998</v>
          </cell>
        </row>
        <row r="41">
          <cell r="A41" t="str">
            <v>CGOV141T</v>
          </cell>
          <cell r="B41" t="str">
            <v>TH</v>
          </cell>
          <cell r="C41">
            <v>17.22</v>
          </cell>
          <cell r="D41">
            <v>50</v>
          </cell>
          <cell r="E41">
            <v>0.86099999999999999</v>
          </cell>
        </row>
        <row r="42">
          <cell r="A42" t="str">
            <v>CGOV141N</v>
          </cell>
          <cell r="B42" t="str">
            <v>TH</v>
          </cell>
          <cell r="C42">
            <v>43.2</v>
          </cell>
          <cell r="D42">
            <v>50</v>
          </cell>
          <cell r="E42">
            <v>2.16</v>
          </cell>
        </row>
        <row r="43">
          <cell r="A43" t="str">
            <v>CGOV142T</v>
          </cell>
          <cell r="B43" t="str">
            <v>ST</v>
          </cell>
          <cell r="C43">
            <v>68</v>
          </cell>
          <cell r="D43">
            <v>50</v>
          </cell>
          <cell r="E43">
            <v>3.4</v>
          </cell>
        </row>
        <row r="44">
          <cell r="A44" t="str">
            <v>CGOV142N</v>
          </cell>
          <cell r="B44" t="str">
            <v>ST</v>
          </cell>
          <cell r="C44">
            <v>38</v>
          </cell>
          <cell r="D44">
            <v>50</v>
          </cell>
          <cell r="E44">
            <v>1.9</v>
          </cell>
        </row>
        <row r="45">
          <cell r="A45">
            <v>0</v>
          </cell>
          <cell r="C45">
            <v>0</v>
          </cell>
          <cell r="D45">
            <v>0</v>
          </cell>
          <cell r="E45">
            <v>0</v>
          </cell>
        </row>
        <row r="46">
          <cell r="A46">
            <v>0</v>
          </cell>
          <cell r="C46">
            <v>0</v>
          </cell>
          <cell r="D46">
            <v>0</v>
          </cell>
          <cell r="E46">
            <v>0</v>
          </cell>
        </row>
        <row r="47">
          <cell r="A47">
            <v>0</v>
          </cell>
          <cell r="C47">
            <v>0</v>
          </cell>
          <cell r="D47">
            <v>0</v>
          </cell>
          <cell r="E47">
            <v>0</v>
          </cell>
        </row>
        <row r="48">
          <cell r="A48">
            <v>0</v>
          </cell>
          <cell r="C48">
            <v>0</v>
          </cell>
          <cell r="D48">
            <v>0</v>
          </cell>
          <cell r="E48">
            <v>0</v>
          </cell>
        </row>
        <row r="49">
          <cell r="A49">
            <v>0</v>
          </cell>
          <cell r="C49">
            <v>0</v>
          </cell>
          <cell r="D49">
            <v>0</v>
          </cell>
          <cell r="E49">
            <v>0</v>
          </cell>
        </row>
        <row r="50">
          <cell r="A50">
            <v>0</v>
          </cell>
          <cell r="C50">
            <v>0</v>
          </cell>
          <cell r="D50">
            <v>0</v>
          </cell>
          <cell r="E50">
            <v>0</v>
          </cell>
        </row>
        <row r="51">
          <cell r="A51">
            <v>0</v>
          </cell>
          <cell r="C51">
            <v>0</v>
          </cell>
          <cell r="D51">
            <v>0</v>
          </cell>
          <cell r="E51">
            <v>0</v>
          </cell>
        </row>
        <row r="52">
          <cell r="A52">
            <v>0</v>
          </cell>
          <cell r="C52">
            <v>0</v>
          </cell>
          <cell r="D52">
            <v>0</v>
          </cell>
          <cell r="E52">
            <v>0</v>
          </cell>
        </row>
        <row r="53">
          <cell r="A53">
            <v>0</v>
          </cell>
          <cell r="C53">
            <v>0</v>
          </cell>
          <cell r="D53">
            <v>0</v>
          </cell>
          <cell r="E53">
            <v>0</v>
          </cell>
        </row>
        <row r="54">
          <cell r="A54">
            <v>0</v>
          </cell>
          <cell r="C54">
            <v>0</v>
          </cell>
          <cell r="D54">
            <v>0</v>
          </cell>
          <cell r="E54">
            <v>0</v>
          </cell>
        </row>
        <row r="55">
          <cell r="A55">
            <v>0</v>
          </cell>
          <cell r="C55">
            <v>0</v>
          </cell>
          <cell r="D55">
            <v>0</v>
          </cell>
          <cell r="E55">
            <v>0</v>
          </cell>
        </row>
        <row r="56">
          <cell r="A56">
            <v>0</v>
          </cell>
          <cell r="C56">
            <v>0</v>
          </cell>
          <cell r="D56">
            <v>0</v>
          </cell>
          <cell r="E56">
            <v>0</v>
          </cell>
        </row>
        <row r="57">
          <cell r="A57">
            <v>0</v>
          </cell>
          <cell r="C57">
            <v>0</v>
          </cell>
          <cell r="D57">
            <v>0</v>
          </cell>
          <cell r="E57">
            <v>0</v>
          </cell>
        </row>
      </sheetData>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lShipping"/>
      <sheetName val="SamplesInfo"/>
      <sheetName val="Previous"/>
      <sheetName val="QUBIT"/>
      <sheetName val="QUBIT_2014-05-22_5-58-PM"/>
      <sheetName val="QUBIT_2014-05-22_6-59-PM"/>
      <sheetName val="Nano"/>
      <sheetName val="Nano 2014_05_22"/>
      <sheetName val="Nano 2014_05_22 second"/>
      <sheetName val="Nano 2014_05_23"/>
      <sheetName val="Sheet3"/>
    </sheetNames>
    <sheetDataSet>
      <sheetData sheetId="0" refreshError="1"/>
      <sheetData sheetId="1" refreshError="1"/>
      <sheetData sheetId="2" refreshError="1"/>
      <sheetData sheetId="3">
        <row r="1">
          <cell r="B1" t="str">
            <v>SAMPLE</v>
          </cell>
          <cell r="C1" t="str">
            <v>Date/Time</v>
          </cell>
          <cell r="D1" t="str">
            <v>Assay Conc. ng/ml</v>
          </cell>
          <cell r="E1" t="str">
            <v>Dilution Factor</v>
          </cell>
          <cell r="F1" t="str">
            <v>Stock Conc. ng/ul</v>
          </cell>
          <cell r="G1" t="str">
            <v>Sample Vol ul</v>
          </cell>
          <cell r="H1" t="str">
            <v>Amount ng</v>
          </cell>
        </row>
        <row r="2">
          <cell r="B2" t="str">
            <v>CGOV121T</v>
          </cell>
          <cell r="C2">
            <v>41780.693993055553</v>
          </cell>
          <cell r="D2">
            <v>21.5</v>
          </cell>
          <cell r="E2">
            <v>200</v>
          </cell>
          <cell r="F2">
            <v>4.3</v>
          </cell>
          <cell r="G2">
            <v>54</v>
          </cell>
          <cell r="H2">
            <v>232.2</v>
          </cell>
        </row>
        <row r="3">
          <cell r="B3" t="str">
            <v>CGOV131T</v>
          </cell>
          <cell r="C3">
            <v>41780.694131944445</v>
          </cell>
          <cell r="D3">
            <v>69.599999999999994</v>
          </cell>
          <cell r="E3">
            <v>200</v>
          </cell>
          <cell r="F3">
            <v>13.919999999999998</v>
          </cell>
          <cell r="G3">
            <v>54</v>
          </cell>
          <cell r="H3">
            <v>751.68</v>
          </cell>
        </row>
        <row r="4">
          <cell r="B4" t="str">
            <v>CGOV135T</v>
          </cell>
          <cell r="C4">
            <v>41780.694374999999</v>
          </cell>
          <cell r="D4">
            <v>14.1</v>
          </cell>
          <cell r="E4">
            <v>200</v>
          </cell>
          <cell r="F4">
            <v>2.82</v>
          </cell>
          <cell r="G4">
            <v>54</v>
          </cell>
          <cell r="H4">
            <v>152.28</v>
          </cell>
        </row>
        <row r="5">
          <cell r="B5" t="str">
            <v>CGOV138T</v>
          </cell>
          <cell r="C5">
            <v>41780.694490740738</v>
          </cell>
          <cell r="D5">
            <v>308</v>
          </cell>
          <cell r="E5">
            <v>200</v>
          </cell>
          <cell r="F5">
            <v>61.6</v>
          </cell>
          <cell r="G5">
            <v>54</v>
          </cell>
          <cell r="H5">
            <v>3326.4</v>
          </cell>
        </row>
        <row r="6">
          <cell r="B6" t="str">
            <v>CGOV139T</v>
          </cell>
          <cell r="C6">
            <v>41780.694606481484</v>
          </cell>
          <cell r="D6">
            <v>35.4</v>
          </cell>
          <cell r="E6">
            <v>200</v>
          </cell>
          <cell r="F6">
            <v>7.08</v>
          </cell>
          <cell r="G6">
            <v>54</v>
          </cell>
          <cell r="H6">
            <v>382.32</v>
          </cell>
        </row>
        <row r="7">
          <cell r="B7" t="str">
            <v>CGOV140T</v>
          </cell>
          <cell r="C7">
            <v>41780.694710648146</v>
          </cell>
          <cell r="D7">
            <v>450</v>
          </cell>
          <cell r="E7">
            <v>200</v>
          </cell>
          <cell r="F7">
            <v>90</v>
          </cell>
          <cell r="G7">
            <v>54</v>
          </cell>
          <cell r="H7">
            <v>4860</v>
          </cell>
        </row>
        <row r="8">
          <cell r="B8" t="str">
            <v>CGOV142T</v>
          </cell>
          <cell r="C8">
            <v>41780.694826388892</v>
          </cell>
          <cell r="D8">
            <v>246</v>
          </cell>
          <cell r="E8">
            <v>200</v>
          </cell>
          <cell r="F8">
            <v>49.2</v>
          </cell>
          <cell r="G8">
            <v>54</v>
          </cell>
          <cell r="H8">
            <v>2656.8</v>
          </cell>
        </row>
        <row r="9">
          <cell r="B9" t="str">
            <v>CGOV121N</v>
          </cell>
          <cell r="C9">
            <v>41780.694930555554</v>
          </cell>
          <cell r="D9">
            <v>139</v>
          </cell>
          <cell r="E9">
            <v>200</v>
          </cell>
          <cell r="F9">
            <v>27.8</v>
          </cell>
          <cell r="G9">
            <v>54</v>
          </cell>
          <cell r="H9">
            <v>1501.2</v>
          </cell>
        </row>
        <row r="10">
          <cell r="B10" t="str">
            <v>CGOV124N</v>
          </cell>
          <cell r="C10">
            <v>41780.6950462963</v>
          </cell>
          <cell r="D10">
            <v>82.3</v>
          </cell>
          <cell r="E10">
            <v>200</v>
          </cell>
          <cell r="F10">
            <v>16.46</v>
          </cell>
          <cell r="G10">
            <v>54</v>
          </cell>
          <cell r="H10">
            <v>888.84</v>
          </cell>
        </row>
        <row r="11">
          <cell r="B11" t="str">
            <v>CGOV135N</v>
          </cell>
          <cell r="C11">
            <v>41780.695162037038</v>
          </cell>
          <cell r="D11">
            <v>111</v>
          </cell>
          <cell r="E11">
            <v>200</v>
          </cell>
          <cell r="F11">
            <v>22.2</v>
          </cell>
          <cell r="G11">
            <v>54</v>
          </cell>
          <cell r="H11">
            <v>1198.8</v>
          </cell>
        </row>
        <row r="12">
          <cell r="B12" t="str">
            <v>CGOV136N</v>
          </cell>
          <cell r="C12">
            <v>41780.6952662037</v>
          </cell>
          <cell r="D12">
            <v>232</v>
          </cell>
          <cell r="E12">
            <v>200</v>
          </cell>
          <cell r="F12">
            <v>46.4</v>
          </cell>
          <cell r="G12">
            <v>54</v>
          </cell>
          <cell r="H12">
            <v>2505.6</v>
          </cell>
        </row>
        <row r="13">
          <cell r="B13" t="str">
            <v>CGOV138N</v>
          </cell>
          <cell r="C13">
            <v>41780.695381944446</v>
          </cell>
          <cell r="D13">
            <v>235</v>
          </cell>
          <cell r="E13">
            <v>200</v>
          </cell>
          <cell r="F13">
            <v>47</v>
          </cell>
          <cell r="G13">
            <v>54</v>
          </cell>
          <cell r="H13">
            <v>2538</v>
          </cell>
        </row>
        <row r="14">
          <cell r="B14" t="str">
            <v>CGOV139N</v>
          </cell>
          <cell r="C14">
            <v>41780.695497685185</v>
          </cell>
          <cell r="D14">
            <v>206</v>
          </cell>
          <cell r="E14">
            <v>200</v>
          </cell>
          <cell r="F14">
            <v>41.2</v>
          </cell>
          <cell r="G14">
            <v>54</v>
          </cell>
          <cell r="H14">
            <v>2224.8000000000002</v>
          </cell>
        </row>
        <row r="15">
          <cell r="B15" t="str">
            <v>CGOV140N</v>
          </cell>
          <cell r="C15">
            <v>41780.695601851854</v>
          </cell>
          <cell r="D15">
            <v>19.899999999999999</v>
          </cell>
          <cell r="E15">
            <v>200</v>
          </cell>
          <cell r="F15">
            <v>3.9799999999999995</v>
          </cell>
          <cell r="G15">
            <v>54</v>
          </cell>
          <cell r="H15">
            <v>214.92</v>
          </cell>
        </row>
        <row r="16">
          <cell r="B16" t="str">
            <v>CGOV141N</v>
          </cell>
          <cell r="C16">
            <v>41780.695717592593</v>
          </cell>
          <cell r="D16">
            <v>153</v>
          </cell>
          <cell r="E16">
            <v>200</v>
          </cell>
          <cell r="F16">
            <v>30.6</v>
          </cell>
          <cell r="G16">
            <v>54</v>
          </cell>
          <cell r="H16">
            <v>1652.4</v>
          </cell>
        </row>
        <row r="17">
          <cell r="B17" t="str">
            <v>CHOV142N</v>
          </cell>
          <cell r="C17">
            <v>41780.706203703703</v>
          </cell>
          <cell r="D17">
            <v>130</v>
          </cell>
          <cell r="E17">
            <v>200</v>
          </cell>
          <cell r="F17">
            <v>26</v>
          </cell>
          <cell r="G17">
            <v>54</v>
          </cell>
          <cell r="H17">
            <v>1404</v>
          </cell>
        </row>
        <row r="18">
          <cell r="B18" t="str">
            <v>CGOV170T</v>
          </cell>
          <cell r="C18">
            <v>41780.706319444442</v>
          </cell>
          <cell r="D18">
            <v>186</v>
          </cell>
          <cell r="E18">
            <v>200</v>
          </cell>
          <cell r="F18">
            <v>37.200000000000003</v>
          </cell>
          <cell r="G18">
            <v>54</v>
          </cell>
          <cell r="H18">
            <v>2008.8000000000002</v>
          </cell>
        </row>
        <row r="19">
          <cell r="B19" t="str">
            <v>CGOV172T</v>
          </cell>
          <cell r="C19">
            <v>41780.706412037034</v>
          </cell>
          <cell r="D19">
            <v>80.900000000000006</v>
          </cell>
          <cell r="E19">
            <v>200</v>
          </cell>
          <cell r="F19">
            <v>16.180000000000003</v>
          </cell>
          <cell r="G19">
            <v>54</v>
          </cell>
          <cell r="H19">
            <v>873.72000000000014</v>
          </cell>
        </row>
        <row r="20">
          <cell r="B20" t="str">
            <v>CGOV173T</v>
          </cell>
          <cell r="C20">
            <v>41780.70652777778</v>
          </cell>
          <cell r="D20">
            <v>166</v>
          </cell>
          <cell r="E20">
            <v>200</v>
          </cell>
          <cell r="F20">
            <v>33.200000000000003</v>
          </cell>
          <cell r="G20">
            <v>54</v>
          </cell>
          <cell r="H20">
            <v>1792.8000000000002</v>
          </cell>
        </row>
        <row r="21">
          <cell r="B21" t="str">
            <v>CGOV174T</v>
          </cell>
          <cell r="C21">
            <v>41780.706643518519</v>
          </cell>
          <cell r="D21">
            <v>119</v>
          </cell>
          <cell r="E21">
            <v>200</v>
          </cell>
          <cell r="F21">
            <v>23.8</v>
          </cell>
          <cell r="G21">
            <v>54</v>
          </cell>
          <cell r="H21">
            <v>1285.2</v>
          </cell>
        </row>
        <row r="22">
          <cell r="B22" t="str">
            <v>CGOV176T</v>
          </cell>
          <cell r="C22">
            <v>41780.706770833334</v>
          </cell>
          <cell r="D22">
            <v>143</v>
          </cell>
          <cell r="E22">
            <v>200</v>
          </cell>
          <cell r="F22">
            <v>28.6</v>
          </cell>
          <cell r="G22">
            <v>54</v>
          </cell>
          <cell r="H22">
            <v>1544.4</v>
          </cell>
        </row>
        <row r="23">
          <cell r="B23" t="str">
            <v>CGOV170N</v>
          </cell>
          <cell r="C23">
            <v>41780.706875000003</v>
          </cell>
          <cell r="D23">
            <v>305</v>
          </cell>
          <cell r="E23">
            <v>200</v>
          </cell>
          <cell r="F23">
            <v>61</v>
          </cell>
          <cell r="G23">
            <v>54</v>
          </cell>
          <cell r="H23">
            <v>3294</v>
          </cell>
        </row>
        <row r="24">
          <cell r="B24" t="str">
            <v>CGOV172N</v>
          </cell>
          <cell r="C24">
            <v>41780.706979166665</v>
          </cell>
          <cell r="D24">
            <v>134</v>
          </cell>
          <cell r="E24">
            <v>200</v>
          </cell>
          <cell r="F24">
            <v>26.8</v>
          </cell>
          <cell r="G24">
            <v>54</v>
          </cell>
          <cell r="H24">
            <v>1447.2</v>
          </cell>
        </row>
        <row r="25">
          <cell r="B25" t="str">
            <v>CGOV173N</v>
          </cell>
          <cell r="C25">
            <v>41780.707083333335</v>
          </cell>
          <cell r="D25">
            <v>64.5</v>
          </cell>
          <cell r="E25">
            <v>200</v>
          </cell>
          <cell r="F25">
            <v>12.9</v>
          </cell>
          <cell r="G25">
            <v>54</v>
          </cell>
          <cell r="H25">
            <v>696.6</v>
          </cell>
        </row>
        <row r="26">
          <cell r="B26" t="str">
            <v>CGOV174N</v>
          </cell>
          <cell r="C26">
            <v>41780.707187499997</v>
          </cell>
          <cell r="D26">
            <v>103</v>
          </cell>
          <cell r="E26">
            <v>200</v>
          </cell>
          <cell r="F26">
            <v>20.6</v>
          </cell>
          <cell r="G26">
            <v>54</v>
          </cell>
          <cell r="H26">
            <v>1112.4000000000001</v>
          </cell>
        </row>
        <row r="27">
          <cell r="B27" t="str">
            <v>CGOV176N</v>
          </cell>
          <cell r="C27">
            <v>41780.707291666666</v>
          </cell>
          <cell r="D27">
            <v>142</v>
          </cell>
          <cell r="E27">
            <v>200</v>
          </cell>
          <cell r="F27">
            <v>28.4</v>
          </cell>
          <cell r="G27">
            <v>54</v>
          </cell>
          <cell r="H27">
            <v>1533.6</v>
          </cell>
        </row>
        <row r="28">
          <cell r="B28" t="str">
            <v>CGOV141T_1</v>
          </cell>
          <cell r="C28">
            <v>41780.707395833335</v>
          </cell>
          <cell r="D28">
            <v>140</v>
          </cell>
          <cell r="E28">
            <v>200</v>
          </cell>
          <cell r="F28">
            <v>28</v>
          </cell>
          <cell r="G28">
            <v>54</v>
          </cell>
          <cell r="H28">
            <v>1512</v>
          </cell>
        </row>
        <row r="29">
          <cell r="B29" t="str">
            <v>CGOV131N_1</v>
          </cell>
          <cell r="C29">
            <v>41780.707499999997</v>
          </cell>
          <cell r="D29">
            <v>94.5</v>
          </cell>
          <cell r="E29">
            <v>200</v>
          </cell>
          <cell r="F29">
            <v>18.899999999999999</v>
          </cell>
          <cell r="G29">
            <v>54</v>
          </cell>
          <cell r="H29">
            <v>1020.5999999999999</v>
          </cell>
        </row>
        <row r="30">
          <cell r="B30" t="str">
            <v>CGOV136T_1</v>
          </cell>
          <cell r="C30">
            <v>41780.707615740743</v>
          </cell>
          <cell r="D30">
            <v>129</v>
          </cell>
          <cell r="E30">
            <v>200</v>
          </cell>
          <cell r="F30">
            <v>25.8</v>
          </cell>
          <cell r="G30">
            <v>54</v>
          </cell>
          <cell r="H30">
            <v>1393.2</v>
          </cell>
        </row>
      </sheetData>
      <sheetData sheetId="4" refreshError="1"/>
      <sheetData sheetId="5" refreshError="1"/>
      <sheetData sheetId="6">
        <row r="1">
          <cell r="A1" t="str">
            <v>Sample ID</v>
          </cell>
          <cell r="B1" t="str">
            <v>User name</v>
          </cell>
          <cell r="C1" t="str">
            <v>Date and Time</v>
          </cell>
          <cell r="D1" t="str">
            <v>Nucleic Acid Conc.</v>
          </cell>
          <cell r="E1" t="str">
            <v>Unit</v>
          </cell>
          <cell r="F1" t="str">
            <v>A260</v>
          </cell>
          <cell r="G1" t="str">
            <v>A280</v>
          </cell>
          <cell r="H1" t="str">
            <v>260/280</v>
          </cell>
          <cell r="I1" t="str">
            <v>260/230</v>
          </cell>
          <cell r="J1" t="str">
            <v>Sample Type</v>
          </cell>
        </row>
        <row r="2">
          <cell r="A2" t="str">
            <v>CGOV139N</v>
          </cell>
          <cell r="B2" t="str">
            <v>CG-Lab2</v>
          </cell>
          <cell r="C2" t="str">
            <v>5/21/2014 5:13:26 PM</v>
          </cell>
          <cell r="D2">
            <v>43.7</v>
          </cell>
          <cell r="E2" t="str">
            <v>ng/µl</v>
          </cell>
          <cell r="F2">
            <v>0.873</v>
          </cell>
          <cell r="G2">
            <v>0.47599999999999998</v>
          </cell>
          <cell r="H2">
            <v>1.83</v>
          </cell>
          <cell r="I2">
            <v>2.3199999999999998</v>
          </cell>
          <cell r="J2" t="str">
            <v>DNA</v>
          </cell>
        </row>
        <row r="3">
          <cell r="A3" t="str">
            <v>CGOV140N</v>
          </cell>
          <cell r="B3" t="str">
            <v>CG-Lab2</v>
          </cell>
          <cell r="C3" t="str">
            <v>5/21/2014 5:14:03 PM</v>
          </cell>
          <cell r="D3">
            <v>4.5999999999999996</v>
          </cell>
          <cell r="E3" t="str">
            <v>ng/µl</v>
          </cell>
          <cell r="F3">
            <v>9.1999999999999998E-2</v>
          </cell>
          <cell r="G3">
            <v>4.1000000000000002E-2</v>
          </cell>
          <cell r="H3">
            <v>2.2599999999999998</v>
          </cell>
          <cell r="I3">
            <v>3.45</v>
          </cell>
          <cell r="J3" t="str">
            <v>DNA</v>
          </cell>
        </row>
        <row r="4">
          <cell r="A4" t="str">
            <v>CGOV141N</v>
          </cell>
          <cell r="B4" t="str">
            <v>CG-Lab2</v>
          </cell>
          <cell r="C4" t="str">
            <v>5/21/2014 5:14:31 PM</v>
          </cell>
          <cell r="D4">
            <v>39.299999999999997</v>
          </cell>
          <cell r="E4" t="str">
            <v>ng/µl</v>
          </cell>
          <cell r="F4">
            <v>0.78600000000000003</v>
          </cell>
          <cell r="G4">
            <v>0.43099999999999999</v>
          </cell>
          <cell r="H4">
            <v>1.83</v>
          </cell>
          <cell r="I4">
            <v>2.4300000000000002</v>
          </cell>
          <cell r="J4" t="str">
            <v>DNA</v>
          </cell>
        </row>
        <row r="5">
          <cell r="A5" t="str">
            <v>CGOV121T</v>
          </cell>
          <cell r="B5" t="str">
            <v>CG-Lab2</v>
          </cell>
          <cell r="C5" t="str">
            <v>5/21/2014 5:15:05 PM</v>
          </cell>
          <cell r="D5">
            <v>17.899999999999999</v>
          </cell>
          <cell r="E5" t="str">
            <v>ng/µl</v>
          </cell>
          <cell r="F5">
            <v>0.35699999999999998</v>
          </cell>
          <cell r="G5">
            <v>0.19900000000000001</v>
          </cell>
          <cell r="H5">
            <v>1.79</v>
          </cell>
          <cell r="I5">
            <v>-109.66</v>
          </cell>
          <cell r="J5" t="str">
            <v>DNA</v>
          </cell>
        </row>
        <row r="6">
          <cell r="A6" t="str">
            <v>CGOV131T</v>
          </cell>
          <cell r="B6" t="str">
            <v>CG-Lab2</v>
          </cell>
          <cell r="C6" t="str">
            <v>5/21/2014 5:15:35 PM</v>
          </cell>
          <cell r="D6">
            <v>94.7</v>
          </cell>
          <cell r="E6" t="str">
            <v>ng/µl</v>
          </cell>
          <cell r="F6">
            <v>1.8939999999999999</v>
          </cell>
          <cell r="G6">
            <v>0.93300000000000005</v>
          </cell>
          <cell r="H6">
            <v>2.0299999999999998</v>
          </cell>
          <cell r="I6">
            <v>2.41</v>
          </cell>
          <cell r="J6" t="str">
            <v>DNA</v>
          </cell>
        </row>
        <row r="7">
          <cell r="A7" t="str">
            <v>CGOV135T</v>
          </cell>
          <cell r="B7" t="str">
            <v>CG-Lab2</v>
          </cell>
          <cell r="C7" t="str">
            <v>5/21/2014 5:16:02 PM</v>
          </cell>
          <cell r="D7">
            <v>71.8</v>
          </cell>
          <cell r="E7" t="str">
            <v>ng/µl</v>
          </cell>
          <cell r="F7">
            <v>1.4350000000000001</v>
          </cell>
          <cell r="G7">
            <v>1.06</v>
          </cell>
          <cell r="H7">
            <v>1.35</v>
          </cell>
          <cell r="I7">
            <v>1.82</v>
          </cell>
          <cell r="J7" t="str">
            <v>DNA</v>
          </cell>
        </row>
        <row r="8">
          <cell r="A8" t="str">
            <v>CGOV138T</v>
          </cell>
          <cell r="B8" t="str">
            <v>CG-Lab2</v>
          </cell>
          <cell r="C8" t="str">
            <v>5/21/2014 5:16:34 PM</v>
          </cell>
          <cell r="D8">
            <v>281</v>
          </cell>
          <cell r="E8" t="str">
            <v>ng/µl</v>
          </cell>
          <cell r="F8">
            <v>5.62</v>
          </cell>
          <cell r="G8">
            <v>3.7229999999999999</v>
          </cell>
          <cell r="H8">
            <v>1.51</v>
          </cell>
          <cell r="I8">
            <v>1.04</v>
          </cell>
          <cell r="J8" t="str">
            <v>DNA</v>
          </cell>
        </row>
        <row r="9">
          <cell r="A9" t="str">
            <v>CGOV139T</v>
          </cell>
          <cell r="B9" t="str">
            <v>CG-Lab2</v>
          </cell>
          <cell r="C9" t="str">
            <v>5/21/2014 5:17:00 PM</v>
          </cell>
          <cell r="D9">
            <v>24.4</v>
          </cell>
          <cell r="E9" t="str">
            <v>ng/µl</v>
          </cell>
          <cell r="F9">
            <v>0.48899999999999999</v>
          </cell>
          <cell r="G9">
            <v>0.246</v>
          </cell>
          <cell r="H9">
            <v>1.99</v>
          </cell>
          <cell r="I9">
            <v>2.0699999999999998</v>
          </cell>
          <cell r="J9" t="str">
            <v>DNA</v>
          </cell>
        </row>
        <row r="10">
          <cell r="A10" t="str">
            <v>CGOV140T</v>
          </cell>
          <cell r="B10" t="str">
            <v>CG-Lab2</v>
          </cell>
          <cell r="C10" t="str">
            <v>5/21/2014 5:17:24 PM</v>
          </cell>
          <cell r="D10">
            <v>285.8</v>
          </cell>
          <cell r="E10" t="str">
            <v>ng/µl</v>
          </cell>
          <cell r="F10">
            <v>5.7149999999999999</v>
          </cell>
          <cell r="G10">
            <v>2.8479999999999999</v>
          </cell>
          <cell r="H10">
            <v>2.0099999999999998</v>
          </cell>
          <cell r="I10">
            <v>2.2000000000000002</v>
          </cell>
          <cell r="J10" t="str">
            <v>DNA</v>
          </cell>
        </row>
        <row r="11">
          <cell r="A11" t="str">
            <v>CGOV142T</v>
          </cell>
          <cell r="B11" t="str">
            <v>CG-Lab2</v>
          </cell>
          <cell r="C11" t="str">
            <v>5/21/2014 5:17:49 PM</v>
          </cell>
          <cell r="D11">
            <v>60.6</v>
          </cell>
          <cell r="E11" t="str">
            <v>ng/µl</v>
          </cell>
          <cell r="F11">
            <v>1.212</v>
          </cell>
          <cell r="G11">
            <v>0.66500000000000004</v>
          </cell>
          <cell r="H11">
            <v>1.82</v>
          </cell>
          <cell r="I11">
            <v>2.2000000000000002</v>
          </cell>
          <cell r="J11" t="str">
            <v>DNA</v>
          </cell>
        </row>
        <row r="12">
          <cell r="A12" t="str">
            <v>CGOV121N</v>
          </cell>
          <cell r="B12" t="str">
            <v>CG-Lab2</v>
          </cell>
          <cell r="C12" t="str">
            <v>5/21/2014 5:18:14 PM</v>
          </cell>
          <cell r="D12">
            <v>30.2</v>
          </cell>
          <cell r="E12" t="str">
            <v>ng/µl</v>
          </cell>
          <cell r="F12">
            <v>0.60399999999999998</v>
          </cell>
          <cell r="G12">
            <v>0.33</v>
          </cell>
          <cell r="H12">
            <v>1.83</v>
          </cell>
          <cell r="I12">
            <v>2.2400000000000002</v>
          </cell>
          <cell r="J12" t="str">
            <v>DNA</v>
          </cell>
        </row>
        <row r="13">
          <cell r="A13" t="str">
            <v>CGOV124N</v>
          </cell>
          <cell r="B13" t="str">
            <v>CG-Lab2</v>
          </cell>
          <cell r="C13" t="str">
            <v>5/21/2014 5:18:38 PM</v>
          </cell>
          <cell r="D13">
            <v>20.2</v>
          </cell>
          <cell r="E13" t="str">
            <v>ng/µl</v>
          </cell>
          <cell r="F13">
            <v>0.40400000000000003</v>
          </cell>
          <cell r="G13">
            <v>0.21099999999999999</v>
          </cell>
          <cell r="H13">
            <v>1.92</v>
          </cell>
          <cell r="I13">
            <v>2.35</v>
          </cell>
          <cell r="J13" t="str">
            <v>DNA</v>
          </cell>
        </row>
        <row r="14">
          <cell r="A14" t="str">
            <v>CGOV135N</v>
          </cell>
          <cell r="B14" t="str">
            <v>CG-Lab2</v>
          </cell>
          <cell r="C14" t="str">
            <v>5/21/2014 5:19:01 PM</v>
          </cell>
          <cell r="D14">
            <v>27</v>
          </cell>
          <cell r="E14" t="str">
            <v>ng/µl</v>
          </cell>
          <cell r="F14">
            <v>0.53900000000000003</v>
          </cell>
          <cell r="G14">
            <v>0.27300000000000002</v>
          </cell>
          <cell r="H14">
            <v>1.97</v>
          </cell>
          <cell r="I14">
            <v>2.4</v>
          </cell>
          <cell r="J14" t="str">
            <v>DNA</v>
          </cell>
        </row>
        <row r="15">
          <cell r="A15" t="str">
            <v>CGOV136N</v>
          </cell>
          <cell r="B15" t="str">
            <v>CG-Lab2</v>
          </cell>
          <cell r="C15" t="str">
            <v>5/21/2014 5:19:27 PM</v>
          </cell>
          <cell r="D15">
            <v>52.9</v>
          </cell>
          <cell r="E15" t="str">
            <v>ng/µl</v>
          </cell>
          <cell r="F15">
            <v>1.0589999999999999</v>
          </cell>
          <cell r="G15">
            <v>0.57599999999999996</v>
          </cell>
          <cell r="H15">
            <v>1.84</v>
          </cell>
          <cell r="I15">
            <v>2.3199999999999998</v>
          </cell>
          <cell r="J15" t="str">
            <v>DNA</v>
          </cell>
        </row>
        <row r="16">
          <cell r="A16" t="str">
            <v>CGOV138N</v>
          </cell>
          <cell r="B16" t="str">
            <v>CG-Lab2</v>
          </cell>
          <cell r="C16" t="str">
            <v>5/21/2014 5:19:52 PM</v>
          </cell>
          <cell r="D16">
            <v>57.5</v>
          </cell>
          <cell r="E16" t="str">
            <v>ng/µl</v>
          </cell>
          <cell r="F16">
            <v>1.151</v>
          </cell>
          <cell r="G16">
            <v>0.627</v>
          </cell>
          <cell r="H16">
            <v>1.84</v>
          </cell>
          <cell r="I16">
            <v>2.41</v>
          </cell>
          <cell r="J16" t="str">
            <v>DNA</v>
          </cell>
        </row>
        <row r="17">
          <cell r="A17" t="str">
            <v>CGOV138N(Reblank)</v>
          </cell>
          <cell r="B17" t="str">
            <v>CG-Lab2</v>
          </cell>
          <cell r="C17" t="str">
            <v>5/21/2014 5:20:20 PM</v>
          </cell>
          <cell r="D17">
            <v>56.4</v>
          </cell>
          <cell r="E17" t="str">
            <v>ng/µl</v>
          </cell>
          <cell r="F17">
            <v>1.1279999999999999</v>
          </cell>
          <cell r="G17">
            <v>0.63100000000000001</v>
          </cell>
          <cell r="H17">
            <v>1.79</v>
          </cell>
          <cell r="I17">
            <v>2.41</v>
          </cell>
          <cell r="J17" t="str">
            <v>DNA</v>
          </cell>
        </row>
        <row r="18">
          <cell r="A18" t="str">
            <v>CGOV142N</v>
          </cell>
          <cell r="B18" t="str">
            <v>CG-Lab2</v>
          </cell>
          <cell r="C18" t="str">
            <v>5/21/2014 5:20:46 PM</v>
          </cell>
          <cell r="D18">
            <v>28.3</v>
          </cell>
          <cell r="E18" t="str">
            <v>ng/µl</v>
          </cell>
          <cell r="F18">
            <v>0.56599999999999995</v>
          </cell>
          <cell r="G18">
            <v>0.32</v>
          </cell>
          <cell r="H18">
            <v>1.77</v>
          </cell>
          <cell r="I18">
            <v>2.41</v>
          </cell>
          <cell r="J18" t="str">
            <v>DNA</v>
          </cell>
        </row>
        <row r="19">
          <cell r="A19" t="str">
            <v>CGOV170T</v>
          </cell>
          <cell r="B19" t="str">
            <v>CG-Lab2</v>
          </cell>
          <cell r="C19" t="str">
            <v>5/21/2014 5:21:15 PM</v>
          </cell>
          <cell r="D19">
            <v>134</v>
          </cell>
          <cell r="E19" t="str">
            <v>ng/µl</v>
          </cell>
          <cell r="F19">
            <v>2.68</v>
          </cell>
          <cell r="G19">
            <v>1.359</v>
          </cell>
          <cell r="H19">
            <v>1.97</v>
          </cell>
          <cell r="I19">
            <v>2.87</v>
          </cell>
          <cell r="J19" t="str">
            <v>DNA</v>
          </cell>
        </row>
        <row r="20">
          <cell r="A20" t="str">
            <v>CGOV172T</v>
          </cell>
          <cell r="B20" t="str">
            <v>CG-Lab2</v>
          </cell>
          <cell r="C20" t="str">
            <v>5/21/2014 5:21:42 PM</v>
          </cell>
          <cell r="D20">
            <v>37.1</v>
          </cell>
          <cell r="E20" t="str">
            <v>ng/µl</v>
          </cell>
          <cell r="F20">
            <v>0.74299999999999999</v>
          </cell>
          <cell r="G20">
            <v>0.41199999999999998</v>
          </cell>
          <cell r="H20">
            <v>1.8</v>
          </cell>
          <cell r="I20">
            <v>10.39</v>
          </cell>
          <cell r="J20" t="str">
            <v>DNA</v>
          </cell>
        </row>
        <row r="21">
          <cell r="A21" t="str">
            <v>CGOV173T</v>
          </cell>
          <cell r="B21" t="str">
            <v>CG-Lab2</v>
          </cell>
          <cell r="C21" t="str">
            <v>5/21/2014 5:22:05 PM</v>
          </cell>
          <cell r="D21">
            <v>50</v>
          </cell>
          <cell r="E21" t="str">
            <v>ng/µl</v>
          </cell>
          <cell r="F21">
            <v>1</v>
          </cell>
          <cell r="G21">
            <v>0.54900000000000004</v>
          </cell>
          <cell r="H21">
            <v>1.82</v>
          </cell>
          <cell r="I21">
            <v>9.39</v>
          </cell>
          <cell r="J21" t="str">
            <v>DNA</v>
          </cell>
        </row>
        <row r="22">
          <cell r="A22" t="str">
            <v>CGOV174T</v>
          </cell>
          <cell r="B22" t="str">
            <v>CG-Lab2</v>
          </cell>
          <cell r="C22" t="str">
            <v>5/21/2014 5:22:30 PM</v>
          </cell>
          <cell r="D22">
            <v>49.1</v>
          </cell>
          <cell r="E22" t="str">
            <v>ng/µl</v>
          </cell>
          <cell r="F22">
            <v>0.98099999999999998</v>
          </cell>
          <cell r="G22">
            <v>0.52600000000000002</v>
          </cell>
          <cell r="H22">
            <v>1.86</v>
          </cell>
          <cell r="I22">
            <v>8.02</v>
          </cell>
          <cell r="J22" t="str">
            <v>DNA</v>
          </cell>
        </row>
        <row r="23">
          <cell r="A23" t="str">
            <v>CGOV176T</v>
          </cell>
          <cell r="B23" t="str">
            <v>CG-Lab2</v>
          </cell>
          <cell r="C23" t="str">
            <v>5/21/2014 5:22:55 PM</v>
          </cell>
          <cell r="D23">
            <v>108.5</v>
          </cell>
          <cell r="E23" t="str">
            <v>ng/µl</v>
          </cell>
          <cell r="F23">
            <v>2.1709999999999998</v>
          </cell>
          <cell r="G23">
            <v>1.103</v>
          </cell>
          <cell r="H23">
            <v>1.97</v>
          </cell>
          <cell r="I23">
            <v>3.49</v>
          </cell>
          <cell r="J23" t="str">
            <v>DNA</v>
          </cell>
        </row>
        <row r="24">
          <cell r="A24" t="str">
            <v>CGOV170N</v>
          </cell>
          <cell r="B24" t="str">
            <v>CG-Lab2</v>
          </cell>
          <cell r="C24" t="str">
            <v>5/21/2014 5:23:28 PM</v>
          </cell>
          <cell r="D24">
            <v>68.5</v>
          </cell>
          <cell r="E24" t="str">
            <v>ng/µl</v>
          </cell>
          <cell r="F24">
            <v>1.37</v>
          </cell>
          <cell r="G24">
            <v>0.76500000000000001</v>
          </cell>
          <cell r="H24">
            <v>1.79</v>
          </cell>
          <cell r="I24">
            <v>4.09</v>
          </cell>
          <cell r="J24" t="str">
            <v>DNA</v>
          </cell>
        </row>
        <row r="25">
          <cell r="A25" t="str">
            <v>CGOV172N</v>
          </cell>
          <cell r="B25" t="str">
            <v>CG-Lab2</v>
          </cell>
          <cell r="C25" t="str">
            <v>5/21/2014 5:23:54 PM</v>
          </cell>
          <cell r="D25">
            <v>30.7</v>
          </cell>
          <cell r="E25" t="str">
            <v>ng/µl</v>
          </cell>
          <cell r="F25">
            <v>0.61399999999999999</v>
          </cell>
          <cell r="G25">
            <v>0.35499999999999998</v>
          </cell>
          <cell r="H25">
            <v>1.73</v>
          </cell>
          <cell r="I25">
            <v>-21.27</v>
          </cell>
          <cell r="J25" t="str">
            <v>DNA</v>
          </cell>
        </row>
        <row r="26">
          <cell r="A26" t="str">
            <v>CGOV173N</v>
          </cell>
          <cell r="B26" t="str">
            <v>CG-Lab2</v>
          </cell>
          <cell r="C26" t="str">
            <v>5/21/2014 5:24:18 PM</v>
          </cell>
          <cell r="D26">
            <v>15</v>
          </cell>
          <cell r="E26" t="str">
            <v>ng/µl</v>
          </cell>
          <cell r="F26">
            <v>0.3</v>
          </cell>
          <cell r="G26">
            <v>0.17599999999999999</v>
          </cell>
          <cell r="H26">
            <v>1.71</v>
          </cell>
          <cell r="I26">
            <v>-1.44</v>
          </cell>
          <cell r="J26" t="str">
            <v>DNA</v>
          </cell>
        </row>
        <row r="27">
          <cell r="A27" t="str">
            <v>CGOV174N</v>
          </cell>
          <cell r="B27" t="str">
            <v>CG-Lab2</v>
          </cell>
          <cell r="C27" t="str">
            <v>5/21/2014 5:24:43 PM</v>
          </cell>
          <cell r="D27">
            <v>23.2</v>
          </cell>
          <cell r="E27" t="str">
            <v>ng/µl</v>
          </cell>
          <cell r="F27">
            <v>0.46400000000000002</v>
          </cell>
          <cell r="G27">
            <v>0.27500000000000002</v>
          </cell>
          <cell r="H27">
            <v>1.69</v>
          </cell>
          <cell r="I27">
            <v>-6.54</v>
          </cell>
          <cell r="J27" t="str">
            <v>DNA</v>
          </cell>
        </row>
        <row r="28">
          <cell r="A28" t="str">
            <v>CGOV176N</v>
          </cell>
          <cell r="B28" t="str">
            <v>CG-Lab2</v>
          </cell>
          <cell r="C28" t="str">
            <v>5/21/2014 5:25:05 PM</v>
          </cell>
          <cell r="D28">
            <v>33.200000000000003</v>
          </cell>
          <cell r="E28" t="str">
            <v>ng/µl</v>
          </cell>
          <cell r="F28">
            <v>0.66400000000000003</v>
          </cell>
          <cell r="G28">
            <v>0.38100000000000001</v>
          </cell>
          <cell r="H28">
            <v>1.74</v>
          </cell>
          <cell r="I28">
            <v>-67.290000000000006</v>
          </cell>
          <cell r="J28" t="str">
            <v>DNA</v>
          </cell>
        </row>
        <row r="29">
          <cell r="A29" t="str">
            <v>CGOV141T_1</v>
          </cell>
          <cell r="B29" t="str">
            <v>CG-Lab2</v>
          </cell>
          <cell r="C29" t="str">
            <v>5/21/2014 5:25:34 PM</v>
          </cell>
          <cell r="D29">
            <v>37.6</v>
          </cell>
          <cell r="E29" t="str">
            <v>ng/µl</v>
          </cell>
          <cell r="F29">
            <v>0.751</v>
          </cell>
          <cell r="G29">
            <v>0.42699999999999999</v>
          </cell>
          <cell r="H29">
            <v>1.76</v>
          </cell>
          <cell r="I29">
            <v>2</v>
          </cell>
          <cell r="J29" t="str">
            <v>DNA</v>
          </cell>
        </row>
        <row r="30">
          <cell r="A30" t="str">
            <v>CGOV131N_1</v>
          </cell>
          <cell r="B30" t="str">
            <v>CG-Lab2</v>
          </cell>
          <cell r="C30" t="str">
            <v>5/21/2014 5:26:00 PM</v>
          </cell>
          <cell r="D30">
            <v>178.2</v>
          </cell>
          <cell r="E30" t="str">
            <v>ng/µl</v>
          </cell>
          <cell r="F30">
            <v>3.5640000000000001</v>
          </cell>
          <cell r="G30">
            <v>1.84</v>
          </cell>
          <cell r="H30">
            <v>1.94</v>
          </cell>
          <cell r="I30">
            <v>2.35</v>
          </cell>
          <cell r="J30" t="str">
            <v>DNA</v>
          </cell>
        </row>
        <row r="31">
          <cell r="A31" t="str">
            <v>CGOV136T_1</v>
          </cell>
          <cell r="B31" t="str">
            <v>CG-Lab2</v>
          </cell>
          <cell r="C31" t="str">
            <v>5/21/2014 5:26:25 PM</v>
          </cell>
          <cell r="D31">
            <v>253.4</v>
          </cell>
          <cell r="E31" t="str">
            <v>ng/µl</v>
          </cell>
          <cell r="F31">
            <v>5.0679999999999996</v>
          </cell>
          <cell r="G31">
            <v>4.5960000000000001</v>
          </cell>
          <cell r="H31">
            <v>1.1000000000000001</v>
          </cell>
          <cell r="I31">
            <v>0.94</v>
          </cell>
          <cell r="J31" t="str">
            <v>DNA</v>
          </cell>
        </row>
      </sheetData>
      <sheetData sheetId="7" refreshError="1"/>
      <sheetData sheetId="8" refreshError="1"/>
      <sheetData sheetId="9" refreshError="1"/>
      <sheetData sheetId="1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cellbank.nibio.go.jp/~cellbank/en/search_res_det.cgi?DB_NUM=1&amp;ID=2668" TargetMode="External"/><Relationship Id="rId117" Type="http://schemas.openxmlformats.org/officeDocument/2006/relationships/hyperlink" Target="file:///C:\Users\VV5M\AppData\Roaming\Microsoft\Users\Vilmos\Qubit\2014\QUBIT_STIC_BreastPlasma_2014-04-10_4-33-PM.xlsx" TargetMode="External"/><Relationship Id="rId21" Type="http://schemas.openxmlformats.org/officeDocument/2006/relationships/hyperlink" Target="http://cellbank.nibio.go.jp/~cellbank/en/search_res_det.cgi?DB_NUM=1&amp;ID=267" TargetMode="External"/><Relationship Id="rId42" Type="http://schemas.openxmlformats.org/officeDocument/2006/relationships/hyperlink" Target="file:///C:\Users\VV5M\AppData\Roaming\Microsoft\Orders\GRCF%20Orders\GRCF%20STR\GeneSifter_InputGrid_05-31-13.xls" TargetMode="External"/><Relationship Id="rId47" Type="http://schemas.openxmlformats.org/officeDocument/2006/relationships/hyperlink" Target="file:///C:\Users\VV5M\AppData\Roaming\Microsoft\Orders\GRCF%20Orders\GRCF%20STR\GeneSifter_InputGrid_05-31-13.xls" TargetMode="External"/><Relationship Id="rId63" Type="http://schemas.openxmlformats.org/officeDocument/2006/relationships/hyperlink" Target="file:///C:\Users\VV5M\AppData\Roaming\Microsoft\Orders\Sequencing%20Submission\Illumina%20Sample%20Submission\Illumina%203rd%20Fedex%20%2006-03-13.pdf" TargetMode="External"/><Relationship Id="rId68" Type="http://schemas.openxmlformats.org/officeDocument/2006/relationships/hyperlink" Target="file:///C:\Users\VV5M\AppData\Roaming\Microsoft\Orders\Sequencing%20Submission\Illumina%20Sample%20Submission\Illumina%203rd%20Fedex%20%2006-03-13.pdf" TargetMode="External"/><Relationship Id="rId84" Type="http://schemas.openxmlformats.org/officeDocument/2006/relationships/hyperlink" Target="file:///C:\Users\VV5M\AppData\Roaming\Microsoft\Orders\GRCF%20Orders\GRCF%20STR\For%20STR%20092713.xlsx" TargetMode="External"/><Relationship Id="rId89" Type="http://schemas.openxmlformats.org/officeDocument/2006/relationships/hyperlink" Target="file:///C:\Users\VV5M\AppData\Roaming\Microsoft\Orders\GRCF%20Orders\GRCF%20STR\For%20STR%20092713.xlsx" TargetMode="External"/><Relationship Id="rId112" Type="http://schemas.openxmlformats.org/officeDocument/2006/relationships/hyperlink" Target="file:///C:\Users\VV5M\AppData\Roaming\Microsoft\Users\Vilmos\Qubit\2014\QUBIT_Endometr%20Tumors%202014-04-23_11-05-AM.xlsx" TargetMode="External"/><Relationship Id="rId133" Type="http://schemas.openxmlformats.org/officeDocument/2006/relationships/hyperlink" Target="file:///C:\Users\VV5M\AppData\Roaming\Microsoft\Excel\Ovarian%20Projects%20Adelson\Endometrioid\Chicago\DNA%20isolation%20from%20blood-used%20for%20germline%20data.docx" TargetMode="External"/><Relationship Id="rId138" Type="http://schemas.openxmlformats.org/officeDocument/2006/relationships/hyperlink" Target="file:///C:\Users\VV5M\AppData\Roaming\Microsoft\Excel\Ovarian%20Projects%20Adelson\Endometrioid\Chicago\DNA%20isolation%20from%20blood-used%20for%20germline%20data.docx" TargetMode="External"/><Relationship Id="rId154" Type="http://schemas.openxmlformats.org/officeDocument/2006/relationships/hyperlink" Target="file:///C:\Users\VV5M\AppData\Roaming\Microsoft\Users\Eniko\Qubit\QUBIT_2014-05-22_5-58-PM.xlsx" TargetMode="External"/><Relationship Id="rId159" Type="http://schemas.openxmlformats.org/officeDocument/2006/relationships/hyperlink" Target="file:///C:\Users\VV5M\AppData\Roaming\Microsoft\Users\Eniko\Qubit\QUBIT_2014-05-20_3-13-PM.xlsx" TargetMode="External"/><Relationship Id="rId16" Type="http://schemas.openxmlformats.org/officeDocument/2006/relationships/hyperlink" Target="http://hpacultures.org.uk/products/celllines/generalcell/detail.jsp?refId=85101601&amp;collection=ecacc_gc" TargetMode="External"/><Relationship Id="rId107" Type="http://schemas.openxmlformats.org/officeDocument/2006/relationships/hyperlink" Target="file:///C:\Users\VV5M\AppData\Roaming\Microsoft\Orders\Sequencing%20Submission\Illumina%20Sample%20Submission\Sequencing_Manifest_JHU_Velculescu2_3_01302014_1%20--%2002-04-14%20-%20send%20out.xlsx" TargetMode="External"/><Relationship Id="rId11" Type="http://schemas.openxmlformats.org/officeDocument/2006/relationships/hyperlink" Target="http://jnci.oxfordjournals.org/content/70/5/839.full.pdf" TargetMode="External"/><Relationship Id="rId32" Type="http://schemas.openxmlformats.org/officeDocument/2006/relationships/hyperlink" Target="file:///C:\Users\VV5M\AppData\Roaming\Microsoft\Orders\GRCF%20Orders\GRCF%20STR\GeneSifter_InputGrid_05-31-13.xls" TargetMode="External"/><Relationship Id="rId37" Type="http://schemas.openxmlformats.org/officeDocument/2006/relationships/hyperlink" Target="file:///C:\Users\VV5M\AppData\Roaming\Microsoft\Orders\GRCF%20Orders\GRCF%20STR\GeneSifter_InputGrid_05-31-13.xls" TargetMode="External"/><Relationship Id="rId53" Type="http://schemas.openxmlformats.org/officeDocument/2006/relationships/hyperlink" Target="file:///C:\Users\VV5M\AppData\Roaming\Microsoft\Orders\Sequencing%20Submission\Illumina%20Sample%20Submission\Illumina%203rd%20Fedex%20%2006-03-13.pdf" TargetMode="External"/><Relationship Id="rId58" Type="http://schemas.openxmlformats.org/officeDocument/2006/relationships/hyperlink" Target="file:///C:\Users\VV5M\AppData\Roaming\Microsoft\Orders\Sequencing%20Submission\Illumina%20Sample%20Submission\Illumina%203rd%20Fedex%20%2006-03-13.pdf" TargetMode="External"/><Relationship Id="rId74" Type="http://schemas.openxmlformats.org/officeDocument/2006/relationships/hyperlink" Target="file:///C:\Users\VV5M\AppData\Roaming\Microsoft\Orders\GRCF%20Orders\GRCF%20STR\For%20STR%20092713.xlsx" TargetMode="External"/><Relationship Id="rId79" Type="http://schemas.openxmlformats.org/officeDocument/2006/relationships/hyperlink" Target="file:///C:\Users\VV5M\AppData\Roaming\Microsoft\Orders\GRCF%20Orders\GRCF%20STR\For%20STR%20092713.xlsx" TargetMode="External"/><Relationship Id="rId102" Type="http://schemas.openxmlformats.org/officeDocument/2006/relationships/hyperlink" Target="file:///C:\Users\VV5M\AppData\Roaming\Microsoft\Orders\Sequencing%20Submission\Illumina%20Sample%20Submission\Sequencing_Manifest_JHU_Velculescu2_3_01302014_1%20--%2002-04-14%20-%20send%20out.xlsx" TargetMode="External"/><Relationship Id="rId123" Type="http://schemas.openxmlformats.org/officeDocument/2006/relationships/hyperlink" Target="file:///C:\Users\VV5M\AppData\Roaming\Microsoft\Users\Vilmos\Qubit\2014\QUBIT_STIC3%202014-04-08_3-37-PM.xlsx" TargetMode="External"/><Relationship Id="rId128" Type="http://schemas.openxmlformats.org/officeDocument/2006/relationships/hyperlink" Target="file:///C:\Users\VV5M\AppData\Roaming\Microsoft\Users\Vilmos\Qubit\2014\QUBIT_STIC-%20extraction%20test%202014-04-02_3-32-PM.xlsx" TargetMode="External"/><Relationship Id="rId144" Type="http://schemas.openxmlformats.org/officeDocument/2006/relationships/hyperlink" Target="file:///C:\Users\VV5M\AppData\Roaming\Microsoft\Excel\Ovarian%20Projects%20Adelson\Endometrioid\Chicago\DNA%20isolation%20from%20blood-used%20for%20germline%20data.docx" TargetMode="External"/><Relationship Id="rId149" Type="http://schemas.openxmlformats.org/officeDocument/2006/relationships/hyperlink" Target="file:///C:\Users\VV5M\AppData\Roaming\Microsoft\Users\Eniko\Qubit\QUBIT_2014-05-22_5-58-PM.xlsx" TargetMode="External"/><Relationship Id="rId5" Type="http://schemas.openxmlformats.org/officeDocument/2006/relationships/hyperlink" Target="http://www.atcc.org/ATCCAdvancedCatalogSearch/ProductDetails/tabid/452/Default.aspx?ATCCNum=HTB-161&amp;Template=cellBiology" TargetMode="External"/><Relationship Id="rId90" Type="http://schemas.openxmlformats.org/officeDocument/2006/relationships/hyperlink" Target="file:///C:\Users\VV5M\AppData\Roaming\Microsoft\Orders\GRCF%20Orders\GRCF%20STR\For%20STR%20092713.xlsx" TargetMode="External"/><Relationship Id="rId95" Type="http://schemas.openxmlformats.org/officeDocument/2006/relationships/hyperlink" Target="file:///C:\Users\VV5M\AppData\Roaming\Microsoft\Orders\Sequencing%20Submission\PGDx%20Samples%20or%20Library%20Submission\101513\DNA%20for%20library%20prep%20to%20PGDx%2010-15-13%20Confirm.xlsx" TargetMode="External"/><Relationship Id="rId160" Type="http://schemas.openxmlformats.org/officeDocument/2006/relationships/hyperlink" Target="file:///C:\Users\VV5M\AppData\Roaming\Microsoft\Users\Eniko\Qubit\QUBIT_2014-05-20_3-13-PM.xlsx" TargetMode="External"/><Relationship Id="rId165" Type="http://schemas.openxmlformats.org/officeDocument/2006/relationships/comments" Target="../comments1.xml"/><Relationship Id="rId22" Type="http://schemas.openxmlformats.org/officeDocument/2006/relationships/hyperlink" Target="http://cellbank.nibio.go.jp/~cellbank/en/search_res_det.cgi?DB_NUM=1&amp;ID=2679" TargetMode="External"/><Relationship Id="rId27" Type="http://schemas.openxmlformats.org/officeDocument/2006/relationships/hyperlink" Target="http://cellbank.nibio.go.jp/~cellbank/en/search_res_det.cgi?DB_NUM=1&amp;ID=2681" TargetMode="External"/><Relationship Id="rId43" Type="http://schemas.openxmlformats.org/officeDocument/2006/relationships/hyperlink" Target="file:///C:\Users\VV5M\AppData\Roaming\Microsoft\Orders\GRCF%20Orders\GRCF%20STR\GeneSifter_InputGrid_05-31-13.xls" TargetMode="External"/><Relationship Id="rId48" Type="http://schemas.openxmlformats.org/officeDocument/2006/relationships/hyperlink" Target="file:///C:\Users\VV5M\AppData\Roaming\Microsoft\Orders\GRCF%20Orders\GRCF%20STR\GeneSifter_InputGrid_05-31-13.xls" TargetMode="External"/><Relationship Id="rId64" Type="http://schemas.openxmlformats.org/officeDocument/2006/relationships/hyperlink" Target="file:///C:\Users\VV5M\AppData\Roaming\Microsoft\Orders\Sequencing%20Submission\Illumina%20Sample%20Submission\Illumina%203rd%20Fedex%20%2006-03-13.pdf" TargetMode="External"/><Relationship Id="rId69" Type="http://schemas.openxmlformats.org/officeDocument/2006/relationships/hyperlink" Target="file:///C:\Users\VV5M\AppData\Roaming\Microsoft\Orders\GRCF%20Orders\GRCF%20STR\For%20STR%20092713.xlsx" TargetMode="External"/><Relationship Id="rId113" Type="http://schemas.openxmlformats.org/officeDocument/2006/relationships/hyperlink" Target="file:///C:\Users\VV5M\AppData\Roaming\Microsoft\Users\Vilmos\Qubit\2014\QUBIT_Endometr%20Tumors%202014-04-23_11-05-AM.xlsx" TargetMode="External"/><Relationship Id="rId118" Type="http://schemas.openxmlformats.org/officeDocument/2006/relationships/hyperlink" Target="file:///C:\Users\VV5M\AppData\Roaming\Microsoft\Users\Vilmos\Qubit\2014\QUBIT_STIC_BreastPlasma_2014-04-10_4-33-PM.xlsx" TargetMode="External"/><Relationship Id="rId134" Type="http://schemas.openxmlformats.org/officeDocument/2006/relationships/hyperlink" Target="file:///C:\Users\VV5M\AppData\Roaming\Microsoft\Excel\Ovarian%20Projects%20Adelson\Endometrioid\Chicago\DNA%20isolation%20from%20blood-used%20for%20germline%20data.docx" TargetMode="External"/><Relationship Id="rId139" Type="http://schemas.openxmlformats.org/officeDocument/2006/relationships/hyperlink" Target="file:///C:\Users\VV5M\AppData\Roaming\Microsoft\Excel\Ovarian%20Projects%20Adelson\Endometrioid\Chicago\DNA%20isolation%20from%20blood-used%20for%20germline%20data.docx" TargetMode="External"/><Relationship Id="rId80" Type="http://schemas.openxmlformats.org/officeDocument/2006/relationships/hyperlink" Target="file:///C:\Users\VV5M\AppData\Roaming\Microsoft\Orders\GRCF%20Orders\GRCF%20STR\For%20STR%20092713.xlsx" TargetMode="External"/><Relationship Id="rId85" Type="http://schemas.openxmlformats.org/officeDocument/2006/relationships/hyperlink" Target="file:///C:\Users\VV5M\AppData\Roaming\Microsoft\Orders\GRCF%20Orders\GRCF%20STR\For%20STR%20092713.xlsx" TargetMode="External"/><Relationship Id="rId150" Type="http://schemas.openxmlformats.org/officeDocument/2006/relationships/hyperlink" Target="file:///C:\Users\VV5M\AppData\Roaming\Microsoft\Users\Eniko\Qubit\QUBIT_2014-05-22_5-58-PM.xlsx" TargetMode="External"/><Relationship Id="rId155" Type="http://schemas.openxmlformats.org/officeDocument/2006/relationships/hyperlink" Target="file:///C:\Users\VV5M\AppData\Roaming\Microsoft\Users\Eniko\Qubit\QUBIT_2014-05-22_5-58-PM.xlsx" TargetMode="External"/><Relationship Id="rId12" Type="http://schemas.openxmlformats.org/officeDocument/2006/relationships/hyperlink" Target="http://www.dsmz.de/catalogues/details/culture/ACC-191.html?tx_dsmzresources_pi5%5breturnPid%5d=192" TargetMode="External"/><Relationship Id="rId17" Type="http://schemas.openxmlformats.org/officeDocument/2006/relationships/hyperlink" Target="http://cancer.sanger.ac.uk/cosmic/sample/overview?name=OAW-28" TargetMode="External"/><Relationship Id="rId33" Type="http://schemas.openxmlformats.org/officeDocument/2006/relationships/hyperlink" Target="file:///C:\Users\VV5M\AppData\Roaming\Microsoft\Orders\GRCF%20Orders\GRCF%20STR\GeneSifter_InputGrid_05-31-13.xls" TargetMode="External"/><Relationship Id="rId38" Type="http://schemas.openxmlformats.org/officeDocument/2006/relationships/hyperlink" Target="file:///C:\Users\VV5M\AppData\Roaming\Microsoft\Orders\GRCF%20Orders\GRCF%20STR\GeneSifter_InputGrid_05-31-13.xls" TargetMode="External"/><Relationship Id="rId59" Type="http://schemas.openxmlformats.org/officeDocument/2006/relationships/hyperlink" Target="file:///C:\Users\VV5M\AppData\Roaming\Microsoft\Orders\Sequencing%20Submission\Illumina%20Sample%20Submission\Illumina%203rd%20Fedex%20%2006-03-13.pdf" TargetMode="External"/><Relationship Id="rId103" Type="http://schemas.openxmlformats.org/officeDocument/2006/relationships/hyperlink" Target="file:///C:\Users\VV5M\AppData\Roaming\Microsoft\Orders\Sequencing%20Submission\Illumina%20Sample%20Submission\Sequencing_Manifest_JHU_Velculescu2_3_01302014_1%20--%2002-04-14%20-%20send%20out.xlsx" TargetMode="External"/><Relationship Id="rId108" Type="http://schemas.openxmlformats.org/officeDocument/2006/relationships/hyperlink" Target="file:///C:\Users\VV5M\AppData\Roaming\Microsoft\Excel\Ovarian%20Projects%20Adelson\Endometrioid\Chicago\DNA%20isolation%20from%20blood-used%20for%20germline%20data.docx" TargetMode="External"/><Relationship Id="rId124" Type="http://schemas.openxmlformats.org/officeDocument/2006/relationships/hyperlink" Target="file:///C:\Users\VV5M\AppData\Roaming\Microsoft\Users\Vilmos\Qubit\2014\QUBIT_STIC_2_%20%202014-04-04_4-43-PM.xlsx" TargetMode="External"/><Relationship Id="rId129" Type="http://schemas.openxmlformats.org/officeDocument/2006/relationships/hyperlink" Target="file:///C:\Users\VV5M\AppData\Roaming\Microsoft\Excel\Ovarian%20Projects%20Adelson\Endometrioid\Chicago\DNA%20isolation%20from%20blood-used%20for%20germline%20data.docx" TargetMode="External"/><Relationship Id="rId54" Type="http://schemas.openxmlformats.org/officeDocument/2006/relationships/hyperlink" Target="file:///C:\Users\VV5M\AppData\Roaming\Microsoft\Orders\Sequencing%20Submission\Illumina%20Sample%20Submission\Illumina%203rd%20Fedex%20%2006-03-13.pdf" TargetMode="External"/><Relationship Id="rId70" Type="http://schemas.openxmlformats.org/officeDocument/2006/relationships/hyperlink" Target="file:///C:\Users\VV5M\AppData\Roaming\Microsoft\Orders\GRCF%20Orders\GRCF%20STR\For%20STR%20092713.xlsx" TargetMode="External"/><Relationship Id="rId75" Type="http://schemas.openxmlformats.org/officeDocument/2006/relationships/hyperlink" Target="file:///C:\Users\VV5M\AppData\Roaming\Microsoft\Orders\GRCF%20Orders\GRCF%20STR\For%20STR%20092713.xlsx" TargetMode="External"/><Relationship Id="rId91" Type="http://schemas.openxmlformats.org/officeDocument/2006/relationships/hyperlink" Target="file:///C:\Users\VV5M\AppData\Roaming\Microsoft\Orders\GRCF%20Orders\GRCF%20STR\For%20STR%20092713.xlsx" TargetMode="External"/><Relationship Id="rId96" Type="http://schemas.openxmlformats.org/officeDocument/2006/relationships/hyperlink" Target="file:///C:\Users\VV5M\AppData\Roaming\Microsoft\Orders\Sequencing%20Submission\PGDx%20Samples%20or%20Library%20Submission\101513\DNA%20for%20library%20prep%20to%20PGDx%2010-15-13%20Confirm.xlsx" TargetMode="External"/><Relationship Id="rId140" Type="http://schemas.openxmlformats.org/officeDocument/2006/relationships/hyperlink" Target="file:///C:\Users\VV5M\AppData\Roaming\Microsoft\Excel\Ovarian%20Projects%20Adelson\Endometrioid\Chicago\DNA%20isolation%20from%20blood-used%20for%20germline%20data.docx" TargetMode="External"/><Relationship Id="rId145" Type="http://schemas.openxmlformats.org/officeDocument/2006/relationships/hyperlink" Target="file:///C:\Users\VV5M\AppData\Roaming\Microsoft\Excel\Ovarian%20Projects%20Adelson\Endometrioid\Chicago\DNA%20isolation%20from%20blood-used%20for%20germline%20data.docx" TargetMode="External"/><Relationship Id="rId161" Type="http://schemas.openxmlformats.org/officeDocument/2006/relationships/hyperlink" Target="file:///C:\Users\VV5M\AppData\Roaming\Microsoft\Users\Eniko\Qubit\QUBIT_2014-05-29_5-21-PM.xlsx" TargetMode="External"/><Relationship Id="rId1" Type="http://schemas.openxmlformats.org/officeDocument/2006/relationships/hyperlink" Target="http://www.atcc.org/ATCCAdvancedCatalogSearch/ProductDetails/tabid/452/Default.aspx?ATCCNum=CRL-11731&amp;Template=cellBiology" TargetMode="External"/><Relationship Id="rId6" Type="http://schemas.openxmlformats.org/officeDocument/2006/relationships/hyperlink" Target="http://www.atcc.org/ATCCAdvancedCatalogSearch/ProductDetails/tabid/452/Default.aspx?ATCCNum=HTB-75&amp;Template=cellBiology" TargetMode="External"/><Relationship Id="rId15" Type="http://schemas.openxmlformats.org/officeDocument/2006/relationships/hyperlink" Target="http://cancerres.aacrjournals.org/content/45/10/4970.full.pdf" TargetMode="External"/><Relationship Id="rId23" Type="http://schemas.openxmlformats.org/officeDocument/2006/relationships/hyperlink" Target="http://cellbank.nibio.go.jp/~cellbank/en/search_res_det.cgi?DB_NUM=1&amp;ID=327" TargetMode="External"/><Relationship Id="rId28" Type="http://schemas.openxmlformats.org/officeDocument/2006/relationships/hyperlink" Target="http://cellbank.nibio.go.jp/~cellbank/en/search_res_det.cgi?DB_NUM=1&amp;ID=320" TargetMode="External"/><Relationship Id="rId36" Type="http://schemas.openxmlformats.org/officeDocument/2006/relationships/hyperlink" Target="file:///C:\Users\VV5M\AppData\Roaming\Microsoft\Orders\GRCF%20Orders\GRCF%20STR\GeneSifter_InputGrid_05-31-13.xls" TargetMode="External"/><Relationship Id="rId49" Type="http://schemas.openxmlformats.org/officeDocument/2006/relationships/hyperlink" Target="file:///C:\Users\VV5M\AppData\Roaming\Microsoft\Orders\GRCF%20Orders\GRCF%20STR\GeneSifter_InputGrid_05-31-13.xls" TargetMode="External"/><Relationship Id="rId57" Type="http://schemas.openxmlformats.org/officeDocument/2006/relationships/hyperlink" Target="file:///C:\Users\VV5M\AppData\Roaming\Microsoft\Orders\Sequencing%20Submission\Illumina%20Sample%20Submission\Illumina%203rd%20Fedex%20%2006-03-13.pdf" TargetMode="External"/><Relationship Id="rId106" Type="http://schemas.openxmlformats.org/officeDocument/2006/relationships/hyperlink" Target="file:///C:\Users\VV5M\AppData\Orders\Sequencing%20Submission\PGDx%20Samples%20or%20Library%20Submission\--%202014%20--\021214\Sure%20Select%20Libraries%20to%20PGDx%20%20%2002-12-14.xlsx" TargetMode="External"/><Relationship Id="rId114" Type="http://schemas.openxmlformats.org/officeDocument/2006/relationships/hyperlink" Target="file:///C:\Users\VV5M\AppData\Roaming\Microsoft\Users\Vilmos\Qubit\2014\QUBIT_Endometr%20Tumors%202014-04-23_11-05-AM.xlsx" TargetMode="External"/><Relationship Id="rId119" Type="http://schemas.openxmlformats.org/officeDocument/2006/relationships/hyperlink" Target="file:///C:\Users\VV5M\AppData\Roaming\Microsoft\Users\Vilmos\Qubit\2014\QUBIT_STIC_BreastPlasma_2014-04-10_4-33-PM.xlsx" TargetMode="External"/><Relationship Id="rId127" Type="http://schemas.openxmlformats.org/officeDocument/2006/relationships/hyperlink" Target="file:///C:\Users\VV5M\AppData\Roaming\Microsoft\Users\Vilmos\Qubit\2014\QUBIT_STIC-%20extraction%20test%202014-04-02_3-32-PM.xlsx" TargetMode="External"/><Relationship Id="rId10" Type="http://schemas.openxmlformats.org/officeDocument/2006/relationships/hyperlink" Target="http://jnci.oxfordjournals.org/content/70/5/839.full.pdf" TargetMode="External"/><Relationship Id="rId31" Type="http://schemas.openxmlformats.org/officeDocument/2006/relationships/hyperlink" Target="file:///C:\Users\VV5M\AppData\Roaming\Microsoft\Orders\GRCF%20Orders\GRCF%20STR\GeneSifter_InputGrid_05-31-13.xls" TargetMode="External"/><Relationship Id="rId44" Type="http://schemas.openxmlformats.org/officeDocument/2006/relationships/hyperlink" Target="file:///C:\Users\VV5M\AppData\Roaming\Microsoft\Orders\GRCF%20Orders\GRCF%20STR\GeneSifter_InputGrid_05-31-13.xls" TargetMode="External"/><Relationship Id="rId52" Type="http://schemas.openxmlformats.org/officeDocument/2006/relationships/hyperlink" Target="file:///C:\Users\VV5M\AppData\Roaming\Microsoft\Orders\Sequencing%20Submission\Illumina%20Sample%20Submission\Illumina%203rd%20Fedex%20%2006-03-13.pdf" TargetMode="External"/><Relationship Id="rId60" Type="http://schemas.openxmlformats.org/officeDocument/2006/relationships/hyperlink" Target="file:///C:\Users\VV5M\AppData\Roaming\Microsoft\Orders\Sequencing%20Submission\Illumina%20Sample%20Submission\Illumina%203rd%20Fedex%20%2006-03-13.pdf" TargetMode="External"/><Relationship Id="rId65" Type="http://schemas.openxmlformats.org/officeDocument/2006/relationships/hyperlink" Target="file:///C:\Users\VV5M\AppData\Roaming\Microsoft\Orders\Sequencing%20Submission\Illumina%20Sample%20Submission\Illumina%203rd%20Fedex%20%2006-03-13.pdf" TargetMode="External"/><Relationship Id="rId73" Type="http://schemas.openxmlformats.org/officeDocument/2006/relationships/hyperlink" Target="file:///C:\Users\VV5M\AppData\Roaming\Microsoft\Orders\GRCF%20Orders\GRCF%20STR\For%20STR%20092713.xlsx" TargetMode="External"/><Relationship Id="rId78" Type="http://schemas.openxmlformats.org/officeDocument/2006/relationships/hyperlink" Target="file:///C:\Users\VV5M\AppData\Roaming\Microsoft\Orders\GRCF%20Orders\GRCF%20STR\For%20STR%20092713.xlsx" TargetMode="External"/><Relationship Id="rId81" Type="http://schemas.openxmlformats.org/officeDocument/2006/relationships/hyperlink" Target="file:///C:\Users\VV5M\AppData\Roaming\Microsoft\Orders\GRCF%20Orders\GRCF%20STR\For%20STR%20092713.xlsx" TargetMode="External"/><Relationship Id="rId86" Type="http://schemas.openxmlformats.org/officeDocument/2006/relationships/hyperlink" Target="file:///C:\Users\VV5M\AppData\Roaming\Microsoft\Orders\GRCF%20Orders\GRCF%20STR\For%20STR%20092713.xlsx" TargetMode="External"/><Relationship Id="rId94" Type="http://schemas.openxmlformats.org/officeDocument/2006/relationships/hyperlink" Target="file:///C:\Users\VV5M\AppData\Roaming\Microsoft\Orders\Sequencing%20Submission\PGDx%20Samples%20or%20Library%20Submission\101513\DNA%20for%20library%20prep%20to%20PGDx%2010-15-13%20Confirm.xlsx" TargetMode="External"/><Relationship Id="rId99" Type="http://schemas.openxmlformats.org/officeDocument/2006/relationships/hyperlink" Target="file:///C:\Users\VV5M\AppData\Roaming\Microsoft\Orders\Sequencing%20Submission\PGDx%20Samples%20or%20Library%20Submission\121313\Copy%20of%20DNA%20Samples%20to%20PGDx%2012-13-13.xlsx" TargetMode="External"/><Relationship Id="rId101" Type="http://schemas.openxmlformats.org/officeDocument/2006/relationships/hyperlink" Target="file:///C:\Users\VV5M\AppData\Roaming\Microsoft\Orders\Sequencing%20Submission\Illumina%20Sample%20Submission\Sequencing_Manifest_JHU_Velculescu2_3_01302014_1%20--%2002-04-14%20-%20send%20out.xlsx" TargetMode="External"/><Relationship Id="rId122" Type="http://schemas.openxmlformats.org/officeDocument/2006/relationships/hyperlink" Target="file:///C:\Users\VV5M\AppData\Roaming\Microsoft\Users\Vilmos\Qubit\2014\QUBIT_STIC3%202014-04-08_3-37-PM.xlsx" TargetMode="External"/><Relationship Id="rId130" Type="http://schemas.openxmlformats.org/officeDocument/2006/relationships/hyperlink" Target="file:///C:\Users\VV5M\AppData\Roaming\Microsoft\Excel\Ovarian%20Projects%20Adelson\Endometrioid\Chicago\DNA%20isolation%20from%20blood-used%20for%20germline%20data.docx" TargetMode="External"/><Relationship Id="rId135" Type="http://schemas.openxmlformats.org/officeDocument/2006/relationships/hyperlink" Target="file:///C:\Users\VV5M\AppData\Roaming\Microsoft\Excel\Ovarian%20Projects%20Adelson\Endometrioid\Chicago\DNA%20isolation%20from%20blood-used%20for%20germline%20data.docx" TargetMode="External"/><Relationship Id="rId143" Type="http://schemas.openxmlformats.org/officeDocument/2006/relationships/hyperlink" Target="file:///C:\Users\VV5M\AppData\Roaming\Microsoft\Excel\Ovarian%20Projects%20Adelson\Endometrioid\Chicago\DNA%20isolation%20from%20blood-used%20for%20germline%20data.docx" TargetMode="External"/><Relationship Id="rId148" Type="http://schemas.openxmlformats.org/officeDocument/2006/relationships/hyperlink" Target="file:///C:\Users\VV5M\AppData\Roaming\Microsoft\Excel\Ovarian%20Projects%20Adelson\Endometrioid\Chicago\DNA%20isolation%20from%20blood-used%20for%20germline%20data.docx" TargetMode="External"/><Relationship Id="rId151" Type="http://schemas.openxmlformats.org/officeDocument/2006/relationships/hyperlink" Target="file:///C:\Users\VV5M\AppData\Roaming\Microsoft\Users\Eniko\Qubit\QUBIT_2014-05-22_5-58-PM.xlsx" TargetMode="External"/><Relationship Id="rId156" Type="http://schemas.openxmlformats.org/officeDocument/2006/relationships/hyperlink" Target="file:///C:\Users\VV5M\AppData\Roaming\Microsoft\Users\Eniko\Qubit\QUBIT_2014-05-22_5-58-PM.xlsx" TargetMode="External"/><Relationship Id="rId164" Type="http://schemas.openxmlformats.org/officeDocument/2006/relationships/vmlDrawing" Target="../drawings/vmlDrawing1.vml"/><Relationship Id="rId4" Type="http://schemas.openxmlformats.org/officeDocument/2006/relationships/hyperlink" Target="http://www.atcc.org/ATCCAdvancedCatalogSearch/ProductDetails/tabid/452/Default.aspx?ATCCNum=CRL-11732&amp;Template=cellBiology" TargetMode="External"/><Relationship Id="rId9" Type="http://schemas.openxmlformats.org/officeDocument/2006/relationships/hyperlink" Target="http://www.dsmz.de/catalogues/details/culture/ACC-235.html?tx_dsmzresources_pi5%5breturnPid%5d=192" TargetMode="External"/><Relationship Id="rId13" Type="http://schemas.openxmlformats.org/officeDocument/2006/relationships/hyperlink" Target="http://www.sanger.ac.uk/perl/genetics/CGP/core_line_viewer?action=sample&amp;id=905968" TargetMode="External"/><Relationship Id="rId18" Type="http://schemas.openxmlformats.org/officeDocument/2006/relationships/hyperlink" Target="http://cancer.sanger.ac.uk/cosmic/sample/overview?id=910548" TargetMode="External"/><Relationship Id="rId39" Type="http://schemas.openxmlformats.org/officeDocument/2006/relationships/hyperlink" Target="file:///C:\Users\VV5M\AppData\Roaming\Microsoft\Orders\GRCF%20Orders\GRCF%20STR\GeneSifter_InputGrid_05-31-13.xls" TargetMode="External"/><Relationship Id="rId109" Type="http://schemas.openxmlformats.org/officeDocument/2006/relationships/hyperlink" Target="file:///C:\Users\VV5M\AppData\Roaming\Microsoft\Users\Vilmos\Qubit\2014\QUBIT_Endometr%20Tumors%202014-04-23_11-05-AM.xlsx" TargetMode="External"/><Relationship Id="rId34" Type="http://schemas.openxmlformats.org/officeDocument/2006/relationships/hyperlink" Target="file:///C:\Users\VV5M\AppData\Roaming\Microsoft\Orders\GRCF%20Orders\GRCF%20STR\GeneSifter_InputGrid_05-31-13.xls" TargetMode="External"/><Relationship Id="rId50" Type="http://schemas.openxmlformats.org/officeDocument/2006/relationships/hyperlink" Target="file:///C:\Users\VV5M\AppData\Roaming\Microsoft\Orders\Sequencing%20Submission\Illumina%20Sample%20Submission\Illumina%203rd%20Fedex%20%2006-03-13.pdf" TargetMode="External"/><Relationship Id="rId55" Type="http://schemas.openxmlformats.org/officeDocument/2006/relationships/hyperlink" Target="file:///C:\Users\VV5M\AppData\Roaming\Microsoft\Orders\Sequencing%20Submission\Illumina%20Sample%20Submission\Illumina%203rd%20Fedex%20%2006-03-13.pdf" TargetMode="External"/><Relationship Id="rId76" Type="http://schemas.openxmlformats.org/officeDocument/2006/relationships/hyperlink" Target="file:///C:\Users\VV5M\AppData\Roaming\Microsoft\Orders\GRCF%20Orders\GRCF%20STR\For%20STR%20092713.xlsx" TargetMode="External"/><Relationship Id="rId97" Type="http://schemas.openxmlformats.org/officeDocument/2006/relationships/hyperlink" Target="file:///C:\Users\VV5M\AppData\Roaming\Microsoft\Orders\Sequencing%20Submission\PGDx%20Samples%20or%20Library%20Submission\101513\DNA%20for%20library%20prep%20to%20PGDx%2010-15-13%20Confirm.xlsx" TargetMode="External"/><Relationship Id="rId104" Type="http://schemas.openxmlformats.org/officeDocument/2006/relationships/hyperlink" Target="file:///C:\Users\VV5M\AppData\Roaming\Microsoft\Orders\Sequencing%20Submission\Illumina%20Sample%20Submission\Sequencing_Manifest_JHU_Velculescu2_3_01302014_1%20--%2002-04-14%20-%20send%20out.xlsx" TargetMode="External"/><Relationship Id="rId120" Type="http://schemas.openxmlformats.org/officeDocument/2006/relationships/hyperlink" Target="file:///C:\Users\VV5M\AppData\Roaming\Microsoft\Users\Vilmos\Qubit\2014\QUBIT_STIC3%202014-04-08_3-37-PM.xlsx" TargetMode="External"/><Relationship Id="rId125" Type="http://schemas.openxmlformats.org/officeDocument/2006/relationships/hyperlink" Target="file:///C:\Users\VV5M\AppData\Roaming\Microsoft\Users\Vilmos\Qubit\2014\QUBIT_STIC_2_%20%202014-04-04_4-43-PM.xlsx" TargetMode="External"/><Relationship Id="rId141" Type="http://schemas.openxmlformats.org/officeDocument/2006/relationships/hyperlink" Target="file:///C:\Users\VV5M\AppData\Roaming\Microsoft\Excel\Ovarian%20Projects%20Adelson\Endometrioid\Chicago\DNA%20isolation%20from%20blood-used%20for%20germline%20data.docx" TargetMode="External"/><Relationship Id="rId146" Type="http://schemas.openxmlformats.org/officeDocument/2006/relationships/hyperlink" Target="file:///C:\Users\VV5M\AppData\Roaming\Microsoft\Excel\Ovarian%20Projects%20Adelson\Endometrioid\Chicago\DNA%20isolation%20from%20blood-used%20for%20germline%20data.docx" TargetMode="External"/><Relationship Id="rId7" Type="http://schemas.openxmlformats.org/officeDocument/2006/relationships/hyperlink" Target="http://www.atcc.org/ATCCAdvancedCatalogSearch/ProductDetails/tabid/452/Default.aspx?ATCCNum=CRL-1978&amp;Template=cellBiology" TargetMode="External"/><Relationship Id="rId71" Type="http://schemas.openxmlformats.org/officeDocument/2006/relationships/hyperlink" Target="file:///C:\Users\VV5M\AppData\Roaming\Microsoft\Orders\GRCF%20Orders\GRCF%20STR\For%20STR%20092713.xlsx" TargetMode="External"/><Relationship Id="rId92" Type="http://schemas.openxmlformats.org/officeDocument/2006/relationships/hyperlink" Target="file:///C:\Users\VV5M\AppData\Roaming\Microsoft\Orders\Sequencing%20Submission\PGDx%20Samples%20or%20Library%20Submission\101513\DNA%20for%20library%20prep%20to%20PGDx%2010-15-13%20Confirm.xlsx" TargetMode="External"/><Relationship Id="rId162" Type="http://schemas.openxmlformats.org/officeDocument/2006/relationships/hyperlink" Target="file:///C:\Users\VV5M\AppData\Roaming\Microsoft\Users\Eniko\Qubit\QUBIT_2014-05-19_5-31-PM.xlsx" TargetMode="External"/><Relationship Id="rId2" Type="http://schemas.openxmlformats.org/officeDocument/2006/relationships/hyperlink" Target="http://www.atcc.org/ATCCAdvancedCatalogSearch/ProductDetails/tabid/452/Default.aspx?ATCCNum=CRL-11730&amp;Template=cellBiology" TargetMode="External"/><Relationship Id="rId29" Type="http://schemas.openxmlformats.org/officeDocument/2006/relationships/hyperlink" Target="http://www2.idac.tohoku.ac.jp/dep/ccr/TKGdate/TKGvo103/0323.html" TargetMode="External"/><Relationship Id="rId24" Type="http://schemas.openxmlformats.org/officeDocument/2006/relationships/hyperlink" Target="http://cellbank.nibio.go.jp/~cellbank/en/search_res_det.cgi?DB_NUM=1&amp;ID=2680" TargetMode="External"/><Relationship Id="rId40" Type="http://schemas.openxmlformats.org/officeDocument/2006/relationships/hyperlink" Target="file:///C:\Users\VV5M\AppData\Roaming\Microsoft\Orders\GRCF%20Orders\GRCF%20STR\GeneSifter_InputGrid_05-31-13.xls" TargetMode="External"/><Relationship Id="rId45" Type="http://schemas.openxmlformats.org/officeDocument/2006/relationships/hyperlink" Target="file:///C:\Users\VV5M\AppData\Roaming\Microsoft\Orders\GRCF%20Orders\GRCF%20STR\GeneSifter_InputGrid_05-31-13.xls" TargetMode="External"/><Relationship Id="rId66" Type="http://schemas.openxmlformats.org/officeDocument/2006/relationships/hyperlink" Target="file:///C:\Users\VV5M\AppData\Roaming\Microsoft\Orders\Sequencing%20Submission\Illumina%20Sample%20Submission\Illumina%203rd%20Fedex%20%2006-03-13.pdf" TargetMode="External"/><Relationship Id="rId87" Type="http://schemas.openxmlformats.org/officeDocument/2006/relationships/hyperlink" Target="file:///C:\Users\VV5M\AppData\Roaming\Microsoft\Orders\GRCF%20Orders\GRCF%20STR\For%20STR%20092713.xlsx" TargetMode="External"/><Relationship Id="rId110" Type="http://schemas.openxmlformats.org/officeDocument/2006/relationships/hyperlink" Target="file:///C:\Users\VV5M\AppData\Roaming\Microsoft\Users\Vilmos\Qubit\2014\QUBIT_Endometr%20Tumors%202014-04-23_11-05-AM.xlsx" TargetMode="External"/><Relationship Id="rId115" Type="http://schemas.openxmlformats.org/officeDocument/2006/relationships/hyperlink" Target="file:///C:\Users\VV5M\AppData\Roaming\Microsoft\Users\Vilmos\Qubit\2014\QUBIT_Cell%20line%20+%20STIC4%20--%202014-04-12_2-36-PM.xlsx" TargetMode="External"/><Relationship Id="rId131" Type="http://schemas.openxmlformats.org/officeDocument/2006/relationships/hyperlink" Target="file:///C:\Users\VV5M\AppData\Roaming\Microsoft\Excel\Ovarian%20Projects%20Adelson\Endometrioid\Chicago\DNA%20isolation%20from%20blood-used%20for%20germline%20data.docx" TargetMode="External"/><Relationship Id="rId136" Type="http://schemas.openxmlformats.org/officeDocument/2006/relationships/hyperlink" Target="file:///C:\Users\VV5M\AppData\Roaming\Microsoft\Excel\Ovarian%20Projects%20Adelson\Endometrioid\Chicago\DNA%20isolation%20from%20blood-used%20for%20germline%20data.docx" TargetMode="External"/><Relationship Id="rId157" Type="http://schemas.openxmlformats.org/officeDocument/2006/relationships/hyperlink" Target="file:///C:\Users\VV5M\AppData\Roaming\Microsoft\Users\Eniko\Qubit\QUBIT_2014-05-20_3-13-PM.xlsx" TargetMode="External"/><Relationship Id="rId61" Type="http://schemas.openxmlformats.org/officeDocument/2006/relationships/hyperlink" Target="file:///C:\Users\VV5M\AppData\Roaming\Microsoft\Orders\Sequencing%20Submission\Illumina%20Sample%20Submission\Illumina%203rd%20Fedex%20%2006-03-13.pdf" TargetMode="External"/><Relationship Id="rId82" Type="http://schemas.openxmlformats.org/officeDocument/2006/relationships/hyperlink" Target="file:///C:\Users\VV5M\AppData\Roaming\Microsoft\Orders\GRCF%20Orders\GRCF%20STR\For%20STR%20092713.xlsx" TargetMode="External"/><Relationship Id="rId152" Type="http://schemas.openxmlformats.org/officeDocument/2006/relationships/hyperlink" Target="file:///C:\Users\VV5M\AppData\Roaming\Microsoft\Users\Eniko\Qubit\QUBIT_2014-05-22_5-58-PM.xlsx" TargetMode="External"/><Relationship Id="rId19" Type="http://schemas.openxmlformats.org/officeDocument/2006/relationships/hyperlink" Target="http://hpacultures.org.uk/products/celllines/generalcell/detail.jsp?refId=85073102&amp;collection=ecacc_gc" TargetMode="External"/><Relationship Id="rId14" Type="http://schemas.openxmlformats.org/officeDocument/2006/relationships/hyperlink" Target="http://cancerres.aacrjournals.org/content/45/10/4970.full.pdf" TargetMode="External"/><Relationship Id="rId30" Type="http://schemas.openxmlformats.org/officeDocument/2006/relationships/hyperlink" Target="http://www2.idac.tohoku.ac.jp/dep/ccr/TKGdate/TKGvo106/0662.html" TargetMode="External"/><Relationship Id="rId35" Type="http://schemas.openxmlformats.org/officeDocument/2006/relationships/hyperlink" Target="file:///C:\Users\VV5M\AppData\Roaming\Microsoft\Orders\GRCF%20Orders\GRCF%20STR\GeneSifter_InputGrid_05-31-13.xls" TargetMode="External"/><Relationship Id="rId56" Type="http://schemas.openxmlformats.org/officeDocument/2006/relationships/hyperlink" Target="file:///C:\Users\VV5M\AppData\Roaming\Microsoft\Orders\Sequencing%20Submission\Illumina%20Sample%20Submission\Illumina%203rd%20Fedex%20%2006-03-13.pdf" TargetMode="External"/><Relationship Id="rId77" Type="http://schemas.openxmlformats.org/officeDocument/2006/relationships/hyperlink" Target="file:///C:\Users\VV5M\AppData\Roaming\Microsoft\Orders\GRCF%20Orders\GRCF%20STR\For%20STR%20092713.xlsx" TargetMode="External"/><Relationship Id="rId100" Type="http://schemas.openxmlformats.org/officeDocument/2006/relationships/hyperlink" Target="file:///C:\Users\VV5M\AppData\Roaming\Microsoft\Orders\Sequencing%20Submission\PGDx%20Samples%20or%20Library%20Submission\121313\Copy%20of%20DNA%20Samples%20to%20PGDx%2012-13-13.xlsx" TargetMode="External"/><Relationship Id="rId105" Type="http://schemas.openxmlformats.org/officeDocument/2006/relationships/hyperlink" Target="file:///C:\Users\VV5M\AppData\Roaming\Microsoft\Orders\Sequencing%20Submission\Illumina%20Sample%20Submission\Sequencing_Manifest_JHU_Velculescu2_3_01302014_1%20--%2002-04-14%20-%20send%20out.xlsx" TargetMode="External"/><Relationship Id="rId126" Type="http://schemas.openxmlformats.org/officeDocument/2006/relationships/hyperlink" Target="file:///C:\Users\VV5M\AppData\Roaming\Microsoft\Users\Vilmos\Qubit\2014\QUBIT_STIC_2_%20%202014-04-04_4-43-PM.xlsx" TargetMode="External"/><Relationship Id="rId147" Type="http://schemas.openxmlformats.org/officeDocument/2006/relationships/hyperlink" Target="file:///C:\Users\VV5M\AppData\Roaming\Microsoft\Excel\Ovarian%20Projects%20Adelson\Endometrioid\Chicago\DNA%20isolation%20from%20blood-used%20for%20germline%20data.docx" TargetMode="External"/><Relationship Id="rId8" Type="http://schemas.openxmlformats.org/officeDocument/2006/relationships/hyperlink" Target="http://www.hpacultures.org.uk/products/celllines/generalcell/detail.jsp?refId=93112519&amp;collection=ecacc_gc" TargetMode="External"/><Relationship Id="rId51" Type="http://schemas.openxmlformats.org/officeDocument/2006/relationships/hyperlink" Target="file:///C:\Users\VV5M\AppData\Roaming\Microsoft\Orders\Sequencing%20Submission\Illumina%20Sample%20Submission\Illumina%203rd%20Fedex%20%2006-03-13.pdf" TargetMode="External"/><Relationship Id="rId72" Type="http://schemas.openxmlformats.org/officeDocument/2006/relationships/hyperlink" Target="file:///C:\Users\VV5M\AppData\Roaming\Microsoft\Orders\GRCF%20Orders\GRCF%20STR\For%20STR%20092713.xlsx" TargetMode="External"/><Relationship Id="rId93" Type="http://schemas.openxmlformats.org/officeDocument/2006/relationships/hyperlink" Target="file:///C:\Users\VV5M\AppData\Roaming\Microsoft\Orders\Sequencing%20Submission\PGDx%20Samples%20or%20Library%20Submission\101513\DNA%20for%20library%20prep%20to%20PGDx%2010-15-13%20Confirm.xlsx" TargetMode="External"/><Relationship Id="rId98" Type="http://schemas.openxmlformats.org/officeDocument/2006/relationships/hyperlink" Target="file:///C:\Users\VV5M\AppData\Roaming\Microsoft\Orders\Sequencing%20Submission\PGDx%20Samples%20or%20Library%20Submission\112213\Copy%20of%20Sample%20%20submission%2011-22-13.xlsx" TargetMode="External"/><Relationship Id="rId121" Type="http://schemas.openxmlformats.org/officeDocument/2006/relationships/hyperlink" Target="file:///C:\Users\VV5M\AppData\Roaming\Microsoft\Users\Vilmos\Qubit\2014\QUBIT_STIC3%202014-04-08_3-37-PM.xlsx" TargetMode="External"/><Relationship Id="rId142" Type="http://schemas.openxmlformats.org/officeDocument/2006/relationships/hyperlink" Target="file:///C:\Users\VV5M\AppData\Roaming\Microsoft\Excel\Ovarian%20Projects%20Adelson\Endometrioid\Chicago\DNA%20isolation%20from%20blood-used%20for%20germline%20data.docx" TargetMode="External"/><Relationship Id="rId163" Type="http://schemas.openxmlformats.org/officeDocument/2006/relationships/printerSettings" Target="../printerSettings/printerSettings1.bin"/><Relationship Id="rId3" Type="http://schemas.openxmlformats.org/officeDocument/2006/relationships/hyperlink" Target="http://www.atcc.org/ATCCAdvancedCatalogSearch/ProductDetails/tabid/452/Default.aspx?ATCCNum=HTB-77&amp;Template=cellBiology" TargetMode="External"/><Relationship Id="rId25" Type="http://schemas.openxmlformats.org/officeDocument/2006/relationships/hyperlink" Target="http://cellbank.nibio.go.jp/~cellbank/en/search_res_det.cgi?DB_NUM=1&amp;ID=2667" TargetMode="External"/><Relationship Id="rId46" Type="http://schemas.openxmlformats.org/officeDocument/2006/relationships/hyperlink" Target="file:///C:\Users\VV5M\AppData\Roaming\Microsoft\Orders\GRCF%20Orders\GRCF%20STR\GeneSifter_InputGrid_05-31-13.xls" TargetMode="External"/><Relationship Id="rId67" Type="http://schemas.openxmlformats.org/officeDocument/2006/relationships/hyperlink" Target="file:///C:\Users\VV5M\AppData\Roaming\Microsoft\Orders\Sequencing%20Submission\Illumina%20Sample%20Submission\Illumina%203rd%20Fedex%20%2006-03-13.pdf" TargetMode="External"/><Relationship Id="rId116" Type="http://schemas.openxmlformats.org/officeDocument/2006/relationships/hyperlink" Target="file:///C:\Users\VV5M\AppData\Roaming\Microsoft\Users\Vilmos\Qubit\2014\QUBIT_Cell%20line%20+%20STIC4%20--%202014-04-12_2-36-PM.xlsx" TargetMode="External"/><Relationship Id="rId137" Type="http://schemas.openxmlformats.org/officeDocument/2006/relationships/hyperlink" Target="file:///C:\Users\VV5M\AppData\Roaming\Microsoft\Excel\Ovarian%20Projects%20Adelson\Endometrioid\Chicago\DNA%20isolation%20from%20blood-used%20for%20germline%20data.docx" TargetMode="External"/><Relationship Id="rId158" Type="http://schemas.openxmlformats.org/officeDocument/2006/relationships/hyperlink" Target="file:///C:\Users\VV5M\AppData\Roaming\Microsoft\Users\Eniko\Qubit\QUBIT_2014-05-20_3-13-PM.xlsx" TargetMode="External"/><Relationship Id="rId20" Type="http://schemas.openxmlformats.org/officeDocument/2006/relationships/hyperlink" Target="http://bioinformatics.istge.it/cldb/cl869.html" TargetMode="External"/><Relationship Id="rId41" Type="http://schemas.openxmlformats.org/officeDocument/2006/relationships/hyperlink" Target="file:///C:\Users\VV5M\AppData\Roaming\Microsoft\Orders\GRCF%20Orders\GRCF%20STR\GeneSifter_InputGrid_05-31-13.xls" TargetMode="External"/><Relationship Id="rId62" Type="http://schemas.openxmlformats.org/officeDocument/2006/relationships/hyperlink" Target="file:///C:\Users\VV5M\AppData\Roaming\Microsoft\Orders\Sequencing%20Submission\Illumina%20Sample%20Submission\Illumina%203rd%20Fedex%20%2006-03-13.pdf" TargetMode="External"/><Relationship Id="rId83" Type="http://schemas.openxmlformats.org/officeDocument/2006/relationships/hyperlink" Target="file:///C:\Users\VV5M\AppData\Roaming\Microsoft\Orders\GRCF%20Orders\GRCF%20STR\For%20STR%20092713.xlsx" TargetMode="External"/><Relationship Id="rId88" Type="http://schemas.openxmlformats.org/officeDocument/2006/relationships/hyperlink" Target="file:///C:\Users\VV5M\AppData\Roaming\Microsoft\Orders\GRCF%20Orders\GRCF%20STR\For%20STR%20092713.xlsx" TargetMode="External"/><Relationship Id="rId111" Type="http://schemas.openxmlformats.org/officeDocument/2006/relationships/hyperlink" Target="file:///C:\Users\VV5M\AppData\Roaming\Microsoft\Users\Vilmos\Qubit\2014\QUBIT_Endometr%20Tumors%202014-04-23_11-05-AM.xlsx" TargetMode="External"/><Relationship Id="rId132" Type="http://schemas.openxmlformats.org/officeDocument/2006/relationships/hyperlink" Target="file:///C:\Users\VV5M\AppData\Roaming\Microsoft\Excel\Ovarian%20Projects%20Adelson\Endometrioid\Chicago\DNA%20isolation%20from%20blood-used%20for%20germline%20data.docx" TargetMode="External"/><Relationship Id="rId153" Type="http://schemas.openxmlformats.org/officeDocument/2006/relationships/hyperlink" Target="file:///C:\Users\VV5M\AppData\Roaming\Microsoft\Users\Eniko\Qubit\QUBIT_2014-05-22_5-58-PM.xlsx"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CS1073"/>
  <sheetViews>
    <sheetView tabSelected="1" zoomScale="90" zoomScaleNormal="90" workbookViewId="0">
      <pane xSplit="6" ySplit="2" topLeftCell="AQ603" activePane="bottomRight" state="frozen"/>
      <selection pane="topRight" activeCell="G1" sqref="G1"/>
      <selection pane="bottomLeft" activeCell="A3" sqref="A3"/>
      <selection pane="bottomRight" activeCell="F717" sqref="F717"/>
    </sheetView>
  </sheetViews>
  <sheetFormatPr defaultRowHeight="15"/>
  <cols>
    <col min="1" max="1" width="10.85546875" style="56" customWidth="1"/>
    <col min="2" max="2" width="19" style="666" customWidth="1"/>
    <col min="3" max="3" width="29.7109375" style="656" bestFit="1" customWidth="1"/>
    <col min="4" max="4" width="19.5703125" style="656" bestFit="1" customWidth="1"/>
    <col min="5" max="5" width="15.5703125" style="656" customWidth="1"/>
    <col min="6" max="6" width="13.28515625" style="58" customWidth="1"/>
    <col min="7" max="7" width="62.42578125" style="59" customWidth="1"/>
    <col min="8" max="8" width="33" style="60" customWidth="1"/>
    <col min="9" max="9" width="43.85546875" style="60" customWidth="1"/>
    <col min="10" max="10" width="46" style="79" customWidth="1"/>
    <col min="11" max="11" width="36" style="179" customWidth="1"/>
    <col min="12" max="12" width="28.85546875" style="179" customWidth="1"/>
    <col min="13" max="13" width="11.28515625" customWidth="1"/>
    <col min="14" max="14" width="14.140625" customWidth="1"/>
    <col min="15" max="15" width="25.42578125" style="65" customWidth="1"/>
    <col min="16" max="16" width="21.28515625" style="65" customWidth="1"/>
    <col min="17" max="18" width="11.5703125" customWidth="1"/>
    <col min="19" max="19" width="15.28515625" style="65" customWidth="1"/>
    <col min="20" max="20" width="16.85546875" style="56" customWidth="1"/>
    <col min="21" max="21" width="17.28515625" style="65" customWidth="1"/>
    <col min="22" max="22" width="8" style="66" customWidth="1"/>
    <col min="23" max="23" width="12.7109375" customWidth="1"/>
    <col min="24" max="24" width="16.140625" customWidth="1"/>
    <col min="25" max="26" width="12.28515625" customWidth="1"/>
    <col min="27" max="27" width="18.42578125" customWidth="1"/>
    <col min="28" max="29" width="12.28515625" customWidth="1"/>
    <col min="30" max="33" width="14.7109375" customWidth="1"/>
    <col min="34" max="34" width="11.7109375" customWidth="1"/>
    <col min="35" max="35" width="34.28515625" customWidth="1"/>
    <col min="36" max="36" width="22.140625" customWidth="1"/>
    <col min="37" max="39" width="12" customWidth="1"/>
    <col min="40" max="40" width="16.7109375" customWidth="1"/>
    <col min="41" max="41" width="10.85546875" customWidth="1"/>
    <col min="42" max="42" width="14.85546875" customWidth="1"/>
    <col min="43" max="43" width="14.28515625" customWidth="1"/>
    <col min="44" max="45" width="10.28515625" customWidth="1"/>
    <col min="46" max="46" width="10.85546875" customWidth="1"/>
    <col min="47" max="47" width="9.140625" customWidth="1"/>
    <col min="48" max="48" width="10.28515625" customWidth="1"/>
    <col min="49" max="49" width="9.140625" customWidth="1"/>
    <col min="50" max="50" width="11.28515625" customWidth="1"/>
    <col min="51" max="51" width="23.85546875" style="81" customWidth="1"/>
    <col min="52" max="52" width="23.140625" style="60" customWidth="1"/>
    <col min="53" max="53" width="26.5703125" customWidth="1"/>
    <col min="54" max="54" width="17.28515625" customWidth="1"/>
    <col min="55" max="55" width="19.28515625" customWidth="1"/>
    <col min="56" max="56" width="51.28515625" customWidth="1"/>
    <col min="57" max="57" width="17.85546875" customWidth="1"/>
    <col min="58" max="58" width="15.85546875" customWidth="1"/>
    <col min="59" max="59" width="8.7109375" customWidth="1"/>
    <col min="60" max="60" width="10.5703125" style="70" customWidth="1"/>
    <col min="61" max="61" width="41.85546875" style="82" customWidth="1"/>
    <col min="62" max="64" width="21.140625" style="65" customWidth="1"/>
    <col min="65" max="65" width="12.140625" customWidth="1"/>
    <col min="66" max="66" width="11.140625" style="65" customWidth="1"/>
    <col min="67" max="67" width="10.28515625" style="78" customWidth="1"/>
    <col min="68" max="68" width="9.28515625" customWidth="1"/>
    <col min="69" max="69" width="9.42578125" style="246" customWidth="1"/>
    <col min="70" max="70" width="9.140625" style="60" customWidth="1"/>
    <col min="71" max="71" width="8.140625" style="470" customWidth="1"/>
    <col min="72" max="72" width="9" style="470" customWidth="1"/>
    <col min="73" max="73" width="8" style="470" customWidth="1"/>
    <col min="74" max="74" width="6.28515625" style="78" customWidth="1"/>
    <col min="75" max="75" width="9.7109375" style="78" customWidth="1"/>
    <col min="76" max="76" width="17.28515625" style="79" customWidth="1"/>
    <col min="77" max="77" width="8.7109375" customWidth="1"/>
    <col min="78" max="78" width="15.28515625" customWidth="1"/>
    <col min="79" max="79" width="10.5703125" style="80" bestFit="1" customWidth="1"/>
    <col min="80" max="80" width="12" style="81" customWidth="1"/>
    <col min="81" max="81" width="9.140625" style="82" customWidth="1"/>
    <col min="82" max="82" width="20.140625" bestFit="1" customWidth="1"/>
    <col min="83" max="83" width="21.140625" customWidth="1"/>
    <col min="84" max="84" width="17" style="56" customWidth="1"/>
    <col min="85" max="85" width="9.140625" style="83"/>
    <col min="86" max="86" width="11.140625" style="83" customWidth="1"/>
    <col min="87" max="87" width="14.28515625" style="84" customWidth="1"/>
    <col min="88" max="88" width="9.140625" style="60" customWidth="1"/>
    <col min="89" max="89" width="9.140625" style="79"/>
    <col min="90" max="90" width="9.140625" style="60"/>
    <col min="91" max="91" width="17.5703125" style="66" customWidth="1"/>
    <col min="92" max="92" width="14" style="85" customWidth="1"/>
    <col min="93" max="93" width="13.85546875" customWidth="1"/>
    <col min="96" max="96" width="9.140625" style="60"/>
    <col min="97" max="97" width="17.140625" style="81" customWidth="1"/>
  </cols>
  <sheetData>
    <row r="1" spans="1:97" s="2" customFormat="1" ht="18" customHeight="1" thickBot="1">
      <c r="A1" s="1"/>
      <c r="C1" s="3" t="s">
        <v>0</v>
      </c>
      <c r="D1" s="3"/>
      <c r="E1" s="3"/>
      <c r="F1" s="3"/>
      <c r="G1" s="4"/>
      <c r="J1" s="5"/>
      <c r="K1" s="6"/>
      <c r="L1" s="6"/>
      <c r="M1" s="6"/>
      <c r="N1" s="3" t="s">
        <v>1</v>
      </c>
      <c r="O1" s="7"/>
      <c r="P1" s="7"/>
      <c r="Q1" s="6"/>
      <c r="R1" s="6"/>
      <c r="S1" s="7"/>
      <c r="T1" s="6"/>
      <c r="U1" s="6"/>
      <c r="V1" s="8"/>
      <c r="W1" s="3"/>
      <c r="X1" s="3"/>
      <c r="Y1" s="3"/>
      <c r="Z1" s="3"/>
      <c r="AA1" s="3"/>
      <c r="AB1" s="3"/>
      <c r="AC1" s="3"/>
      <c r="AD1" s="3"/>
      <c r="AE1" s="3"/>
      <c r="AF1" s="3"/>
      <c r="AG1" s="3"/>
      <c r="AH1" s="3"/>
      <c r="AI1" s="3"/>
      <c r="AJ1" s="3" t="s">
        <v>2</v>
      </c>
      <c r="AK1" s="3"/>
      <c r="AL1" s="3"/>
      <c r="AM1" s="3"/>
      <c r="AN1" s="3"/>
      <c r="AO1" s="3"/>
      <c r="AP1" s="3"/>
      <c r="AQ1" s="3"/>
      <c r="AR1" s="3"/>
      <c r="AS1" s="3"/>
      <c r="AT1" s="3"/>
      <c r="AU1" s="3"/>
      <c r="AV1" s="3"/>
      <c r="AW1" s="3"/>
      <c r="AX1" s="3"/>
      <c r="AY1" s="8"/>
      <c r="BA1" s="9"/>
      <c r="BB1" s="9"/>
      <c r="BC1" s="9"/>
      <c r="BD1" s="9"/>
      <c r="BE1" s="9"/>
      <c r="BF1" s="9"/>
      <c r="BG1" s="9"/>
      <c r="BH1" s="10"/>
      <c r="BI1" s="9"/>
      <c r="BJ1" s="11" t="s">
        <v>3</v>
      </c>
      <c r="BK1" s="11"/>
      <c r="BL1" s="11"/>
      <c r="BM1" s="9"/>
      <c r="BN1" s="11"/>
      <c r="BO1" s="12"/>
      <c r="BP1" s="9"/>
      <c r="BQ1" s="13"/>
      <c r="BR1" s="9"/>
      <c r="BS1" s="14"/>
      <c r="BT1" s="14"/>
      <c r="BU1" s="14"/>
      <c r="BV1" s="12"/>
      <c r="BW1" s="12"/>
      <c r="BX1" s="15"/>
      <c r="BY1" s="9"/>
      <c r="BZ1" s="9"/>
      <c r="CA1" s="16"/>
      <c r="CB1" s="8"/>
      <c r="CC1" s="17"/>
      <c r="CD1" s="3"/>
      <c r="CE1" s="3"/>
      <c r="CF1" s="18"/>
      <c r="CG1" s="19" t="s">
        <v>4</v>
      </c>
      <c r="CH1" s="20"/>
      <c r="CI1" s="21"/>
      <c r="CJ1" s="3"/>
      <c r="CK1" s="22"/>
      <c r="CL1" s="3"/>
      <c r="CM1" s="8"/>
      <c r="CN1" s="23"/>
      <c r="CP1" s="19" t="s">
        <v>5</v>
      </c>
      <c r="CS1" s="24" t="s">
        <v>6</v>
      </c>
    </row>
    <row r="2" spans="1:97" s="55" customFormat="1" ht="68.25" customHeight="1" thickBot="1">
      <c r="A2" s="25" t="s">
        <v>7</v>
      </c>
      <c r="B2" s="26" t="s">
        <v>8</v>
      </c>
      <c r="C2" s="27" t="s">
        <v>9</v>
      </c>
      <c r="D2" s="27" t="s">
        <v>9</v>
      </c>
      <c r="E2" s="27" t="s">
        <v>9</v>
      </c>
      <c r="F2" s="26" t="s">
        <v>10</v>
      </c>
      <c r="G2" s="28" t="s">
        <v>11</v>
      </c>
      <c r="H2" s="26" t="s">
        <v>12</v>
      </c>
      <c r="I2" s="26" t="s">
        <v>13</v>
      </c>
      <c r="J2" s="29" t="s">
        <v>14</v>
      </c>
      <c r="K2" s="27" t="s">
        <v>15</v>
      </c>
      <c r="L2" s="27" t="s">
        <v>16</v>
      </c>
      <c r="M2" s="27" t="s">
        <v>17</v>
      </c>
      <c r="N2" s="27" t="s">
        <v>18</v>
      </c>
      <c r="O2" s="30" t="s">
        <v>19</v>
      </c>
      <c r="P2" s="27" t="s">
        <v>20</v>
      </c>
      <c r="Q2" s="27" t="s">
        <v>21</v>
      </c>
      <c r="R2" s="27" t="s">
        <v>22</v>
      </c>
      <c r="S2" s="27" t="s">
        <v>23</v>
      </c>
      <c r="T2" s="25" t="s">
        <v>24</v>
      </c>
      <c r="U2" s="27" t="s">
        <v>25</v>
      </c>
      <c r="V2" s="31" t="s">
        <v>26</v>
      </c>
      <c r="W2" s="27" t="s">
        <v>27</v>
      </c>
      <c r="X2" s="32" t="s">
        <v>28</v>
      </c>
      <c r="Y2" s="33" t="s">
        <v>29</v>
      </c>
      <c r="Z2" s="33" t="s">
        <v>30</v>
      </c>
      <c r="AA2" s="33" t="s">
        <v>31</v>
      </c>
      <c r="AB2" s="33" t="s">
        <v>32</v>
      </c>
      <c r="AC2" s="33" t="s">
        <v>33</v>
      </c>
      <c r="AD2" s="34" t="s">
        <v>34</v>
      </c>
      <c r="AE2" s="34" t="s">
        <v>35</v>
      </c>
      <c r="AF2" s="34" t="s">
        <v>36</v>
      </c>
      <c r="AG2" s="34" t="s">
        <v>37</v>
      </c>
      <c r="AH2" s="35" t="s">
        <v>38</v>
      </c>
      <c r="AI2" s="35" t="s">
        <v>39</v>
      </c>
      <c r="AJ2" s="35" t="s">
        <v>40</v>
      </c>
      <c r="AK2" s="36" t="s">
        <v>41</v>
      </c>
      <c r="AL2" s="36" t="s">
        <v>42</v>
      </c>
      <c r="AM2" s="36" t="s">
        <v>43</v>
      </c>
      <c r="AN2" s="36" t="s">
        <v>44</v>
      </c>
      <c r="AO2" s="35" t="s">
        <v>45</v>
      </c>
      <c r="AP2" s="34" t="s">
        <v>46</v>
      </c>
      <c r="AQ2" s="34" t="s">
        <v>47</v>
      </c>
      <c r="AR2" s="35" t="s">
        <v>48</v>
      </c>
      <c r="AS2" s="35" t="s">
        <v>49</v>
      </c>
      <c r="AT2" s="34" t="s">
        <v>50</v>
      </c>
      <c r="AU2" s="34" t="s">
        <v>51</v>
      </c>
      <c r="AV2" s="34" t="s">
        <v>52</v>
      </c>
      <c r="AW2" s="34" t="s">
        <v>53</v>
      </c>
      <c r="AX2" s="34" t="s">
        <v>54</v>
      </c>
      <c r="AY2" s="37" t="s">
        <v>55</v>
      </c>
      <c r="AZ2" s="38" t="s">
        <v>55</v>
      </c>
      <c r="BA2" s="39" t="s">
        <v>56</v>
      </c>
      <c r="BB2" s="39" t="s">
        <v>57</v>
      </c>
      <c r="BC2" s="39" t="s">
        <v>58</v>
      </c>
      <c r="BD2" s="39" t="s">
        <v>59</v>
      </c>
      <c r="BE2" s="39" t="s">
        <v>60</v>
      </c>
      <c r="BF2" s="27" t="s">
        <v>61</v>
      </c>
      <c r="BG2" s="27" t="s">
        <v>62</v>
      </c>
      <c r="BH2" s="40" t="s">
        <v>63</v>
      </c>
      <c r="BI2" s="41" t="s">
        <v>64</v>
      </c>
      <c r="BJ2" s="35" t="s">
        <v>65</v>
      </c>
      <c r="BK2" s="35" t="s">
        <v>66</v>
      </c>
      <c r="BL2" s="35" t="s">
        <v>67</v>
      </c>
      <c r="BM2" s="32" t="s">
        <v>68</v>
      </c>
      <c r="BN2" s="42" t="s">
        <v>69</v>
      </c>
      <c r="BO2" s="43" t="s">
        <v>70</v>
      </c>
      <c r="BP2" s="32" t="s">
        <v>71</v>
      </c>
      <c r="BQ2" s="44" t="s">
        <v>72</v>
      </c>
      <c r="BR2" s="32" t="s">
        <v>73</v>
      </c>
      <c r="BS2" s="45" t="s">
        <v>74</v>
      </c>
      <c r="BT2" s="45" t="s">
        <v>75</v>
      </c>
      <c r="BU2" s="45" t="s">
        <v>76</v>
      </c>
      <c r="BV2" s="43" t="s">
        <v>77</v>
      </c>
      <c r="BW2" s="43" t="s">
        <v>78</v>
      </c>
      <c r="BX2" s="46" t="s">
        <v>79</v>
      </c>
      <c r="BY2" s="32" t="s">
        <v>80</v>
      </c>
      <c r="BZ2" s="32" t="s">
        <v>81</v>
      </c>
      <c r="CA2" s="47" t="s">
        <v>82</v>
      </c>
      <c r="CB2" s="48" t="s">
        <v>83</v>
      </c>
      <c r="CC2" s="49" t="s">
        <v>84</v>
      </c>
      <c r="CD2" s="50" t="s">
        <v>85</v>
      </c>
      <c r="CE2" s="50" t="s">
        <v>86</v>
      </c>
      <c r="CF2" s="50" t="s">
        <v>87</v>
      </c>
      <c r="CG2" s="50" t="s">
        <v>88</v>
      </c>
      <c r="CH2" s="50" t="s">
        <v>89</v>
      </c>
      <c r="CI2" s="51" t="s">
        <v>83</v>
      </c>
      <c r="CJ2" s="50" t="s">
        <v>84</v>
      </c>
      <c r="CK2" s="52" t="s">
        <v>90</v>
      </c>
      <c r="CL2" s="50" t="s">
        <v>91</v>
      </c>
      <c r="CM2" s="53" t="s">
        <v>92</v>
      </c>
      <c r="CN2" s="54" t="s">
        <v>93</v>
      </c>
      <c r="CO2" s="54" t="s">
        <v>93</v>
      </c>
      <c r="CS2" s="54" t="s">
        <v>94</v>
      </c>
    </row>
    <row r="3" spans="1:97" ht="20.45" customHeight="1">
      <c r="A3" s="56">
        <v>1</v>
      </c>
      <c r="B3" s="56" t="s">
        <v>95</v>
      </c>
      <c r="C3" s="57" t="s">
        <v>96</v>
      </c>
      <c r="D3" s="57"/>
      <c r="E3" s="57"/>
      <c r="F3" s="58" t="s">
        <v>97</v>
      </c>
      <c r="J3" s="61" t="s">
        <v>98</v>
      </c>
      <c r="K3" s="62"/>
      <c r="L3" s="62"/>
      <c r="M3" s="60"/>
      <c r="N3" s="60"/>
      <c r="O3" s="63"/>
      <c r="P3" s="63"/>
      <c r="Q3" s="60"/>
      <c r="R3" s="60"/>
      <c r="S3" s="63"/>
      <c r="T3" s="64" t="s">
        <v>99</v>
      </c>
      <c r="V3" s="66" t="s">
        <v>100</v>
      </c>
      <c r="W3" s="60"/>
      <c r="X3" s="67" t="s">
        <v>101</v>
      </c>
      <c r="Y3" s="67"/>
      <c r="Z3" s="67"/>
      <c r="AA3" s="67"/>
      <c r="AB3" s="67"/>
      <c r="AC3" s="67"/>
      <c r="AD3" s="56"/>
      <c r="AE3" s="56"/>
      <c r="AF3" s="56"/>
      <c r="AG3" s="56"/>
      <c r="AH3" s="56"/>
      <c r="AI3" s="56"/>
      <c r="AJ3" s="56"/>
      <c r="AK3" s="56"/>
      <c r="AL3" s="56"/>
      <c r="AM3" s="56"/>
      <c r="AN3" s="56"/>
      <c r="AO3" s="56"/>
      <c r="AP3" s="56"/>
      <c r="AQ3" s="56"/>
      <c r="AR3" s="56"/>
      <c r="AS3" s="56"/>
      <c r="AT3" s="56"/>
      <c r="AU3" s="56"/>
      <c r="AV3" s="56"/>
      <c r="AX3" s="56" t="s">
        <v>102</v>
      </c>
      <c r="AY3" s="68" t="s">
        <v>103</v>
      </c>
      <c r="AZ3" s="58"/>
      <c r="BA3" s="56" t="s">
        <v>104</v>
      </c>
      <c r="BB3" s="56"/>
      <c r="BC3" s="56"/>
      <c r="BD3" t="s">
        <v>105</v>
      </c>
      <c r="BE3" s="56" t="s">
        <v>106</v>
      </c>
      <c r="BF3" s="69" t="s">
        <v>107</v>
      </c>
      <c r="BG3" s="69"/>
      <c r="BH3" s="70">
        <v>41271</v>
      </c>
      <c r="BI3" s="71" t="s">
        <v>108</v>
      </c>
      <c r="BM3" s="72">
        <v>45.1</v>
      </c>
      <c r="BN3" s="73">
        <v>1.83</v>
      </c>
      <c r="BO3" s="74">
        <v>40.6</v>
      </c>
      <c r="BP3" s="72"/>
      <c r="BQ3" s="75">
        <v>34</v>
      </c>
      <c r="BR3" s="76">
        <v>97</v>
      </c>
      <c r="BS3" s="77">
        <f t="shared" ref="BS3:BS65" si="0">BM3*BR3/1000</f>
        <v>4.3746999999999998</v>
      </c>
      <c r="BT3" s="77"/>
      <c r="BU3" s="77"/>
      <c r="BV3" s="78">
        <v>70.953436807095343</v>
      </c>
      <c r="BW3" s="78">
        <f>BR3-BV3</f>
        <v>26.046563192904657</v>
      </c>
      <c r="CI3" s="84">
        <v>41334</v>
      </c>
      <c r="CJ3" s="60" t="s">
        <v>109</v>
      </c>
      <c r="CM3" s="66" t="s">
        <v>110</v>
      </c>
    </row>
    <row r="4" spans="1:97" s="87" customFormat="1" ht="18" customHeight="1">
      <c r="A4" s="86">
        <v>1.1000000000000001</v>
      </c>
      <c r="B4" s="86" t="s">
        <v>111</v>
      </c>
      <c r="F4" s="86" t="s">
        <v>97</v>
      </c>
      <c r="G4" s="88"/>
      <c r="J4" s="89"/>
      <c r="K4" s="90"/>
      <c r="L4" s="90"/>
      <c r="O4" s="91"/>
      <c r="P4" s="91"/>
      <c r="S4" s="91"/>
      <c r="T4" s="92"/>
      <c r="U4" s="91"/>
      <c r="V4" s="93"/>
      <c r="X4" s="94"/>
      <c r="Y4" s="94"/>
      <c r="Z4" s="94"/>
      <c r="AA4" s="94"/>
      <c r="AB4" s="94"/>
      <c r="AC4" s="94"/>
      <c r="AD4" s="86"/>
      <c r="AE4" s="86"/>
      <c r="AF4" s="86"/>
      <c r="AG4" s="86"/>
      <c r="AH4" s="86"/>
      <c r="AI4" s="86"/>
      <c r="AJ4" s="86"/>
      <c r="AK4" s="86"/>
      <c r="AL4" s="86"/>
      <c r="AM4" s="86"/>
      <c r="AN4" s="86"/>
      <c r="AO4" s="86"/>
      <c r="AP4" s="86"/>
      <c r="AQ4" s="86"/>
      <c r="AR4" s="86"/>
      <c r="AS4" s="86"/>
      <c r="AT4" s="86"/>
      <c r="AU4" s="86"/>
      <c r="AV4" s="86"/>
      <c r="AX4" s="86"/>
      <c r="AY4" s="95" t="s">
        <v>103</v>
      </c>
      <c r="AZ4" s="86"/>
      <c r="BA4" s="86" t="s">
        <v>104</v>
      </c>
      <c r="BB4" s="86"/>
      <c r="BC4" s="86"/>
      <c r="BD4" s="87" t="s">
        <v>112</v>
      </c>
      <c r="BE4" s="86"/>
      <c r="BF4" s="96"/>
      <c r="BG4" s="96" t="s">
        <v>113</v>
      </c>
      <c r="BH4" s="97">
        <v>41298</v>
      </c>
      <c r="BI4" s="98"/>
      <c r="BJ4" s="91"/>
      <c r="BK4" s="91"/>
      <c r="BL4" s="91"/>
      <c r="BM4" s="99"/>
      <c r="BN4" s="100"/>
      <c r="BO4" s="101"/>
      <c r="BP4" s="99"/>
      <c r="BQ4" s="75"/>
      <c r="BR4" s="102"/>
      <c r="BS4" s="103"/>
      <c r="BT4" s="103"/>
      <c r="BU4" s="103"/>
      <c r="BV4" s="104"/>
      <c r="BW4" s="104"/>
      <c r="BX4" s="105"/>
      <c r="CA4" s="106"/>
      <c r="CB4" s="107"/>
      <c r="CC4" s="88"/>
      <c r="CF4" s="86"/>
      <c r="CG4" s="108"/>
      <c r="CH4" s="108"/>
      <c r="CI4" s="109"/>
      <c r="CK4" s="105"/>
      <c r="CM4" s="93"/>
      <c r="CN4" s="110"/>
      <c r="CS4" s="111"/>
    </row>
    <row r="5" spans="1:97" s="87" customFormat="1" ht="18" customHeight="1">
      <c r="A5" s="86">
        <v>1.2</v>
      </c>
      <c r="B5" s="86" t="s">
        <v>114</v>
      </c>
      <c r="F5" s="86" t="s">
        <v>97</v>
      </c>
      <c r="G5" s="88"/>
      <c r="J5" s="89"/>
      <c r="K5" s="90"/>
      <c r="L5" s="90"/>
      <c r="O5" s="91"/>
      <c r="P5" s="91"/>
      <c r="S5" s="91"/>
      <c r="T5" s="92"/>
      <c r="U5" s="91"/>
      <c r="V5" s="93"/>
      <c r="X5" s="94"/>
      <c r="Y5" s="94"/>
      <c r="Z5" s="94"/>
      <c r="AA5" s="94"/>
      <c r="AB5" s="94"/>
      <c r="AC5" s="94"/>
      <c r="AD5" s="86"/>
      <c r="AE5" s="86"/>
      <c r="AF5" s="86"/>
      <c r="AG5" s="86"/>
      <c r="AH5" s="86"/>
      <c r="AI5" s="86"/>
      <c r="AJ5" s="86"/>
      <c r="AK5" s="86"/>
      <c r="AL5" s="86"/>
      <c r="AM5" s="86"/>
      <c r="AN5" s="86"/>
      <c r="AO5" s="86"/>
      <c r="AP5" s="86"/>
      <c r="AQ5" s="86"/>
      <c r="AR5" s="86"/>
      <c r="AS5" s="86"/>
      <c r="AT5" s="86"/>
      <c r="AU5" s="86"/>
      <c r="AV5" s="86"/>
      <c r="AX5" s="86"/>
      <c r="AY5" s="95" t="s">
        <v>103</v>
      </c>
      <c r="AZ5" s="86"/>
      <c r="BA5" s="86"/>
      <c r="BB5" s="86"/>
      <c r="BC5" s="86"/>
      <c r="BD5" s="87" t="s">
        <v>115</v>
      </c>
      <c r="BE5" s="86"/>
      <c r="BF5" s="96"/>
      <c r="BG5" s="96"/>
      <c r="BH5" s="97">
        <v>41316</v>
      </c>
      <c r="BI5" s="98"/>
      <c r="BJ5" s="91"/>
      <c r="BK5" s="91"/>
      <c r="BL5" s="91"/>
      <c r="BM5" s="99"/>
      <c r="BN5" s="100"/>
      <c r="BO5" s="101">
        <v>32</v>
      </c>
      <c r="BP5" s="99"/>
      <c r="BQ5" s="75"/>
      <c r="BR5" s="102">
        <v>86</v>
      </c>
      <c r="BS5" s="112">
        <f>BO5*BR5/1000</f>
        <v>2.7519999999999998</v>
      </c>
      <c r="BT5" s="112"/>
      <c r="BU5" s="112"/>
      <c r="BV5" s="104"/>
      <c r="BW5" s="104"/>
      <c r="BX5" s="105"/>
      <c r="CA5" s="106"/>
      <c r="CB5" s="107"/>
      <c r="CC5" s="88"/>
      <c r="CF5" s="86"/>
      <c r="CG5" s="108"/>
      <c r="CH5" s="108"/>
      <c r="CI5" s="109"/>
      <c r="CK5" s="105"/>
      <c r="CM5" s="93"/>
      <c r="CN5" s="110"/>
      <c r="CS5" s="111"/>
    </row>
    <row r="6" spans="1:97" s="114" customFormat="1" ht="18" customHeight="1" thickBot="1">
      <c r="A6" s="113">
        <v>1.3</v>
      </c>
      <c r="B6" s="113" t="s">
        <v>116</v>
      </c>
      <c r="F6" s="113" t="s">
        <v>97</v>
      </c>
      <c r="G6" s="115"/>
      <c r="J6" s="116"/>
      <c r="K6" s="117"/>
      <c r="L6" s="117"/>
      <c r="O6" s="118"/>
      <c r="P6" s="118"/>
      <c r="S6" s="118"/>
      <c r="T6" s="92"/>
      <c r="U6" s="118"/>
      <c r="V6" s="119"/>
      <c r="X6" s="120"/>
      <c r="Y6" s="120"/>
      <c r="Z6" s="120"/>
      <c r="AA6" s="120"/>
      <c r="AB6" s="120"/>
      <c r="AC6" s="120"/>
      <c r="AD6" s="113"/>
      <c r="AE6" s="113"/>
      <c r="AF6" s="113"/>
      <c r="AG6" s="113"/>
      <c r="AH6" s="113"/>
      <c r="AI6" s="113"/>
      <c r="AJ6" s="113"/>
      <c r="AK6" s="113"/>
      <c r="AL6" s="113"/>
      <c r="AM6" s="113"/>
      <c r="AN6" s="113"/>
      <c r="AO6" s="113"/>
      <c r="AP6" s="113"/>
      <c r="AQ6" s="113"/>
      <c r="AR6" s="113"/>
      <c r="AS6" s="113"/>
      <c r="AT6" s="113"/>
      <c r="AU6" s="113"/>
      <c r="AV6" s="113"/>
      <c r="AX6" s="113"/>
      <c r="AY6" s="95" t="s">
        <v>103</v>
      </c>
      <c r="AZ6" s="113"/>
      <c r="BA6" s="113"/>
      <c r="BB6" s="113"/>
      <c r="BC6" s="113"/>
      <c r="BE6" s="113"/>
      <c r="BF6" s="121" t="s">
        <v>107</v>
      </c>
      <c r="BG6" s="122" t="s">
        <v>117</v>
      </c>
      <c r="BH6" s="123">
        <v>41421</v>
      </c>
      <c r="BI6" s="124"/>
      <c r="BJ6" s="118"/>
      <c r="BK6" s="118"/>
      <c r="BL6" s="118"/>
      <c r="BM6" s="125"/>
      <c r="BN6" s="126">
        <v>2.04</v>
      </c>
      <c r="BO6" s="127"/>
      <c r="BP6" s="125"/>
      <c r="BQ6" s="75">
        <v>282</v>
      </c>
      <c r="BR6" s="128">
        <v>50</v>
      </c>
      <c r="BT6" s="129">
        <v>14.1</v>
      </c>
      <c r="BU6" s="129"/>
      <c r="BV6" s="130"/>
      <c r="BW6" s="130"/>
      <c r="BX6" s="131"/>
      <c r="CA6" s="132"/>
      <c r="CB6" s="133">
        <v>41428</v>
      </c>
      <c r="CC6" s="134" t="s">
        <v>118</v>
      </c>
      <c r="CD6" s="122" t="s">
        <v>119</v>
      </c>
      <c r="CE6" s="135" t="s">
        <v>120</v>
      </c>
      <c r="CF6" s="136">
        <v>41478</v>
      </c>
      <c r="CG6" s="137" t="s">
        <v>121</v>
      </c>
      <c r="CH6" s="137"/>
      <c r="CI6" s="138">
        <v>41425</v>
      </c>
      <c r="CJ6" s="114" t="s">
        <v>122</v>
      </c>
      <c r="CK6" s="131">
        <v>100</v>
      </c>
      <c r="CL6" s="114">
        <v>3.5</v>
      </c>
      <c r="CM6" s="119"/>
      <c r="CN6" s="139"/>
      <c r="CO6" s="122"/>
      <c r="CS6" s="140"/>
    </row>
    <row r="7" spans="1:97" s="60" customFormat="1" ht="16.5" thickTop="1" thickBot="1">
      <c r="A7" s="58">
        <v>2</v>
      </c>
      <c r="B7" s="58" t="s">
        <v>123</v>
      </c>
      <c r="C7" s="57" t="s">
        <v>124</v>
      </c>
      <c r="D7" s="57"/>
      <c r="E7" s="57"/>
      <c r="F7" s="58" t="s">
        <v>125</v>
      </c>
      <c r="G7" s="59"/>
      <c r="J7" s="61" t="s">
        <v>98</v>
      </c>
      <c r="K7" s="62" t="s">
        <v>126</v>
      </c>
      <c r="L7" s="62"/>
      <c r="M7" s="60" t="s">
        <v>127</v>
      </c>
      <c r="O7" s="63"/>
      <c r="P7" s="63"/>
      <c r="S7" s="63"/>
      <c r="T7" s="141" t="s">
        <v>128</v>
      </c>
      <c r="U7" s="63"/>
      <c r="V7" s="66" t="s">
        <v>100</v>
      </c>
      <c r="W7" s="60" t="s">
        <v>129</v>
      </c>
      <c r="X7" s="142" t="s">
        <v>130</v>
      </c>
      <c r="Y7" s="142" t="s">
        <v>131</v>
      </c>
      <c r="Z7" s="142"/>
      <c r="AA7" s="142"/>
      <c r="AB7" s="142"/>
      <c r="AC7" s="142"/>
      <c r="AX7" s="60" t="s">
        <v>131</v>
      </c>
      <c r="AY7" s="95" t="s">
        <v>103</v>
      </c>
      <c r="AZ7" s="58"/>
      <c r="BA7" s="58" t="s">
        <v>104</v>
      </c>
      <c r="BB7" s="58"/>
      <c r="BC7" s="58"/>
      <c r="BD7" s="60" t="s">
        <v>105</v>
      </c>
      <c r="BE7" s="58" t="s">
        <v>106</v>
      </c>
      <c r="BF7" s="69" t="s">
        <v>107</v>
      </c>
      <c r="BG7" s="69"/>
      <c r="BH7" s="70">
        <v>41271</v>
      </c>
      <c r="BI7" s="71" t="s">
        <v>132</v>
      </c>
      <c r="BJ7" s="63"/>
      <c r="BK7" s="63"/>
      <c r="BL7" s="63"/>
      <c r="BM7" s="72">
        <v>174.3</v>
      </c>
      <c r="BN7" s="73">
        <v>1.88</v>
      </c>
      <c r="BO7" s="74">
        <v>150</v>
      </c>
      <c r="BP7" s="72"/>
      <c r="BQ7" s="75">
        <v>133</v>
      </c>
      <c r="BR7" s="76">
        <v>92</v>
      </c>
      <c r="BS7" s="143">
        <f t="shared" si="0"/>
        <v>16.035599999999999</v>
      </c>
      <c r="BT7" s="143"/>
      <c r="BU7" s="143"/>
      <c r="BV7" s="144">
        <f>18.3591508892714+5</f>
        <v>23.359150889271401</v>
      </c>
      <c r="BW7" s="144">
        <f>BR7-BV7</f>
        <v>68.640849110728595</v>
      </c>
      <c r="BX7" s="79"/>
      <c r="CA7" s="145"/>
      <c r="CB7" s="146">
        <v>41316</v>
      </c>
      <c r="CC7" s="59" t="s">
        <v>118</v>
      </c>
      <c r="CD7" s="147" t="s">
        <v>133</v>
      </c>
      <c r="CE7" s="56" t="s">
        <v>134</v>
      </c>
      <c r="CF7" s="148">
        <v>41475</v>
      </c>
      <c r="CG7" s="147" t="s">
        <v>121</v>
      </c>
      <c r="CH7" s="147"/>
      <c r="CI7" s="149">
        <v>41544</v>
      </c>
      <c r="CJ7" s="60" t="s">
        <v>122</v>
      </c>
      <c r="CK7" s="79">
        <v>100</v>
      </c>
      <c r="CL7" s="60">
        <v>3.2</v>
      </c>
      <c r="CM7" s="150" t="s">
        <v>110</v>
      </c>
      <c r="CN7" s="151"/>
      <c r="CO7" s="151"/>
      <c r="CS7" s="81"/>
    </row>
    <row r="8" spans="1:97" s="60" customFormat="1" ht="16.5" thickTop="1" thickBot="1">
      <c r="A8" s="58">
        <v>3</v>
      </c>
      <c r="B8" s="58" t="s">
        <v>135</v>
      </c>
      <c r="C8" s="57" t="s">
        <v>136</v>
      </c>
      <c r="D8" s="57"/>
      <c r="E8" s="57"/>
      <c r="F8" s="58" t="s">
        <v>137</v>
      </c>
      <c r="G8" s="59"/>
      <c r="J8" s="61" t="s">
        <v>98</v>
      </c>
      <c r="K8" s="60" t="s">
        <v>138</v>
      </c>
      <c r="M8" s="60" t="s">
        <v>127</v>
      </c>
      <c r="O8" s="63"/>
      <c r="P8" s="63"/>
      <c r="S8" s="63"/>
      <c r="T8" s="141" t="s">
        <v>139</v>
      </c>
      <c r="U8" s="63"/>
      <c r="V8" s="66" t="s">
        <v>100</v>
      </c>
      <c r="AU8" s="60" t="s">
        <v>140</v>
      </c>
      <c r="AV8" s="60">
        <v>46</v>
      </c>
      <c r="AY8" s="95" t="s">
        <v>103</v>
      </c>
      <c r="AZ8" s="58"/>
      <c r="BA8" s="58" t="s">
        <v>104</v>
      </c>
      <c r="BB8" s="58"/>
      <c r="BC8" s="58"/>
      <c r="BD8" s="60" t="s">
        <v>105</v>
      </c>
      <c r="BE8" s="58" t="s">
        <v>106</v>
      </c>
      <c r="BF8" s="69" t="s">
        <v>107</v>
      </c>
      <c r="BG8" s="69"/>
      <c r="BH8" s="70">
        <v>41271</v>
      </c>
      <c r="BI8" s="71" t="s">
        <v>141</v>
      </c>
      <c r="BJ8" s="63"/>
      <c r="BK8" s="63"/>
      <c r="BL8" s="63"/>
      <c r="BM8" s="72">
        <v>81.7</v>
      </c>
      <c r="BN8" s="73">
        <v>1.85</v>
      </c>
      <c r="BO8" s="74">
        <v>91</v>
      </c>
      <c r="BP8" s="72"/>
      <c r="BQ8" s="75">
        <v>75</v>
      </c>
      <c r="BR8" s="76">
        <v>94</v>
      </c>
      <c r="BS8" s="143">
        <f t="shared" si="0"/>
        <v>7.6798000000000002</v>
      </c>
      <c r="BT8" s="143"/>
      <c r="BU8" s="143"/>
      <c r="BV8" s="144">
        <v>39.167686658506732</v>
      </c>
      <c r="BW8" s="144">
        <f>BR8-BV8</f>
        <v>54.832313341493268</v>
      </c>
      <c r="BX8" s="79"/>
      <c r="CA8" s="145"/>
      <c r="CB8" s="146">
        <v>41316</v>
      </c>
      <c r="CC8" s="59" t="s">
        <v>118</v>
      </c>
      <c r="CD8" s="147" t="s">
        <v>133</v>
      </c>
      <c r="CE8" s="56" t="s">
        <v>134</v>
      </c>
      <c r="CF8" s="148">
        <v>41475</v>
      </c>
      <c r="CG8" s="147" t="s">
        <v>142</v>
      </c>
      <c r="CH8" s="147"/>
      <c r="CI8" s="149">
        <v>41544</v>
      </c>
      <c r="CJ8" s="60" t="s">
        <v>122</v>
      </c>
      <c r="CK8" s="79">
        <v>100</v>
      </c>
      <c r="CL8" s="60">
        <v>3.2</v>
      </c>
      <c r="CM8" s="150" t="s">
        <v>110</v>
      </c>
      <c r="CN8" s="151"/>
      <c r="CO8" s="151"/>
      <c r="CS8" s="81"/>
    </row>
    <row r="9" spans="1:97" s="60" customFormat="1" ht="16.5" thickTop="1" thickBot="1">
      <c r="A9" s="58">
        <v>4</v>
      </c>
      <c r="B9" s="58" t="s">
        <v>143</v>
      </c>
      <c r="C9" s="57" t="s">
        <v>144</v>
      </c>
      <c r="D9" s="57"/>
      <c r="E9" s="57"/>
      <c r="F9" s="58" t="s">
        <v>145</v>
      </c>
      <c r="G9" s="59"/>
      <c r="J9" s="61" t="s">
        <v>98</v>
      </c>
      <c r="K9" s="62"/>
      <c r="L9" s="62"/>
      <c r="O9" s="63"/>
      <c r="P9" s="63"/>
      <c r="S9" s="63"/>
      <c r="T9" s="58"/>
      <c r="U9" s="63"/>
      <c r="V9" s="66" t="s">
        <v>100</v>
      </c>
      <c r="AY9" s="95" t="s">
        <v>103</v>
      </c>
      <c r="AZ9" s="58"/>
      <c r="BA9" s="58" t="s">
        <v>104</v>
      </c>
      <c r="BB9" s="58"/>
      <c r="BC9" s="58"/>
      <c r="BD9" s="60" t="s">
        <v>105</v>
      </c>
      <c r="BE9" s="58" t="s">
        <v>106</v>
      </c>
      <c r="BF9" s="69" t="s">
        <v>107</v>
      </c>
      <c r="BG9" s="69"/>
      <c r="BH9" s="70">
        <v>41271</v>
      </c>
      <c r="BI9" s="71" t="s">
        <v>146</v>
      </c>
      <c r="BJ9" s="63"/>
      <c r="BK9" s="63"/>
      <c r="BL9" s="63"/>
      <c r="BM9" s="72">
        <v>48.6</v>
      </c>
      <c r="BN9" s="73">
        <v>1.9</v>
      </c>
      <c r="BO9" s="74">
        <v>52</v>
      </c>
      <c r="BP9" s="72"/>
      <c r="BQ9" s="75">
        <v>38</v>
      </c>
      <c r="BR9" s="76">
        <v>92</v>
      </c>
      <c r="BS9" s="143">
        <f>BM9*BR9/1000</f>
        <v>4.4711999999999996</v>
      </c>
      <c r="BT9" s="143"/>
      <c r="BU9" s="143"/>
      <c r="BV9" s="144">
        <v>65.843621399176953</v>
      </c>
      <c r="BW9" s="144">
        <f>BR9-BV9</f>
        <v>26.156378600823047</v>
      </c>
      <c r="BX9" s="79"/>
      <c r="CA9" s="145"/>
      <c r="CB9" s="146">
        <v>41316</v>
      </c>
      <c r="CC9" s="59" t="s">
        <v>118</v>
      </c>
      <c r="CD9" s="147" t="s">
        <v>133</v>
      </c>
      <c r="CE9" s="56" t="s">
        <v>134</v>
      </c>
      <c r="CF9" s="148">
        <v>41475</v>
      </c>
      <c r="CG9" s="147" t="s">
        <v>147</v>
      </c>
      <c r="CH9" s="147"/>
      <c r="CI9" s="149">
        <v>41544</v>
      </c>
      <c r="CJ9" s="60" t="s">
        <v>122</v>
      </c>
      <c r="CK9" s="79">
        <v>100</v>
      </c>
      <c r="CL9" s="60">
        <v>3.2</v>
      </c>
      <c r="CM9" s="150" t="s">
        <v>110</v>
      </c>
      <c r="CN9" s="151"/>
      <c r="CS9" s="81"/>
    </row>
    <row r="10" spans="1:97" s="87" customFormat="1" ht="15.75" thickTop="1">
      <c r="A10" s="86">
        <v>4.0999999999999996</v>
      </c>
      <c r="B10" s="86" t="s">
        <v>148</v>
      </c>
      <c r="F10" s="86" t="s">
        <v>145</v>
      </c>
      <c r="G10" s="88"/>
      <c r="J10" s="89"/>
      <c r="K10" s="90"/>
      <c r="L10" s="90"/>
      <c r="O10" s="91"/>
      <c r="P10" s="91"/>
      <c r="S10" s="91"/>
      <c r="T10" s="86"/>
      <c r="U10" s="91"/>
      <c r="V10" s="93"/>
      <c r="AY10" s="95" t="s">
        <v>103</v>
      </c>
      <c r="AZ10" s="86"/>
      <c r="BA10" s="86" t="s">
        <v>104</v>
      </c>
      <c r="BB10" s="86"/>
      <c r="BC10" s="86"/>
      <c r="BD10" s="87" t="s">
        <v>112</v>
      </c>
      <c r="BE10" s="86"/>
      <c r="BF10" s="96"/>
      <c r="BG10" s="96" t="s">
        <v>113</v>
      </c>
      <c r="BH10" s="97">
        <v>41298</v>
      </c>
      <c r="BI10" s="88"/>
      <c r="BJ10" s="91"/>
      <c r="BK10" s="91"/>
      <c r="BL10" s="91"/>
      <c r="BN10" s="91"/>
      <c r="BO10" s="104"/>
      <c r="BQ10" s="152"/>
      <c r="BS10" s="153"/>
      <c r="BT10" s="153"/>
      <c r="BU10" s="153"/>
      <c r="BV10" s="104"/>
      <c r="BW10" s="104"/>
      <c r="BX10" s="105"/>
      <c r="CA10" s="106"/>
      <c r="CB10" s="111"/>
      <c r="CC10" s="88"/>
      <c r="CF10" s="86"/>
      <c r="CI10" s="109"/>
      <c r="CK10" s="105"/>
      <c r="CM10" s="93"/>
      <c r="CN10" s="110"/>
      <c r="CS10" s="111"/>
    </row>
    <row r="11" spans="1:97" s="87" customFormat="1">
      <c r="A11" s="86">
        <v>4.2</v>
      </c>
      <c r="B11" s="86" t="s">
        <v>149</v>
      </c>
      <c r="F11" s="86" t="s">
        <v>145</v>
      </c>
      <c r="G11" s="88"/>
      <c r="J11" s="89"/>
      <c r="K11" s="90"/>
      <c r="L11" s="90"/>
      <c r="O11" s="91"/>
      <c r="P11" s="91"/>
      <c r="S11" s="91"/>
      <c r="T11" s="86"/>
      <c r="U11" s="91"/>
      <c r="V11" s="93"/>
      <c r="AY11" s="95" t="s">
        <v>103</v>
      </c>
      <c r="AZ11" s="86"/>
      <c r="BA11" s="86"/>
      <c r="BB11" s="86"/>
      <c r="BC11" s="86"/>
      <c r="BE11" s="86"/>
      <c r="BF11" s="96"/>
      <c r="BG11" s="96" t="s">
        <v>117</v>
      </c>
      <c r="BH11" s="97">
        <v>41421</v>
      </c>
      <c r="BI11" s="88"/>
      <c r="BJ11" s="91"/>
      <c r="BK11" s="91"/>
      <c r="BL11" s="91"/>
      <c r="BN11" s="91">
        <v>1.98</v>
      </c>
      <c r="BO11" s="104"/>
      <c r="BQ11" s="152">
        <v>188.39999999999998</v>
      </c>
      <c r="BR11" s="87">
        <v>50</v>
      </c>
      <c r="BT11" s="153">
        <v>9.4199999999999982</v>
      </c>
      <c r="BU11" s="153"/>
      <c r="BV11" s="104"/>
      <c r="BW11" s="104"/>
      <c r="BX11" s="105"/>
      <c r="CA11" s="106"/>
      <c r="CB11" s="111"/>
      <c r="CC11" s="88"/>
      <c r="CF11" s="86"/>
      <c r="CI11" s="109"/>
      <c r="CK11" s="105"/>
      <c r="CM11" s="93"/>
      <c r="CN11" s="110"/>
      <c r="CS11" s="111"/>
    </row>
    <row r="12" spans="1:97" s="60" customFormat="1" ht="18" customHeight="1">
      <c r="A12" s="58">
        <v>5</v>
      </c>
      <c r="B12" s="58" t="s">
        <v>150</v>
      </c>
      <c r="C12" s="57" t="s">
        <v>151</v>
      </c>
      <c r="D12" s="57"/>
      <c r="E12" s="57"/>
      <c r="F12" s="58" t="s">
        <v>152</v>
      </c>
      <c r="G12" s="59"/>
      <c r="J12" s="61" t="s">
        <v>98</v>
      </c>
      <c r="K12" s="62" t="s">
        <v>138</v>
      </c>
      <c r="L12" s="62"/>
      <c r="M12" s="60" t="s">
        <v>153</v>
      </c>
      <c r="O12" s="63"/>
      <c r="P12" s="63"/>
      <c r="S12" s="63"/>
      <c r="T12" s="154" t="s">
        <v>154</v>
      </c>
      <c r="U12" s="63"/>
      <c r="V12" s="66" t="s">
        <v>100</v>
      </c>
      <c r="W12" s="60" t="s">
        <v>129</v>
      </c>
      <c r="Y12" s="155" t="s">
        <v>155</v>
      </c>
      <c r="Z12" s="155"/>
      <c r="AA12" s="155"/>
      <c r="AB12" s="155"/>
      <c r="AC12" s="155"/>
      <c r="AY12" s="95" t="s">
        <v>103</v>
      </c>
      <c r="AZ12" s="58"/>
      <c r="BA12" s="58" t="s">
        <v>104</v>
      </c>
      <c r="BB12" s="58"/>
      <c r="BC12" s="58"/>
      <c r="BD12" s="60" t="s">
        <v>105</v>
      </c>
      <c r="BE12" s="58" t="s">
        <v>106</v>
      </c>
      <c r="BF12" s="69" t="s">
        <v>107</v>
      </c>
      <c r="BG12" s="69"/>
      <c r="BH12" s="70">
        <v>41271</v>
      </c>
      <c r="BI12" s="71" t="s">
        <v>141</v>
      </c>
      <c r="BJ12" s="63"/>
      <c r="BK12" s="63"/>
      <c r="BL12" s="63"/>
      <c r="BM12" s="72">
        <v>25.5</v>
      </c>
      <c r="BN12" s="73">
        <v>1.86</v>
      </c>
      <c r="BO12" s="74">
        <v>26</v>
      </c>
      <c r="BP12" s="72"/>
      <c r="BQ12" s="75"/>
      <c r="BR12" s="76">
        <v>95</v>
      </c>
      <c r="BS12" s="143">
        <f t="shared" si="0"/>
        <v>2.4224999999999999</v>
      </c>
      <c r="BT12" s="143"/>
      <c r="BU12" s="143"/>
      <c r="BV12" s="144"/>
      <c r="BW12" s="144"/>
      <c r="BX12" s="79"/>
      <c r="CA12" s="145"/>
      <c r="CB12" s="156"/>
      <c r="CC12" s="59"/>
      <c r="CF12" s="58"/>
      <c r="CI12" s="84"/>
      <c r="CK12" s="79"/>
      <c r="CM12" s="150" t="s">
        <v>110</v>
      </c>
      <c r="CN12" s="157"/>
      <c r="CS12" s="81"/>
    </row>
    <row r="13" spans="1:97" s="87" customFormat="1" ht="18" customHeight="1">
      <c r="A13" s="86">
        <v>5.0999999999999996</v>
      </c>
      <c r="B13" s="86" t="s">
        <v>156</v>
      </c>
      <c r="F13" s="86" t="s">
        <v>152</v>
      </c>
      <c r="G13" s="88"/>
      <c r="J13" s="89"/>
      <c r="K13" s="90"/>
      <c r="L13" s="90"/>
      <c r="O13" s="91"/>
      <c r="P13" s="91"/>
      <c r="S13" s="91"/>
      <c r="T13" s="158"/>
      <c r="U13" s="91"/>
      <c r="V13" s="93"/>
      <c r="Y13" s="134"/>
      <c r="Z13" s="134"/>
      <c r="AA13" s="134"/>
      <c r="AB13" s="134"/>
      <c r="AC13" s="134"/>
      <c r="AY13" s="95" t="s">
        <v>103</v>
      </c>
      <c r="AZ13" s="86"/>
      <c r="BA13" s="86" t="s">
        <v>104</v>
      </c>
      <c r="BB13" s="86"/>
      <c r="BC13" s="86"/>
      <c r="BD13" s="87" t="s">
        <v>112</v>
      </c>
      <c r="BE13" s="86"/>
      <c r="BF13" s="96"/>
      <c r="BG13" s="96" t="s">
        <v>113</v>
      </c>
      <c r="BH13" s="97">
        <v>41298</v>
      </c>
      <c r="BI13" s="98"/>
      <c r="BJ13" s="91"/>
      <c r="BK13" s="91"/>
      <c r="BL13" s="91"/>
      <c r="BM13" s="99"/>
      <c r="BN13" s="100"/>
      <c r="BO13" s="101"/>
      <c r="BP13" s="99"/>
      <c r="BQ13" s="75"/>
      <c r="BR13" s="102"/>
      <c r="BS13" s="159"/>
      <c r="BT13" s="159"/>
      <c r="BU13" s="159"/>
      <c r="BV13" s="104"/>
      <c r="BW13" s="104"/>
      <c r="BX13" s="105"/>
      <c r="CA13" s="106"/>
      <c r="CB13" s="111"/>
      <c r="CC13" s="88"/>
      <c r="CF13" s="86"/>
      <c r="CI13" s="109"/>
      <c r="CK13" s="105"/>
      <c r="CM13" s="93"/>
      <c r="CN13" s="110"/>
      <c r="CS13" s="111"/>
    </row>
    <row r="14" spans="1:97" s="114" customFormat="1" ht="18" customHeight="1" thickBot="1">
      <c r="A14" s="113">
        <v>5.2</v>
      </c>
      <c r="B14" s="113" t="s">
        <v>157</v>
      </c>
      <c r="F14" s="113" t="s">
        <v>152</v>
      </c>
      <c r="G14" s="115"/>
      <c r="J14" s="116"/>
      <c r="K14" s="117"/>
      <c r="L14" s="117"/>
      <c r="O14" s="118"/>
      <c r="P14" s="118"/>
      <c r="S14" s="118"/>
      <c r="T14" s="158"/>
      <c r="U14" s="118"/>
      <c r="V14" s="119"/>
      <c r="Y14" s="134"/>
      <c r="Z14" s="134"/>
      <c r="AA14" s="134"/>
      <c r="AB14" s="134"/>
      <c r="AC14" s="134"/>
      <c r="AY14" s="95" t="s">
        <v>103</v>
      </c>
      <c r="AZ14" s="113"/>
      <c r="BA14" s="113"/>
      <c r="BB14" s="113"/>
      <c r="BC14" s="113"/>
      <c r="BE14" s="113"/>
      <c r="BF14" s="121"/>
      <c r="BG14" s="122" t="s">
        <v>117</v>
      </c>
      <c r="BH14" s="123">
        <v>41421</v>
      </c>
      <c r="BI14" s="124"/>
      <c r="BJ14" s="118"/>
      <c r="BK14" s="118"/>
      <c r="BL14" s="118"/>
      <c r="BM14" s="125"/>
      <c r="BN14" s="126">
        <v>2</v>
      </c>
      <c r="BO14" s="127"/>
      <c r="BP14" s="125"/>
      <c r="BQ14" s="75">
        <v>324</v>
      </c>
      <c r="BR14" s="128">
        <v>50</v>
      </c>
      <c r="BT14" s="160">
        <v>16.2</v>
      </c>
      <c r="BU14" s="160"/>
      <c r="BV14" s="130"/>
      <c r="BW14" s="130"/>
      <c r="BX14" s="131"/>
      <c r="CA14" s="132"/>
      <c r="CB14" s="133">
        <v>41428</v>
      </c>
      <c r="CC14" s="134" t="s">
        <v>118</v>
      </c>
      <c r="CD14" s="122" t="s">
        <v>119</v>
      </c>
      <c r="CE14" s="135" t="s">
        <v>158</v>
      </c>
      <c r="CF14" s="136">
        <v>41488</v>
      </c>
      <c r="CG14" s="137" t="s">
        <v>142</v>
      </c>
      <c r="CH14" s="137"/>
      <c r="CI14" s="138">
        <v>41425</v>
      </c>
      <c r="CJ14" s="114" t="s">
        <v>122</v>
      </c>
      <c r="CK14" s="131">
        <v>100</v>
      </c>
      <c r="CL14" s="114">
        <v>3.5</v>
      </c>
      <c r="CM14" s="119"/>
      <c r="CN14" s="139"/>
      <c r="CS14" s="140"/>
    </row>
    <row r="15" spans="1:97" ht="17.25" customHeight="1" thickTop="1">
      <c r="A15" s="56">
        <v>6</v>
      </c>
      <c r="B15" s="56" t="s">
        <v>159</v>
      </c>
      <c r="C15" s="57" t="s">
        <v>160</v>
      </c>
      <c r="D15" s="57"/>
      <c r="E15" s="57"/>
      <c r="F15" s="58" t="s">
        <v>161</v>
      </c>
      <c r="J15" s="61" t="s">
        <v>98</v>
      </c>
      <c r="K15" s="65" t="s">
        <v>162</v>
      </c>
      <c r="L15" s="65"/>
      <c r="M15" t="s">
        <v>163</v>
      </c>
      <c r="N15" s="60"/>
      <c r="O15" s="63"/>
      <c r="P15" s="63"/>
      <c r="Q15" s="60"/>
      <c r="R15" s="60"/>
      <c r="S15" s="63"/>
      <c r="T15" s="161" t="s">
        <v>164</v>
      </c>
      <c r="V15" s="66" t="s">
        <v>100</v>
      </c>
      <c r="W15" s="60"/>
      <c r="Y15" s="162" t="s">
        <v>155</v>
      </c>
      <c r="Z15" s="162"/>
      <c r="AA15" s="162"/>
      <c r="AB15" s="162"/>
      <c r="AC15" s="162"/>
      <c r="AY15" s="95" t="s">
        <v>103</v>
      </c>
      <c r="AZ15" s="58"/>
      <c r="BA15" s="56" t="s">
        <v>104</v>
      </c>
      <c r="BB15" s="56"/>
      <c r="BC15" s="56"/>
      <c r="BD15" t="s">
        <v>105</v>
      </c>
      <c r="BE15" s="56" t="s">
        <v>106</v>
      </c>
      <c r="BF15" s="69" t="s">
        <v>107</v>
      </c>
      <c r="BG15" s="69"/>
      <c r="BH15" s="70">
        <v>41271</v>
      </c>
      <c r="BI15" s="71" t="s">
        <v>141</v>
      </c>
      <c r="BM15" s="72">
        <v>39.9</v>
      </c>
      <c r="BN15" s="73">
        <v>1.82</v>
      </c>
      <c r="BO15" s="74">
        <v>43.4</v>
      </c>
      <c r="BP15" s="72"/>
      <c r="BQ15" s="75"/>
      <c r="BR15" s="76">
        <v>95</v>
      </c>
      <c r="BS15" s="77">
        <f t="shared" si="0"/>
        <v>3.7905000000000002</v>
      </c>
      <c r="BT15" s="77"/>
      <c r="BU15" s="77"/>
      <c r="BV15" s="163"/>
      <c r="CM15" s="164" t="s">
        <v>110</v>
      </c>
    </row>
    <row r="16" spans="1:97" s="166" customFormat="1" ht="17.25" customHeight="1">
      <c r="A16" s="165">
        <v>6.1</v>
      </c>
      <c r="B16" s="165" t="s">
        <v>165</v>
      </c>
      <c r="F16" s="86" t="s">
        <v>161</v>
      </c>
      <c r="G16" s="88"/>
      <c r="H16" s="87"/>
      <c r="I16" s="87"/>
      <c r="J16" s="89"/>
      <c r="K16" s="167"/>
      <c r="L16" s="167"/>
      <c r="N16" s="87"/>
      <c r="O16" s="91"/>
      <c r="P16" s="91"/>
      <c r="Q16" s="87"/>
      <c r="R16" s="87"/>
      <c r="S16" s="91"/>
      <c r="T16" s="168"/>
      <c r="U16" s="167"/>
      <c r="V16" s="93"/>
      <c r="W16" s="87"/>
      <c r="Y16" s="169"/>
      <c r="Z16" s="169"/>
      <c r="AA16" s="169"/>
      <c r="AB16" s="169"/>
      <c r="AC16" s="169"/>
      <c r="AY16" s="95" t="s">
        <v>103</v>
      </c>
      <c r="AZ16" s="86"/>
      <c r="BA16" s="86" t="s">
        <v>104</v>
      </c>
      <c r="BB16" s="86"/>
      <c r="BC16" s="86"/>
      <c r="BD16" s="87" t="s">
        <v>112</v>
      </c>
      <c r="BE16" s="86"/>
      <c r="BF16" s="96"/>
      <c r="BG16" s="96" t="s">
        <v>113</v>
      </c>
      <c r="BH16" s="97">
        <v>41298</v>
      </c>
      <c r="BI16" s="98"/>
      <c r="BJ16" s="167"/>
      <c r="BK16" s="167"/>
      <c r="BL16" s="167"/>
      <c r="BM16" s="99"/>
      <c r="BN16" s="100"/>
      <c r="BO16" s="101"/>
      <c r="BP16" s="99"/>
      <c r="BQ16" s="75"/>
      <c r="BR16" s="102"/>
      <c r="BS16" s="170"/>
      <c r="BT16" s="170"/>
      <c r="BU16" s="170"/>
      <c r="BV16" s="171"/>
      <c r="BW16" s="171"/>
      <c r="BX16" s="105"/>
      <c r="CA16" s="172"/>
      <c r="CB16" s="111"/>
      <c r="CC16" s="173"/>
      <c r="CF16" s="165"/>
      <c r="CI16" s="109"/>
      <c r="CJ16" s="87"/>
      <c r="CK16" s="105"/>
      <c r="CL16" s="87"/>
      <c r="CM16" s="93"/>
      <c r="CN16" s="174"/>
      <c r="CR16" s="87"/>
      <c r="CS16" s="111"/>
    </row>
    <row r="17" spans="1:97" s="122" customFormat="1" ht="17.25" customHeight="1" thickBot="1">
      <c r="A17" s="135">
        <v>6.2</v>
      </c>
      <c r="B17" s="135" t="s">
        <v>166</v>
      </c>
      <c r="F17" s="113" t="s">
        <v>161</v>
      </c>
      <c r="G17" s="115"/>
      <c r="H17" s="114"/>
      <c r="I17" s="114"/>
      <c r="J17" s="116"/>
      <c r="K17" s="126"/>
      <c r="L17" s="126"/>
      <c r="N17" s="114"/>
      <c r="O17" s="118"/>
      <c r="P17" s="118"/>
      <c r="Q17" s="114"/>
      <c r="R17" s="114"/>
      <c r="S17" s="118"/>
      <c r="T17" s="168"/>
      <c r="U17" s="126"/>
      <c r="V17" s="119"/>
      <c r="W17" s="114"/>
      <c r="Y17" s="169"/>
      <c r="Z17" s="169"/>
      <c r="AA17" s="169"/>
      <c r="AB17" s="169"/>
      <c r="AC17" s="169"/>
      <c r="AY17" s="95" t="s">
        <v>103</v>
      </c>
      <c r="AZ17" s="113"/>
      <c r="BA17" s="113"/>
      <c r="BB17" s="113"/>
      <c r="BC17" s="113"/>
      <c r="BD17" s="114"/>
      <c r="BE17" s="113"/>
      <c r="BF17" s="121"/>
      <c r="BG17" s="122" t="s">
        <v>117</v>
      </c>
      <c r="BH17" s="123">
        <v>41421</v>
      </c>
      <c r="BI17" s="124"/>
      <c r="BJ17" s="126"/>
      <c r="BK17" s="126"/>
      <c r="BL17" s="126"/>
      <c r="BM17" s="125"/>
      <c r="BN17" s="126">
        <v>2.04</v>
      </c>
      <c r="BO17" s="127"/>
      <c r="BP17" s="125"/>
      <c r="BQ17" s="75">
        <v>106.4</v>
      </c>
      <c r="BR17" s="128">
        <v>50</v>
      </c>
      <c r="BT17" s="175">
        <v>5.32</v>
      </c>
      <c r="BU17" s="175"/>
      <c r="BV17" s="176"/>
      <c r="BW17" s="176"/>
      <c r="BX17" s="131"/>
      <c r="CA17" s="177"/>
      <c r="CB17" s="133">
        <v>41428</v>
      </c>
      <c r="CC17" s="134" t="s">
        <v>118</v>
      </c>
      <c r="CD17" s="122" t="s">
        <v>119</v>
      </c>
      <c r="CE17" s="135" t="s">
        <v>120</v>
      </c>
      <c r="CF17" s="136">
        <v>41478</v>
      </c>
      <c r="CG17" s="137" t="s">
        <v>147</v>
      </c>
      <c r="CH17" s="137"/>
      <c r="CI17" s="138">
        <v>41425</v>
      </c>
      <c r="CJ17" s="114" t="s">
        <v>122</v>
      </c>
      <c r="CK17" s="131">
        <v>100</v>
      </c>
      <c r="CL17" s="114">
        <v>3.5</v>
      </c>
      <c r="CM17" s="119"/>
      <c r="CN17" s="178"/>
      <c r="CR17" s="114"/>
      <c r="CS17" s="140"/>
    </row>
    <row r="18" spans="1:97" ht="16.5" thickTop="1" thickBot="1">
      <c r="A18" s="56">
        <v>7</v>
      </c>
      <c r="B18" s="56" t="s">
        <v>167</v>
      </c>
      <c r="C18" s="57" t="s">
        <v>168</v>
      </c>
      <c r="D18" s="57"/>
      <c r="E18" s="57"/>
      <c r="F18" s="58" t="s">
        <v>169</v>
      </c>
      <c r="J18" s="61" t="s">
        <v>98</v>
      </c>
      <c r="K18" s="179" t="s">
        <v>126</v>
      </c>
      <c r="M18" t="s">
        <v>170</v>
      </c>
      <c r="N18" s="60"/>
      <c r="O18" s="63"/>
      <c r="P18" s="63"/>
      <c r="Q18" s="60"/>
      <c r="R18" s="60"/>
      <c r="S18" s="63"/>
      <c r="T18" s="64" t="s">
        <v>171</v>
      </c>
      <c r="V18" s="66" t="s">
        <v>100</v>
      </c>
      <c r="W18" t="s">
        <v>172</v>
      </c>
      <c r="X18" t="s">
        <v>173</v>
      </c>
      <c r="Y18" t="s">
        <v>174</v>
      </c>
      <c r="AX18" t="s">
        <v>175</v>
      </c>
      <c r="AY18" s="95" t="s">
        <v>103</v>
      </c>
      <c r="AZ18" s="58"/>
      <c r="BA18" s="56" t="s">
        <v>104</v>
      </c>
      <c r="BB18" s="56"/>
      <c r="BC18" s="56"/>
      <c r="BD18" t="s">
        <v>105</v>
      </c>
      <c r="BE18" s="56" t="s">
        <v>106</v>
      </c>
      <c r="BF18" s="69" t="s">
        <v>107</v>
      </c>
      <c r="BG18" s="69"/>
      <c r="BH18" s="70">
        <v>41271</v>
      </c>
      <c r="BI18" s="71" t="s">
        <v>132</v>
      </c>
      <c r="BM18" s="72">
        <v>58.7</v>
      </c>
      <c r="BN18" s="73">
        <v>1.87</v>
      </c>
      <c r="BO18" s="74">
        <v>63</v>
      </c>
      <c r="BP18" s="72"/>
      <c r="BQ18" s="75">
        <v>50.8</v>
      </c>
      <c r="BR18" s="76">
        <v>97</v>
      </c>
      <c r="BS18" s="77">
        <f t="shared" si="0"/>
        <v>5.6939000000000002</v>
      </c>
      <c r="BT18" s="77"/>
      <c r="BU18" s="77"/>
      <c r="BV18" s="78">
        <v>54.514480408858603</v>
      </c>
      <c r="BW18" s="78">
        <f>BR18-BV18</f>
        <v>42.485519591141397</v>
      </c>
      <c r="CB18" s="146">
        <v>41316</v>
      </c>
      <c r="CC18" s="82" t="s">
        <v>118</v>
      </c>
      <c r="CD18" s="147" t="s">
        <v>133</v>
      </c>
      <c r="CE18" s="56" t="s">
        <v>176</v>
      </c>
      <c r="CF18" s="148">
        <v>41475</v>
      </c>
      <c r="CG18" s="147" t="s">
        <v>177</v>
      </c>
      <c r="CH18" s="147"/>
      <c r="CI18" s="149">
        <v>41544</v>
      </c>
      <c r="CJ18" s="60" t="s">
        <v>122</v>
      </c>
      <c r="CK18" s="79">
        <v>100</v>
      </c>
      <c r="CL18" s="60">
        <v>3.2</v>
      </c>
      <c r="CM18" s="150" t="s">
        <v>110</v>
      </c>
      <c r="CN18" s="151"/>
      <c r="CO18" s="60"/>
      <c r="CP18" s="60"/>
    </row>
    <row r="19" spans="1:97" ht="16.5" thickTop="1" thickBot="1">
      <c r="A19" s="56">
        <v>8</v>
      </c>
      <c r="B19" s="56" t="s">
        <v>178</v>
      </c>
      <c r="C19" s="57" t="s">
        <v>179</v>
      </c>
      <c r="D19" s="57"/>
      <c r="E19" s="57"/>
      <c r="F19" s="58" t="s">
        <v>180</v>
      </c>
      <c r="J19" s="61" t="s">
        <v>98</v>
      </c>
      <c r="K19" s="62"/>
      <c r="L19" s="62"/>
      <c r="M19" s="60"/>
      <c r="N19" s="60"/>
      <c r="O19" s="63"/>
      <c r="P19" s="63"/>
      <c r="Q19" s="60"/>
      <c r="R19" s="60"/>
      <c r="S19" s="63"/>
      <c r="V19" s="66" t="s">
        <v>100</v>
      </c>
      <c r="W19" s="60"/>
      <c r="AY19" s="95" t="s">
        <v>103</v>
      </c>
      <c r="AZ19" s="58"/>
      <c r="BA19" s="56" t="s">
        <v>104</v>
      </c>
      <c r="BB19" s="56"/>
      <c r="BC19" s="56"/>
      <c r="BD19" t="s">
        <v>105</v>
      </c>
      <c r="BE19" s="56" t="s">
        <v>106</v>
      </c>
      <c r="BF19" s="69" t="s">
        <v>107</v>
      </c>
      <c r="BG19" s="69"/>
      <c r="BH19" s="70">
        <v>41271</v>
      </c>
      <c r="BI19" s="71" t="s">
        <v>181</v>
      </c>
      <c r="BM19" s="72">
        <v>69.8</v>
      </c>
      <c r="BN19" s="73">
        <v>1.88</v>
      </c>
      <c r="BO19" s="74">
        <v>73</v>
      </c>
      <c r="BP19" s="72"/>
      <c r="BQ19" s="75">
        <v>61</v>
      </c>
      <c r="BR19" s="76">
        <v>92</v>
      </c>
      <c r="BS19" s="77">
        <f t="shared" si="0"/>
        <v>6.4215999999999998</v>
      </c>
      <c r="BT19" s="77"/>
      <c r="BU19" s="77"/>
      <c r="BV19" s="78">
        <v>45.845272206303726</v>
      </c>
      <c r="BW19" s="78">
        <f>BR19-BV19</f>
        <v>46.154727793696274</v>
      </c>
      <c r="CB19" s="146">
        <v>41316</v>
      </c>
      <c r="CC19" s="82" t="s">
        <v>118</v>
      </c>
      <c r="CD19" s="147" t="s">
        <v>133</v>
      </c>
      <c r="CE19" s="56" t="s">
        <v>134</v>
      </c>
      <c r="CF19" s="148">
        <v>41475</v>
      </c>
      <c r="CG19" s="147" t="s">
        <v>182</v>
      </c>
      <c r="CH19" s="147"/>
      <c r="CI19" s="149">
        <v>41544</v>
      </c>
      <c r="CJ19" s="60" t="s">
        <v>122</v>
      </c>
      <c r="CK19" s="79">
        <v>100</v>
      </c>
      <c r="CL19" s="60">
        <v>3.2</v>
      </c>
      <c r="CM19" s="150" t="s">
        <v>110</v>
      </c>
      <c r="CN19" s="151"/>
      <c r="CO19" s="60"/>
      <c r="CP19" s="60"/>
    </row>
    <row r="20" spans="1:97" ht="15.75" thickTop="1">
      <c r="A20" s="56">
        <v>9</v>
      </c>
      <c r="B20" s="56" t="s">
        <v>183</v>
      </c>
      <c r="C20" s="57" t="s">
        <v>184</v>
      </c>
      <c r="D20" s="57"/>
      <c r="E20" s="57"/>
      <c r="F20" s="58" t="s">
        <v>185</v>
      </c>
      <c r="J20" s="61" t="s">
        <v>98</v>
      </c>
      <c r="K20" s="62"/>
      <c r="L20" s="62"/>
      <c r="M20" s="60"/>
      <c r="N20" s="60"/>
      <c r="O20" s="63"/>
      <c r="P20" s="63"/>
      <c r="Q20" s="60"/>
      <c r="R20" s="60"/>
      <c r="S20" s="63"/>
      <c r="U20" s="65" t="s">
        <v>186</v>
      </c>
      <c r="V20" s="66" t="s">
        <v>100</v>
      </c>
      <c r="W20" s="60"/>
      <c r="AY20" s="95" t="s">
        <v>103</v>
      </c>
      <c r="AZ20" s="58"/>
      <c r="BA20" s="56" t="s">
        <v>104</v>
      </c>
      <c r="BB20" s="56"/>
      <c r="BC20" s="56"/>
      <c r="BD20" t="s">
        <v>105</v>
      </c>
      <c r="BE20" s="56" t="s">
        <v>106</v>
      </c>
      <c r="BF20" s="69" t="s">
        <v>107</v>
      </c>
      <c r="BG20" s="69"/>
      <c r="BH20" s="70">
        <v>41271</v>
      </c>
      <c r="BI20" s="71" t="s">
        <v>146</v>
      </c>
      <c r="BM20" s="72">
        <v>76.5</v>
      </c>
      <c r="BN20" s="73">
        <v>1.85</v>
      </c>
      <c r="BO20" s="74">
        <v>68.400000000000006</v>
      </c>
      <c r="BP20" s="72"/>
      <c r="BQ20" s="75">
        <v>45</v>
      </c>
      <c r="BR20" s="76">
        <v>95</v>
      </c>
      <c r="BS20" s="77">
        <f t="shared" si="0"/>
        <v>7.2675000000000001</v>
      </c>
      <c r="BT20" s="77"/>
      <c r="BU20" s="77"/>
      <c r="BV20" s="78">
        <f>41.8300653594771+52</f>
        <v>93.830065359477103</v>
      </c>
      <c r="BW20" s="180">
        <f>BR20-BV20</f>
        <v>1.1699346405228965</v>
      </c>
      <c r="CB20" s="146">
        <v>41316</v>
      </c>
      <c r="CC20" s="82" t="s">
        <v>118</v>
      </c>
      <c r="CD20" s="147" t="s">
        <v>133</v>
      </c>
      <c r="CE20" s="56" t="s">
        <v>134</v>
      </c>
      <c r="CF20" s="148">
        <v>41475</v>
      </c>
      <c r="CG20" s="147" t="s">
        <v>187</v>
      </c>
      <c r="CH20" s="147"/>
      <c r="CI20" s="84">
        <v>41334</v>
      </c>
      <c r="CJ20" s="60" t="s">
        <v>122</v>
      </c>
      <c r="CK20" s="79">
        <v>100</v>
      </c>
      <c r="CL20" s="60">
        <v>3.2</v>
      </c>
      <c r="CM20" s="150" t="s">
        <v>110</v>
      </c>
      <c r="CN20" s="151"/>
      <c r="CO20" s="60"/>
      <c r="CP20" s="60"/>
    </row>
    <row r="21" spans="1:97" s="166" customFormat="1">
      <c r="A21" s="165">
        <v>9.1</v>
      </c>
      <c r="B21" s="165" t="s">
        <v>188</v>
      </c>
      <c r="F21" s="86" t="s">
        <v>185</v>
      </c>
      <c r="G21" s="88"/>
      <c r="H21" s="87"/>
      <c r="I21" s="87"/>
      <c r="J21" s="89"/>
      <c r="K21" s="90"/>
      <c r="L21" s="90"/>
      <c r="M21" s="87"/>
      <c r="N21" s="87"/>
      <c r="O21" s="91"/>
      <c r="P21" s="91"/>
      <c r="Q21" s="87"/>
      <c r="R21" s="87"/>
      <c r="S21" s="91"/>
      <c r="T21" s="165"/>
      <c r="U21" s="65" t="s">
        <v>186</v>
      </c>
      <c r="V21" s="93"/>
      <c r="W21" s="87"/>
      <c r="AY21" s="95" t="s">
        <v>103</v>
      </c>
      <c r="AZ21" s="86"/>
      <c r="BA21" s="165"/>
      <c r="BB21" s="165"/>
      <c r="BC21" s="165"/>
      <c r="BD21" s="87" t="s">
        <v>115</v>
      </c>
      <c r="BE21" s="86"/>
      <c r="BF21" s="96"/>
      <c r="BG21" s="96"/>
      <c r="BH21" s="97">
        <v>41316</v>
      </c>
      <c r="BI21" s="98"/>
      <c r="BJ21" s="167"/>
      <c r="BK21" s="167"/>
      <c r="BL21" s="167"/>
      <c r="BM21" s="99"/>
      <c r="BN21" s="100"/>
      <c r="BO21" s="101">
        <v>32</v>
      </c>
      <c r="BP21" s="99"/>
      <c r="BQ21" s="75"/>
      <c r="BR21" s="102">
        <v>35</v>
      </c>
      <c r="BS21" s="112">
        <f>BO21*BR21/1000</f>
        <v>1.1200000000000001</v>
      </c>
      <c r="BT21" s="112"/>
      <c r="BU21" s="112"/>
      <c r="BV21" s="171"/>
      <c r="BW21" s="171"/>
      <c r="BX21" s="105"/>
      <c r="CA21" s="172"/>
      <c r="CB21" s="107"/>
      <c r="CC21" s="173"/>
      <c r="CF21" s="165"/>
      <c r="CI21" s="109"/>
      <c r="CJ21" s="87"/>
      <c r="CK21" s="105"/>
      <c r="CL21" s="87"/>
      <c r="CM21" s="93"/>
      <c r="CN21" s="174"/>
      <c r="CR21" s="87"/>
      <c r="CS21" s="111"/>
    </row>
    <row r="22" spans="1:97" s="189" customFormat="1">
      <c r="A22" s="181">
        <v>10</v>
      </c>
      <c r="B22" s="56" t="s">
        <v>189</v>
      </c>
      <c r="C22" s="57" t="s">
        <v>190</v>
      </c>
      <c r="D22" s="57"/>
      <c r="E22" s="57"/>
      <c r="F22" s="182" t="s">
        <v>191</v>
      </c>
      <c r="G22" s="183"/>
      <c r="H22" s="142"/>
      <c r="I22" s="142"/>
      <c r="J22" s="61" t="s">
        <v>98</v>
      </c>
      <c r="K22" s="184" t="s">
        <v>126</v>
      </c>
      <c r="L22" s="184"/>
      <c r="M22" s="92" t="s">
        <v>192</v>
      </c>
      <c r="N22" s="185"/>
      <c r="O22" s="186"/>
      <c r="P22" s="186"/>
      <c r="Q22" s="185"/>
      <c r="R22" s="185"/>
      <c r="S22" s="186"/>
      <c r="T22" s="181"/>
      <c r="U22" s="187"/>
      <c r="V22" s="188" t="s">
        <v>100</v>
      </c>
      <c r="W22" s="185"/>
      <c r="Y22" s="169" t="s">
        <v>193</v>
      </c>
      <c r="Z22" s="169"/>
      <c r="AA22" s="169"/>
      <c r="AB22" s="169"/>
      <c r="AC22" s="169"/>
      <c r="AD22" s="169"/>
      <c r="AE22" s="169"/>
      <c r="AF22" s="169"/>
      <c r="AG22" s="169"/>
      <c r="AH22" s="169"/>
      <c r="AI22" s="169"/>
      <c r="AJ22" s="169"/>
      <c r="AK22" s="169"/>
      <c r="AL22" s="169"/>
      <c r="AM22" s="169"/>
      <c r="AN22" s="169"/>
      <c r="AO22" s="169"/>
      <c r="AP22" s="169"/>
      <c r="AQ22" s="169"/>
      <c r="AR22" s="169"/>
      <c r="AS22" s="169"/>
      <c r="AT22" s="169"/>
      <c r="AU22" s="169"/>
      <c r="AV22" s="169"/>
      <c r="AW22" s="169"/>
      <c r="AX22" s="169" t="s">
        <v>194</v>
      </c>
      <c r="AY22" s="95" t="s">
        <v>103</v>
      </c>
      <c r="AZ22" s="58"/>
      <c r="BA22" s="56" t="s">
        <v>104</v>
      </c>
      <c r="BB22" s="56"/>
      <c r="BC22" s="56"/>
      <c r="BD22" t="s">
        <v>105</v>
      </c>
      <c r="BE22" s="56" t="s">
        <v>106</v>
      </c>
      <c r="BF22" s="69" t="s">
        <v>107</v>
      </c>
      <c r="BG22" s="185">
        <v>26.609400000000001</v>
      </c>
      <c r="BH22" s="190">
        <v>41289</v>
      </c>
      <c r="BI22" s="71" t="s">
        <v>195</v>
      </c>
      <c r="BJ22" s="191"/>
      <c r="BK22" s="191"/>
      <c r="BL22" s="191"/>
      <c r="BM22" s="72">
        <v>144.6</v>
      </c>
      <c r="BN22" s="73">
        <v>1.99</v>
      </c>
      <c r="BO22" s="74">
        <v>61</v>
      </c>
      <c r="BP22" s="72"/>
      <c r="BQ22" s="75">
        <v>71</v>
      </c>
      <c r="BR22" s="76">
        <v>68</v>
      </c>
      <c r="BS22" s="77">
        <f t="shared" si="0"/>
        <v>9.8327999999999989</v>
      </c>
      <c r="BT22" s="77"/>
      <c r="BU22" s="77"/>
      <c r="BV22" s="163">
        <f>22.1300138312586+36</f>
        <v>58.130013831258601</v>
      </c>
      <c r="BW22" s="78">
        <f>BR22-BV22</f>
        <v>9.8699861687413986</v>
      </c>
      <c r="BX22" s="192"/>
      <c r="CA22" s="193"/>
      <c r="CB22" s="146">
        <v>41316</v>
      </c>
      <c r="CC22" s="82" t="s">
        <v>118</v>
      </c>
      <c r="CD22" s="147" t="s">
        <v>133</v>
      </c>
      <c r="CE22" s="56" t="s">
        <v>134</v>
      </c>
      <c r="CF22" s="148">
        <v>41475</v>
      </c>
      <c r="CG22" s="147" t="s">
        <v>196</v>
      </c>
      <c r="CH22" s="147"/>
      <c r="CI22" s="84">
        <v>41334</v>
      </c>
      <c r="CJ22" s="60" t="s">
        <v>122</v>
      </c>
      <c r="CK22" s="79">
        <v>100</v>
      </c>
      <c r="CL22" s="60">
        <v>3.2</v>
      </c>
      <c r="CM22" s="150" t="s">
        <v>110</v>
      </c>
      <c r="CN22" s="151"/>
      <c r="CO22" s="60"/>
      <c r="CP22" s="60"/>
      <c r="CR22" s="142"/>
      <c r="CS22" s="194"/>
    </row>
    <row r="23" spans="1:97" s="196" customFormat="1" ht="15.75" thickBot="1">
      <c r="A23" s="195">
        <v>10.1</v>
      </c>
      <c r="B23" s="195" t="s">
        <v>197</v>
      </c>
      <c r="F23" s="197" t="s">
        <v>191</v>
      </c>
      <c r="G23" s="198"/>
      <c r="H23" s="199"/>
      <c r="I23" s="199"/>
      <c r="J23" s="200"/>
      <c r="K23" s="201"/>
      <c r="L23" s="201"/>
      <c r="M23" s="92"/>
      <c r="N23" s="202"/>
      <c r="O23" s="203"/>
      <c r="P23" s="203"/>
      <c r="Q23" s="202"/>
      <c r="R23" s="202"/>
      <c r="S23" s="203"/>
      <c r="T23" s="195"/>
      <c r="U23" s="204"/>
      <c r="V23" s="205"/>
      <c r="W23" s="202"/>
      <c r="Y23" s="169"/>
      <c r="Z23" s="169"/>
      <c r="AA23" s="169"/>
      <c r="AB23" s="169"/>
      <c r="AC23" s="169"/>
      <c r="AD23" s="169"/>
      <c r="AE23" s="169"/>
      <c r="AF23" s="169"/>
      <c r="AG23" s="169"/>
      <c r="AH23" s="169"/>
      <c r="AI23" s="169"/>
      <c r="AJ23" s="169"/>
      <c r="AK23" s="169"/>
      <c r="AL23" s="169"/>
      <c r="AM23" s="169"/>
      <c r="AN23" s="169"/>
      <c r="AO23" s="169"/>
      <c r="AP23" s="169"/>
      <c r="AQ23" s="169"/>
      <c r="AR23" s="169"/>
      <c r="AS23" s="169"/>
      <c r="AT23" s="169"/>
      <c r="AU23" s="169"/>
      <c r="AV23" s="169"/>
      <c r="AW23" s="169"/>
      <c r="AX23" s="169"/>
      <c r="AY23" s="95" t="s">
        <v>103</v>
      </c>
      <c r="AZ23" s="197"/>
      <c r="BA23" s="195"/>
      <c r="BB23" s="195"/>
      <c r="BC23" s="195"/>
      <c r="BD23" s="199" t="s">
        <v>115</v>
      </c>
      <c r="BE23" s="197"/>
      <c r="BF23" s="202"/>
      <c r="BG23" s="202"/>
      <c r="BH23" s="206">
        <v>41316</v>
      </c>
      <c r="BI23" s="207"/>
      <c r="BJ23" s="208"/>
      <c r="BK23" s="208"/>
      <c r="BL23" s="208"/>
      <c r="BM23" s="209"/>
      <c r="BN23" s="210"/>
      <c r="BO23" s="211">
        <v>32</v>
      </c>
      <c r="BP23" s="209"/>
      <c r="BQ23" s="75"/>
      <c r="BR23" s="212">
        <v>26</v>
      </c>
      <c r="BS23" s="213">
        <f>BO23*BR23/1000</f>
        <v>0.83199999999999996</v>
      </c>
      <c r="BT23" s="213"/>
      <c r="BU23" s="213"/>
      <c r="BV23" s="214"/>
      <c r="BW23" s="214"/>
      <c r="BX23" s="215"/>
      <c r="CA23" s="216"/>
      <c r="CB23" s="217"/>
      <c r="CC23" s="218"/>
      <c r="CF23" s="195"/>
      <c r="CI23" s="149">
        <v>41544</v>
      </c>
      <c r="CJ23" s="60" t="s">
        <v>122</v>
      </c>
      <c r="CK23" s="215"/>
      <c r="CL23" s="199"/>
      <c r="CM23" s="205"/>
      <c r="CN23" s="219"/>
      <c r="CR23" s="199"/>
      <c r="CS23" s="220"/>
    </row>
    <row r="24" spans="1:97" ht="15.75" thickTop="1">
      <c r="A24" s="56">
        <v>11</v>
      </c>
      <c r="B24" s="56" t="s">
        <v>198</v>
      </c>
      <c r="C24" s="57" t="s">
        <v>199</v>
      </c>
      <c r="D24" s="57"/>
      <c r="E24" s="57"/>
      <c r="F24" s="58" t="s">
        <v>200</v>
      </c>
      <c r="J24" s="61" t="s">
        <v>98</v>
      </c>
      <c r="K24" s="62"/>
      <c r="L24" s="62"/>
      <c r="M24" s="60"/>
      <c r="N24" s="60"/>
      <c r="O24" s="63"/>
      <c r="P24" s="63"/>
      <c r="Q24" s="60"/>
      <c r="R24" s="60"/>
      <c r="S24" s="63"/>
      <c r="V24" s="66" t="s">
        <v>100</v>
      </c>
      <c r="W24" s="60"/>
      <c r="AY24" s="95" t="s">
        <v>103</v>
      </c>
      <c r="AZ24" s="58"/>
      <c r="BA24" s="56" t="s">
        <v>104</v>
      </c>
      <c r="BB24" s="56"/>
      <c r="BC24" s="56"/>
      <c r="BD24" t="s">
        <v>105</v>
      </c>
      <c r="BE24" s="56" t="s">
        <v>106</v>
      </c>
      <c r="BF24" s="69" t="s">
        <v>107</v>
      </c>
      <c r="BG24" s="69"/>
      <c r="BH24" s="70">
        <v>41271</v>
      </c>
      <c r="BI24" s="71" t="s">
        <v>201</v>
      </c>
      <c r="BM24" s="72">
        <v>56.1</v>
      </c>
      <c r="BN24" s="73">
        <v>1.86</v>
      </c>
      <c r="BO24" s="74">
        <v>71.2</v>
      </c>
      <c r="BP24" s="72"/>
      <c r="BQ24" s="75"/>
      <c r="BR24" s="76">
        <v>66</v>
      </c>
      <c r="BS24" s="77">
        <f t="shared" si="0"/>
        <v>3.7025999999999999</v>
      </c>
      <c r="BT24" s="77"/>
      <c r="BU24" s="77"/>
      <c r="CB24" s="156"/>
      <c r="CC24" s="59"/>
      <c r="CG24"/>
      <c r="CH24"/>
      <c r="CM24" s="150" t="s">
        <v>110</v>
      </c>
      <c r="CO24" s="60"/>
      <c r="CP24" s="60"/>
    </row>
    <row r="25" spans="1:97" s="122" customFormat="1" ht="15.75" thickBot="1">
      <c r="A25" s="135">
        <v>11.1</v>
      </c>
      <c r="B25" s="135" t="s">
        <v>202</v>
      </c>
      <c r="C25" s="221" t="s">
        <v>199</v>
      </c>
      <c r="D25" s="221" t="s">
        <v>203</v>
      </c>
      <c r="E25" s="221"/>
      <c r="F25" s="113" t="s">
        <v>200</v>
      </c>
      <c r="G25" s="115"/>
      <c r="H25" s="114"/>
      <c r="I25" s="114"/>
      <c r="J25" s="116"/>
      <c r="K25" s="117"/>
      <c r="L25" s="117"/>
      <c r="M25" s="114"/>
      <c r="N25" s="114"/>
      <c r="O25" s="118"/>
      <c r="P25" s="118"/>
      <c r="Q25" s="114"/>
      <c r="R25" s="114"/>
      <c r="S25" s="118"/>
      <c r="T25" s="135"/>
      <c r="U25" s="126"/>
      <c r="V25" s="119"/>
      <c r="W25" s="114"/>
      <c r="AY25" s="95" t="s">
        <v>103</v>
      </c>
      <c r="AZ25" s="113"/>
      <c r="BA25" s="113" t="s">
        <v>104</v>
      </c>
      <c r="BB25" s="113"/>
      <c r="BC25" s="113"/>
      <c r="BD25" s="114" t="s">
        <v>112</v>
      </c>
      <c r="BE25" s="113"/>
      <c r="BF25" s="121"/>
      <c r="BG25" s="121" t="s">
        <v>113</v>
      </c>
      <c r="BH25" s="123">
        <v>41444</v>
      </c>
      <c r="BI25" s="124"/>
      <c r="BJ25" s="126"/>
      <c r="BK25" s="126"/>
      <c r="BL25" s="126"/>
      <c r="BM25" s="125"/>
      <c r="BN25" s="222"/>
      <c r="BO25" s="127"/>
      <c r="BP25" s="125"/>
      <c r="BQ25" s="75"/>
      <c r="BR25" s="128"/>
      <c r="BS25" s="175"/>
      <c r="BT25" s="175"/>
      <c r="BU25" s="175"/>
      <c r="BV25" s="176"/>
      <c r="BW25" s="176"/>
      <c r="BX25" s="131"/>
      <c r="CA25" s="177"/>
      <c r="CB25" s="223">
        <v>41541</v>
      </c>
      <c r="CC25" s="115" t="s">
        <v>118</v>
      </c>
      <c r="CD25" s="224" t="s">
        <v>204</v>
      </c>
      <c r="CE25" s="135" t="s">
        <v>205</v>
      </c>
      <c r="CF25" s="136">
        <v>41599</v>
      </c>
      <c r="CI25" s="149">
        <v>41544</v>
      </c>
      <c r="CJ25" s="60" t="s">
        <v>122</v>
      </c>
      <c r="CK25" s="131"/>
      <c r="CL25" s="114"/>
      <c r="CM25" s="225"/>
      <c r="CN25" s="178"/>
      <c r="CO25" s="114"/>
      <c r="CP25" s="114"/>
      <c r="CR25" s="114"/>
      <c r="CS25" s="140"/>
    </row>
    <row r="26" spans="1:97" s="122" customFormat="1" ht="16.5" thickTop="1" thickBot="1">
      <c r="A26" s="135">
        <v>11.2</v>
      </c>
      <c r="B26" s="135" t="s">
        <v>206</v>
      </c>
      <c r="C26" s="221"/>
      <c r="D26" s="221"/>
      <c r="E26" s="221"/>
      <c r="F26" s="113" t="s">
        <v>207</v>
      </c>
      <c r="G26" s="115"/>
      <c r="H26" s="114"/>
      <c r="I26" s="114"/>
      <c r="J26" s="116"/>
      <c r="K26" s="117"/>
      <c r="L26" s="117"/>
      <c r="M26" s="114"/>
      <c r="N26" s="114"/>
      <c r="O26" s="118"/>
      <c r="P26" s="118"/>
      <c r="Q26" s="114"/>
      <c r="R26" s="114"/>
      <c r="S26" s="118"/>
      <c r="T26" s="135"/>
      <c r="U26" s="126"/>
      <c r="V26" s="119"/>
      <c r="W26" s="114"/>
      <c r="AY26" s="95"/>
      <c r="AZ26" s="113"/>
      <c r="BA26" s="113"/>
      <c r="BB26" s="113"/>
      <c r="BC26" s="113"/>
      <c r="BD26" s="114" t="s">
        <v>208</v>
      </c>
      <c r="BE26" s="113"/>
      <c r="BF26" s="121" t="s">
        <v>107</v>
      </c>
      <c r="BG26" s="121"/>
      <c r="BH26" s="123"/>
      <c r="BI26" s="124"/>
      <c r="BJ26" s="126"/>
      <c r="BK26" s="126"/>
      <c r="BL26" s="126"/>
      <c r="BM26" s="125">
        <v>356</v>
      </c>
      <c r="BN26" s="222">
        <v>1.91</v>
      </c>
      <c r="BO26" s="127"/>
      <c r="BP26" s="125"/>
      <c r="BQ26" s="75"/>
      <c r="BR26" s="128"/>
      <c r="BS26" s="175"/>
      <c r="BT26" s="175"/>
      <c r="BU26" s="175"/>
      <c r="BV26" s="176"/>
      <c r="BW26" s="176"/>
      <c r="BX26" s="131"/>
      <c r="CA26" s="177"/>
      <c r="CB26" s="223"/>
      <c r="CC26" s="115"/>
      <c r="CD26" s="224"/>
      <c r="CE26" s="135"/>
      <c r="CF26" s="136"/>
      <c r="CI26" s="149"/>
      <c r="CJ26" s="60"/>
      <c r="CK26" s="131"/>
      <c r="CL26" s="114"/>
      <c r="CM26" s="225"/>
      <c r="CN26" s="178"/>
      <c r="CO26" s="114"/>
      <c r="CP26" s="114"/>
      <c r="CR26" s="114"/>
      <c r="CS26" s="140"/>
    </row>
    <row r="27" spans="1:97" ht="16.5" thickTop="1" thickBot="1">
      <c r="A27" s="56">
        <v>12</v>
      </c>
      <c r="B27" s="56" t="s">
        <v>209</v>
      </c>
      <c r="C27" s="57" t="s">
        <v>210</v>
      </c>
      <c r="D27" s="57"/>
      <c r="E27" s="57"/>
      <c r="F27" s="58" t="s">
        <v>211</v>
      </c>
      <c r="J27" s="61" t="s">
        <v>98</v>
      </c>
      <c r="K27" s="62"/>
      <c r="L27" s="62"/>
      <c r="M27" s="60"/>
      <c r="N27" s="60"/>
      <c r="O27" s="63"/>
      <c r="P27" s="63"/>
      <c r="Q27" s="60"/>
      <c r="R27" s="60"/>
      <c r="S27" s="63"/>
      <c r="V27" s="66" t="s">
        <v>100</v>
      </c>
      <c r="W27" s="60"/>
      <c r="AY27" s="95" t="s">
        <v>103</v>
      </c>
      <c r="AZ27" s="58"/>
      <c r="BA27" s="56" t="s">
        <v>104</v>
      </c>
      <c r="BB27" s="56"/>
      <c r="BC27" s="56"/>
      <c r="BD27" t="s">
        <v>105</v>
      </c>
      <c r="BE27" s="56" t="s">
        <v>106</v>
      </c>
      <c r="BF27" s="69" t="s">
        <v>107</v>
      </c>
      <c r="BG27" s="69"/>
      <c r="BH27" s="70">
        <v>41271</v>
      </c>
      <c r="BI27" s="71" t="s">
        <v>201</v>
      </c>
      <c r="BM27" s="72">
        <v>74.599999999999994</v>
      </c>
      <c r="BN27" s="73">
        <v>1.85</v>
      </c>
      <c r="BO27" s="74">
        <v>79.2</v>
      </c>
      <c r="BP27" s="72"/>
      <c r="BQ27" s="75">
        <v>61</v>
      </c>
      <c r="BR27" s="76">
        <v>93</v>
      </c>
      <c r="BS27" s="77">
        <f t="shared" si="0"/>
        <v>6.9377999999999993</v>
      </c>
      <c r="BT27" s="77"/>
      <c r="BU27" s="77"/>
      <c r="BV27" s="78">
        <v>42.89544235924933</v>
      </c>
      <c r="BW27" s="78">
        <f>BR27-BV27</f>
        <v>50.10455764075067</v>
      </c>
      <c r="CB27" s="146">
        <v>41316</v>
      </c>
      <c r="CC27" s="82" t="s">
        <v>118</v>
      </c>
      <c r="CD27" s="147" t="s">
        <v>133</v>
      </c>
      <c r="CE27" s="56" t="s">
        <v>134</v>
      </c>
      <c r="CF27" s="148">
        <v>41475</v>
      </c>
      <c r="CG27" s="147" t="s">
        <v>212</v>
      </c>
      <c r="CH27" s="147"/>
      <c r="CI27" s="149">
        <v>41544</v>
      </c>
      <c r="CJ27" s="60" t="s">
        <v>122</v>
      </c>
      <c r="CK27" s="79">
        <v>100</v>
      </c>
      <c r="CL27" s="60">
        <v>3.2</v>
      </c>
      <c r="CM27" s="150" t="s">
        <v>110</v>
      </c>
      <c r="CN27" s="151"/>
      <c r="CO27" s="60"/>
      <c r="CP27" s="60"/>
    </row>
    <row r="28" spans="1:97" ht="16.5" thickTop="1" thickBot="1">
      <c r="A28" s="56">
        <v>13</v>
      </c>
      <c r="B28" s="56" t="s">
        <v>213</v>
      </c>
      <c r="C28" s="57" t="s">
        <v>214</v>
      </c>
      <c r="D28" s="57"/>
      <c r="E28" s="57"/>
      <c r="F28" s="58" t="s">
        <v>215</v>
      </c>
      <c r="J28" s="61" t="s">
        <v>98</v>
      </c>
      <c r="K28" t="s">
        <v>138</v>
      </c>
      <c r="L28"/>
      <c r="M28" s="60"/>
      <c r="N28" t="s">
        <v>216</v>
      </c>
      <c r="T28" s="64" t="s">
        <v>217</v>
      </c>
      <c r="V28" s="66" t="s">
        <v>100</v>
      </c>
      <c r="W28" t="s">
        <v>218</v>
      </c>
      <c r="Y28" t="s">
        <v>219</v>
      </c>
      <c r="AU28">
        <v>1986</v>
      </c>
      <c r="AY28" s="95" t="s">
        <v>103</v>
      </c>
      <c r="AZ28" s="58"/>
      <c r="BA28" s="56" t="s">
        <v>104</v>
      </c>
      <c r="BB28" s="56"/>
      <c r="BC28" s="56"/>
      <c r="BD28" t="s">
        <v>105</v>
      </c>
      <c r="BE28" s="56" t="s">
        <v>106</v>
      </c>
      <c r="BF28" s="69" t="s">
        <v>107</v>
      </c>
      <c r="BG28" s="69"/>
      <c r="BH28" s="70">
        <v>41271</v>
      </c>
      <c r="BI28" s="71" t="s">
        <v>220</v>
      </c>
      <c r="BM28" s="72">
        <v>59.3</v>
      </c>
      <c r="BN28" s="73">
        <v>1.84</v>
      </c>
      <c r="BO28" s="74">
        <v>70</v>
      </c>
      <c r="BP28" s="72"/>
      <c r="BQ28" s="75">
        <v>52</v>
      </c>
      <c r="BR28" s="226">
        <v>89</v>
      </c>
      <c r="BS28" s="77">
        <f t="shared" si="0"/>
        <v>5.2776999999999994</v>
      </c>
      <c r="BT28" s="77"/>
      <c r="BU28" s="77"/>
      <c r="BV28" s="78">
        <v>53.962900505902198</v>
      </c>
      <c r="BW28" s="78">
        <f>BR28-BV28</f>
        <v>35.037099494097802</v>
      </c>
      <c r="CB28" s="146">
        <v>41316</v>
      </c>
      <c r="CC28" s="82" t="s">
        <v>118</v>
      </c>
      <c r="CD28" s="147" t="s">
        <v>133</v>
      </c>
      <c r="CE28" s="56" t="s">
        <v>134</v>
      </c>
      <c r="CF28" s="148">
        <v>41475</v>
      </c>
      <c r="CG28" s="147" t="s">
        <v>221</v>
      </c>
      <c r="CH28" s="147"/>
      <c r="CI28" s="149">
        <v>41544</v>
      </c>
      <c r="CJ28" s="60" t="s">
        <v>122</v>
      </c>
      <c r="CK28" s="79">
        <v>100</v>
      </c>
      <c r="CL28" s="60">
        <v>3.2</v>
      </c>
      <c r="CM28" s="150" t="s">
        <v>110</v>
      </c>
      <c r="CN28" s="151"/>
      <c r="CO28" s="60"/>
      <c r="CP28" s="60"/>
    </row>
    <row r="29" spans="1:97" ht="15.75" thickTop="1">
      <c r="A29" s="56">
        <v>14</v>
      </c>
      <c r="B29" s="56" t="s">
        <v>222</v>
      </c>
      <c r="C29" s="57" t="s">
        <v>223</v>
      </c>
      <c r="D29" s="57"/>
      <c r="E29" s="57"/>
      <c r="F29" s="58" t="s">
        <v>224</v>
      </c>
      <c r="J29" s="61" t="s">
        <v>98</v>
      </c>
      <c r="K29" s="189" t="s">
        <v>126</v>
      </c>
      <c r="L29" s="189"/>
      <c r="M29" s="60"/>
      <c r="N29" s="60"/>
      <c r="O29" s="63"/>
      <c r="P29" s="63"/>
      <c r="Q29" s="60"/>
      <c r="R29" s="60"/>
      <c r="S29" s="63"/>
      <c r="T29" s="162" t="s">
        <v>225</v>
      </c>
      <c r="V29" s="66" t="s">
        <v>100</v>
      </c>
      <c r="W29" s="60"/>
      <c r="X29" s="162" t="s">
        <v>226</v>
      </c>
      <c r="AU29">
        <v>1988</v>
      </c>
      <c r="AY29" s="95" t="s">
        <v>103</v>
      </c>
      <c r="AZ29" s="58"/>
      <c r="BA29" s="56" t="s">
        <v>104</v>
      </c>
      <c r="BB29" s="56"/>
      <c r="BC29" s="56"/>
      <c r="BD29" t="s">
        <v>105</v>
      </c>
      <c r="BE29" s="56" t="s">
        <v>106</v>
      </c>
      <c r="BF29" s="69" t="s">
        <v>107</v>
      </c>
      <c r="BG29" s="69"/>
      <c r="BH29" s="70">
        <v>41271</v>
      </c>
      <c r="BI29" s="71" t="s">
        <v>220</v>
      </c>
      <c r="BM29" s="72">
        <v>60.3</v>
      </c>
      <c r="BN29" s="73">
        <v>1.86</v>
      </c>
      <c r="BO29" s="74">
        <v>79</v>
      </c>
      <c r="BP29" s="72"/>
      <c r="BQ29" s="75">
        <v>56</v>
      </c>
      <c r="BR29" s="76">
        <v>95</v>
      </c>
      <c r="BS29" s="77">
        <f t="shared" si="0"/>
        <v>5.7285000000000004</v>
      </c>
      <c r="BT29" s="77"/>
      <c r="BU29" s="77"/>
      <c r="BV29" s="78">
        <v>53.067993366500829</v>
      </c>
      <c r="BW29" s="78">
        <f>BR29-BV29</f>
        <v>41.932006633499171</v>
      </c>
      <c r="CB29" s="146">
        <v>41316</v>
      </c>
      <c r="CC29" s="82" t="s">
        <v>118</v>
      </c>
      <c r="CD29" s="147" t="s">
        <v>133</v>
      </c>
      <c r="CE29" s="56" t="s">
        <v>134</v>
      </c>
      <c r="CF29" s="148">
        <v>41475</v>
      </c>
      <c r="CG29" s="147" t="s">
        <v>227</v>
      </c>
      <c r="CH29" s="147"/>
      <c r="CI29" s="227"/>
      <c r="CK29" s="79">
        <v>100</v>
      </c>
      <c r="CL29" s="60">
        <v>3.2</v>
      </c>
      <c r="CM29" s="150" t="s">
        <v>110</v>
      </c>
      <c r="CN29" s="151"/>
      <c r="CO29" s="151"/>
      <c r="CP29" s="60"/>
    </row>
    <row r="30" spans="1:97">
      <c r="A30" s="56">
        <v>14.1</v>
      </c>
      <c r="B30" s="56" t="s">
        <v>228</v>
      </c>
      <c r="C30" s="57"/>
      <c r="D30" s="57"/>
      <c r="E30" s="57"/>
      <c r="F30" s="58" t="s">
        <v>229</v>
      </c>
      <c r="J30" s="61"/>
      <c r="K30" s="189"/>
      <c r="L30" s="189"/>
      <c r="M30" s="60"/>
      <c r="N30" s="60"/>
      <c r="O30" s="63"/>
      <c r="P30" s="63"/>
      <c r="Q30" s="60"/>
      <c r="R30" s="60"/>
      <c r="S30" s="63"/>
      <c r="T30" s="162"/>
      <c r="W30" s="60"/>
      <c r="X30" s="162"/>
      <c r="AY30" s="95"/>
      <c r="AZ30" s="58"/>
      <c r="BA30" s="56"/>
      <c r="BB30" s="56"/>
      <c r="BC30" s="56"/>
      <c r="BE30" s="56"/>
      <c r="BF30" s="69"/>
      <c r="BG30" s="69"/>
      <c r="BI30" s="71"/>
      <c r="BM30" s="72"/>
      <c r="BN30" s="73"/>
      <c r="BO30" s="74"/>
      <c r="BP30" s="72"/>
      <c r="BQ30" s="75"/>
      <c r="BR30" s="76"/>
      <c r="BS30" s="77"/>
      <c r="BT30" s="77"/>
      <c r="BU30" s="77"/>
      <c r="CB30" s="146"/>
      <c r="CD30" s="147"/>
      <c r="CE30" s="56"/>
      <c r="CF30" s="148"/>
      <c r="CG30" s="147"/>
      <c r="CH30" s="147"/>
      <c r="CI30" s="227"/>
      <c r="CM30" s="150"/>
      <c r="CN30" s="151"/>
      <c r="CO30" s="151"/>
      <c r="CP30" s="60"/>
    </row>
    <row r="31" spans="1:97" s="189" customFormat="1" ht="15.75" thickBot="1">
      <c r="A31" s="181">
        <v>15</v>
      </c>
      <c r="B31" s="56" t="s">
        <v>230</v>
      </c>
      <c r="C31" s="57" t="s">
        <v>231</v>
      </c>
      <c r="D31" s="57"/>
      <c r="E31" s="57"/>
      <c r="F31" s="182" t="s">
        <v>232</v>
      </c>
      <c r="G31" s="183"/>
      <c r="H31" s="142"/>
      <c r="I31" s="142"/>
      <c r="J31" s="61" t="s">
        <v>98</v>
      </c>
      <c r="K31" s="184" t="s">
        <v>138</v>
      </c>
      <c r="L31" s="184"/>
      <c r="M31" s="189" t="s">
        <v>233</v>
      </c>
      <c r="N31" s="142"/>
      <c r="O31" s="228"/>
      <c r="P31" s="228"/>
      <c r="Q31" s="142"/>
      <c r="R31" s="142"/>
      <c r="S31" s="228"/>
      <c r="T31" s="229" t="s">
        <v>234</v>
      </c>
      <c r="U31" s="187"/>
      <c r="V31" s="188" t="s">
        <v>100</v>
      </c>
      <c r="W31" s="142"/>
      <c r="X31" s="189" t="s">
        <v>235</v>
      </c>
      <c r="Y31" s="169" t="s">
        <v>236</v>
      </c>
      <c r="Z31" s="169"/>
      <c r="AA31" s="169"/>
      <c r="AB31" s="169"/>
      <c r="AC31" s="169"/>
      <c r="AY31" s="95" t="s">
        <v>103</v>
      </c>
      <c r="AZ31" s="58"/>
      <c r="BA31" s="56" t="s">
        <v>104</v>
      </c>
      <c r="BB31" s="56"/>
      <c r="BC31" s="56"/>
      <c r="BD31" t="s">
        <v>105</v>
      </c>
      <c r="BE31" s="56" t="s">
        <v>106</v>
      </c>
      <c r="BF31" s="69" t="s">
        <v>107</v>
      </c>
      <c r="BG31" s="185"/>
      <c r="BH31" s="70">
        <v>41271</v>
      </c>
      <c r="BI31" s="71" t="s">
        <v>108</v>
      </c>
      <c r="BJ31" s="187"/>
      <c r="BK31" s="187"/>
      <c r="BL31" s="187"/>
      <c r="BM31" s="72">
        <v>124.9</v>
      </c>
      <c r="BN31" s="73">
        <v>1.9</v>
      </c>
      <c r="BO31" s="74">
        <v>134.60000000000002</v>
      </c>
      <c r="BP31" s="72"/>
      <c r="BQ31" s="75">
        <v>102</v>
      </c>
      <c r="BR31" s="76">
        <v>94</v>
      </c>
      <c r="BS31" s="77">
        <f t="shared" si="0"/>
        <v>11.740600000000001</v>
      </c>
      <c r="BT31" s="77"/>
      <c r="BU31" s="77"/>
      <c r="BV31" s="78">
        <v>25.620496397117694</v>
      </c>
      <c r="BW31" s="78">
        <f>BR31-BV31</f>
        <v>68.379503602882309</v>
      </c>
      <c r="BX31" s="192"/>
      <c r="CA31" s="193"/>
      <c r="CB31" s="146">
        <v>41316</v>
      </c>
      <c r="CC31" s="82" t="s">
        <v>118</v>
      </c>
      <c r="CD31" s="147" t="s">
        <v>133</v>
      </c>
      <c r="CE31" s="56" t="s">
        <v>176</v>
      </c>
      <c r="CF31" s="148">
        <v>41475</v>
      </c>
      <c r="CG31" s="147" t="s">
        <v>237</v>
      </c>
      <c r="CH31" s="147"/>
      <c r="CI31" s="149">
        <v>41544</v>
      </c>
      <c r="CJ31" s="60" t="s">
        <v>122</v>
      </c>
      <c r="CK31" s="79">
        <v>100</v>
      </c>
      <c r="CL31" s="60">
        <v>3.2</v>
      </c>
      <c r="CM31" s="150" t="s">
        <v>110</v>
      </c>
      <c r="CN31" s="151"/>
      <c r="CO31" s="151"/>
      <c r="CP31" s="60"/>
      <c r="CR31" s="142"/>
      <c r="CS31" s="194"/>
    </row>
    <row r="32" spans="1:97" s="189" customFormat="1" ht="16.5" thickTop="1" thickBot="1">
      <c r="A32" s="181">
        <v>16</v>
      </c>
      <c r="B32" s="56" t="s">
        <v>238</v>
      </c>
      <c r="C32" s="57" t="s">
        <v>239</v>
      </c>
      <c r="D32" s="57"/>
      <c r="E32" s="57"/>
      <c r="F32" s="182" t="s">
        <v>240</v>
      </c>
      <c r="G32" s="183"/>
      <c r="H32" s="142"/>
      <c r="I32" s="142"/>
      <c r="J32" s="230" t="s">
        <v>98</v>
      </c>
      <c r="K32" s="184" t="s">
        <v>138</v>
      </c>
      <c r="L32" s="184"/>
      <c r="M32" s="189" t="s">
        <v>233</v>
      </c>
      <c r="N32" s="142"/>
      <c r="O32" s="228"/>
      <c r="P32" s="228"/>
      <c r="Q32" s="142"/>
      <c r="R32" s="142"/>
      <c r="S32" s="228"/>
      <c r="T32" s="229" t="s">
        <v>241</v>
      </c>
      <c r="U32" s="187"/>
      <c r="V32" s="188" t="s">
        <v>100</v>
      </c>
      <c r="W32" s="142"/>
      <c r="X32" s="189" t="s">
        <v>242</v>
      </c>
      <c r="Y32" s="169" t="s">
        <v>243</v>
      </c>
      <c r="Z32" s="169"/>
      <c r="AA32" s="169"/>
      <c r="AB32" s="169"/>
      <c r="AC32" s="169"/>
      <c r="AY32" s="95" t="s">
        <v>103</v>
      </c>
      <c r="AZ32" s="58"/>
      <c r="BA32" s="56" t="s">
        <v>104</v>
      </c>
      <c r="BB32" s="56"/>
      <c r="BC32" s="56"/>
      <c r="BD32" t="s">
        <v>105</v>
      </c>
      <c r="BE32" s="56" t="s">
        <v>106</v>
      </c>
      <c r="BF32" s="69" t="s">
        <v>107</v>
      </c>
      <c r="BG32" s="185"/>
      <c r="BH32" s="70">
        <v>41271</v>
      </c>
      <c r="BI32" s="71" t="s">
        <v>108</v>
      </c>
      <c r="BJ32" s="187"/>
      <c r="BK32" s="187"/>
      <c r="BL32" s="187"/>
      <c r="BM32" s="72">
        <v>136.80000000000001</v>
      </c>
      <c r="BN32" s="73">
        <v>1.86</v>
      </c>
      <c r="BO32" s="74">
        <v>133.80000000000001</v>
      </c>
      <c r="BP32" s="72"/>
      <c r="BQ32" s="75">
        <v>92</v>
      </c>
      <c r="BR32" s="76">
        <v>91</v>
      </c>
      <c r="BS32" s="77">
        <f t="shared" si="0"/>
        <v>12.4488</v>
      </c>
      <c r="BT32" s="77"/>
      <c r="BU32" s="77"/>
      <c r="BV32" s="78">
        <v>23.391812865497073</v>
      </c>
      <c r="BW32" s="78">
        <f>BR32-BV32</f>
        <v>67.608187134502927</v>
      </c>
      <c r="BX32" s="192"/>
      <c r="CA32" s="193"/>
      <c r="CB32" s="146">
        <v>41316</v>
      </c>
      <c r="CC32" s="82" t="s">
        <v>118</v>
      </c>
      <c r="CD32" s="147" t="s">
        <v>133</v>
      </c>
      <c r="CE32" s="56" t="s">
        <v>176</v>
      </c>
      <c r="CF32" s="148">
        <v>41475</v>
      </c>
      <c r="CG32" s="147" t="s">
        <v>244</v>
      </c>
      <c r="CH32" s="147"/>
      <c r="CI32" s="149">
        <v>41544</v>
      </c>
      <c r="CJ32" s="60" t="s">
        <v>122</v>
      </c>
      <c r="CK32" s="79">
        <v>100</v>
      </c>
      <c r="CL32" s="60">
        <v>3.2</v>
      </c>
      <c r="CM32" s="150" t="s">
        <v>110</v>
      </c>
      <c r="CN32" s="151"/>
      <c r="CO32" s="151"/>
      <c r="CP32" s="60"/>
      <c r="CR32" s="142"/>
      <c r="CS32" s="194"/>
    </row>
    <row r="33" spans="1:97" ht="16.5" thickTop="1" thickBot="1">
      <c r="A33" s="56">
        <v>17</v>
      </c>
      <c r="B33" s="56" t="s">
        <v>245</v>
      </c>
      <c r="C33" s="57" t="s">
        <v>246</v>
      </c>
      <c r="D33" s="57"/>
      <c r="E33" s="57"/>
      <c r="F33" s="58" t="s">
        <v>247</v>
      </c>
      <c r="J33" s="61" t="s">
        <v>98</v>
      </c>
      <c r="K33" s="62"/>
      <c r="L33" s="62"/>
      <c r="M33" s="60"/>
      <c r="N33" s="60"/>
      <c r="O33" s="63"/>
      <c r="P33" s="63"/>
      <c r="Q33" s="60"/>
      <c r="R33" s="60"/>
      <c r="S33" s="63"/>
      <c r="V33" s="66" t="s">
        <v>100</v>
      </c>
      <c r="W33" s="60"/>
      <c r="AY33" s="95" t="s">
        <v>103</v>
      </c>
      <c r="AZ33" s="58"/>
      <c r="BA33" s="56" t="s">
        <v>104</v>
      </c>
      <c r="BB33" s="56"/>
      <c r="BC33" s="56"/>
      <c r="BD33" t="s">
        <v>105</v>
      </c>
      <c r="BE33" s="56" t="s">
        <v>106</v>
      </c>
      <c r="BF33" s="69" t="s">
        <v>107</v>
      </c>
      <c r="BG33" s="69"/>
      <c r="BH33" s="70">
        <v>41271</v>
      </c>
      <c r="BI33" s="71" t="s">
        <v>146</v>
      </c>
      <c r="BM33" s="72">
        <v>51</v>
      </c>
      <c r="BN33" s="73">
        <v>1.87</v>
      </c>
      <c r="BO33" s="74">
        <v>59.2</v>
      </c>
      <c r="BP33" s="72"/>
      <c r="BQ33" s="75">
        <v>40</v>
      </c>
      <c r="BR33" s="76">
        <v>93</v>
      </c>
      <c r="BS33" s="77">
        <f t="shared" si="0"/>
        <v>4.7430000000000003</v>
      </c>
      <c r="BT33" s="77"/>
      <c r="BU33" s="77"/>
      <c r="BV33" s="78">
        <v>62.745098039215684</v>
      </c>
      <c r="BW33" s="78">
        <f>BR33-BV33</f>
        <v>30.254901960784316</v>
      </c>
      <c r="CB33" s="146">
        <v>41316</v>
      </c>
      <c r="CC33" s="82" t="s">
        <v>118</v>
      </c>
      <c r="CD33" s="147" t="s">
        <v>133</v>
      </c>
      <c r="CE33" s="56" t="s">
        <v>176</v>
      </c>
      <c r="CF33" s="148">
        <v>41475</v>
      </c>
      <c r="CG33" s="147" t="s">
        <v>248</v>
      </c>
      <c r="CH33" s="147"/>
      <c r="CI33" s="149">
        <v>41544</v>
      </c>
      <c r="CJ33" s="60" t="s">
        <v>122</v>
      </c>
      <c r="CK33" s="79">
        <v>100</v>
      </c>
      <c r="CL33" s="60">
        <v>3.2</v>
      </c>
      <c r="CM33" s="150" t="s">
        <v>110</v>
      </c>
      <c r="CN33" s="151"/>
      <c r="CO33" s="147"/>
      <c r="CP33" s="60"/>
    </row>
    <row r="34" spans="1:97" ht="16.5" thickTop="1" thickBot="1">
      <c r="A34" s="56">
        <v>18</v>
      </c>
      <c r="B34" s="56" t="s">
        <v>249</v>
      </c>
      <c r="C34" s="57" t="s">
        <v>250</v>
      </c>
      <c r="D34" s="57"/>
      <c r="E34" s="57"/>
      <c r="F34" s="58" t="s">
        <v>251</v>
      </c>
      <c r="J34" s="61" t="s">
        <v>98</v>
      </c>
      <c r="K34" s="62"/>
      <c r="L34" s="62"/>
      <c r="M34" s="60"/>
      <c r="N34" s="60"/>
      <c r="O34" s="63"/>
      <c r="P34" s="63"/>
      <c r="Q34" s="60"/>
      <c r="R34" s="60"/>
      <c r="S34" s="63"/>
      <c r="V34" s="66" t="s">
        <v>100</v>
      </c>
      <c r="W34" s="60"/>
      <c r="AY34" s="95" t="s">
        <v>103</v>
      </c>
      <c r="AZ34" s="58"/>
      <c r="BA34" s="56" t="s">
        <v>104</v>
      </c>
      <c r="BB34" s="56"/>
      <c r="BC34" s="56"/>
      <c r="BD34" t="s">
        <v>105</v>
      </c>
      <c r="BE34" s="56" t="s">
        <v>106</v>
      </c>
      <c r="BF34" s="69" t="s">
        <v>107</v>
      </c>
      <c r="BG34" s="69"/>
      <c r="BH34" s="70">
        <v>41271</v>
      </c>
      <c r="BI34" s="71" t="s">
        <v>146</v>
      </c>
      <c r="BM34" s="72">
        <v>91.7</v>
      </c>
      <c r="BN34" s="73">
        <v>1.86</v>
      </c>
      <c r="BO34" s="74">
        <v>104</v>
      </c>
      <c r="BP34" s="72"/>
      <c r="BQ34" s="75">
        <v>62</v>
      </c>
      <c r="BR34" s="76">
        <v>95</v>
      </c>
      <c r="BS34" s="77">
        <f t="shared" si="0"/>
        <v>8.7114999999999991</v>
      </c>
      <c r="BT34" s="77"/>
      <c r="BU34" s="77"/>
      <c r="BV34" s="78">
        <v>34.896401308615047</v>
      </c>
      <c r="BW34" s="78">
        <f>BR34-BV34</f>
        <v>60.103598691384953</v>
      </c>
      <c r="CB34" s="146">
        <v>41316</v>
      </c>
      <c r="CC34" s="82" t="s">
        <v>118</v>
      </c>
      <c r="CD34" s="147" t="s">
        <v>133</v>
      </c>
      <c r="CE34" s="56" t="s">
        <v>176</v>
      </c>
      <c r="CF34" s="148">
        <v>41475</v>
      </c>
      <c r="CG34" s="147" t="s">
        <v>252</v>
      </c>
      <c r="CH34" s="147"/>
      <c r="CI34" s="149">
        <v>41544</v>
      </c>
      <c r="CJ34" s="60" t="s">
        <v>122</v>
      </c>
      <c r="CK34" s="79">
        <v>100</v>
      </c>
      <c r="CL34" s="60">
        <v>3.2</v>
      </c>
      <c r="CM34" s="150" t="s">
        <v>110</v>
      </c>
      <c r="CN34" s="151"/>
      <c r="CO34" s="147"/>
      <c r="CP34" s="60"/>
    </row>
    <row r="35" spans="1:97" s="189" customFormat="1" ht="16.5" thickTop="1" thickBot="1">
      <c r="A35" s="56">
        <v>19</v>
      </c>
      <c r="B35" s="56" t="s">
        <v>253</v>
      </c>
      <c r="C35" s="57" t="s">
        <v>254</v>
      </c>
      <c r="D35" s="57"/>
      <c r="E35" s="57"/>
      <c r="F35" s="58" t="s">
        <v>255</v>
      </c>
      <c r="G35" s="183"/>
      <c r="H35" s="142"/>
      <c r="I35" s="142"/>
      <c r="J35" s="61" t="s">
        <v>98</v>
      </c>
      <c r="K35" s="62"/>
      <c r="L35" s="62"/>
      <c r="M35" s="60"/>
      <c r="N35" s="60"/>
      <c r="O35" s="63"/>
      <c r="P35" s="63"/>
      <c r="Q35" s="60"/>
      <c r="R35" s="60"/>
      <c r="S35" s="63"/>
      <c r="T35" s="56"/>
      <c r="U35" s="65" t="s">
        <v>256</v>
      </c>
      <c r="V35" s="66" t="s">
        <v>100</v>
      </c>
      <c r="W35" s="60"/>
      <c r="X35"/>
      <c r="Y35"/>
      <c r="Z35"/>
      <c r="AA35"/>
      <c r="AB35"/>
      <c r="AC35"/>
      <c r="AD35"/>
      <c r="AE35"/>
      <c r="AF35"/>
      <c r="AG35"/>
      <c r="AH35"/>
      <c r="AI35"/>
      <c r="AJ35"/>
      <c r="AK35"/>
      <c r="AL35"/>
      <c r="AM35"/>
      <c r="AN35"/>
      <c r="AO35"/>
      <c r="AP35"/>
      <c r="AQ35"/>
      <c r="AR35"/>
      <c r="AS35"/>
      <c r="AT35"/>
      <c r="AU35"/>
      <c r="AV35"/>
      <c r="AW35"/>
      <c r="AX35"/>
      <c r="AY35" s="95" t="s">
        <v>103</v>
      </c>
      <c r="AZ35" s="58"/>
      <c r="BA35" s="56" t="s">
        <v>104</v>
      </c>
      <c r="BB35" s="56"/>
      <c r="BC35" s="56"/>
      <c r="BD35" t="s">
        <v>105</v>
      </c>
      <c r="BE35" s="56" t="s">
        <v>106</v>
      </c>
      <c r="BF35" s="69" t="s">
        <v>107</v>
      </c>
      <c r="BG35" s="69"/>
      <c r="BH35" s="70">
        <v>41271</v>
      </c>
      <c r="BI35" s="71" t="s">
        <v>257</v>
      </c>
      <c r="BJ35" s="65"/>
      <c r="BK35" s="65"/>
      <c r="BL35" s="65"/>
      <c r="BM35" s="72">
        <v>138.19999999999999</v>
      </c>
      <c r="BN35" s="73">
        <v>1.87</v>
      </c>
      <c r="BO35" s="74">
        <v>131.6</v>
      </c>
      <c r="BP35" s="72"/>
      <c r="BQ35" s="75">
        <v>92</v>
      </c>
      <c r="BR35" s="76">
        <v>88</v>
      </c>
      <c r="BS35" s="77">
        <f t="shared" si="0"/>
        <v>12.161599999999998</v>
      </c>
      <c r="BT35" s="77"/>
      <c r="BU35" s="77"/>
      <c r="BV35" s="78">
        <v>23.154848046309699</v>
      </c>
      <c r="BW35" s="78">
        <f>BR35-BV35</f>
        <v>64.845151953690305</v>
      </c>
      <c r="BX35" s="79"/>
      <c r="BY35"/>
      <c r="BZ35"/>
      <c r="CA35" s="80"/>
      <c r="CB35" s="146">
        <v>41316</v>
      </c>
      <c r="CC35" s="82" t="s">
        <v>118</v>
      </c>
      <c r="CD35" s="147" t="s">
        <v>133</v>
      </c>
      <c r="CE35" s="56" t="s">
        <v>176</v>
      </c>
      <c r="CF35" s="148">
        <v>41475</v>
      </c>
      <c r="CG35" s="147" t="s">
        <v>258</v>
      </c>
      <c r="CH35" s="147"/>
      <c r="CI35" s="149">
        <v>41544</v>
      </c>
      <c r="CJ35" s="60" t="s">
        <v>122</v>
      </c>
      <c r="CK35" s="79">
        <v>100</v>
      </c>
      <c r="CL35" s="60">
        <v>3.2</v>
      </c>
      <c r="CM35" s="150" t="s">
        <v>110</v>
      </c>
      <c r="CN35" s="151"/>
      <c r="CO35" s="147"/>
      <c r="CP35" s="60"/>
      <c r="CR35" s="142"/>
      <c r="CS35" s="194"/>
    </row>
    <row r="36" spans="1:97" ht="15.75" thickTop="1">
      <c r="A36" s="56">
        <v>20</v>
      </c>
      <c r="B36" s="56" t="s">
        <v>259</v>
      </c>
      <c r="C36" s="57" t="s">
        <v>260</v>
      </c>
      <c r="D36" s="57"/>
      <c r="E36" s="57"/>
      <c r="F36" s="58" t="s">
        <v>261</v>
      </c>
      <c r="J36" s="61" t="s">
        <v>98</v>
      </c>
      <c r="K36" s="62"/>
      <c r="L36" s="62"/>
      <c r="M36" s="60"/>
      <c r="N36" s="60"/>
      <c r="O36" s="63"/>
      <c r="P36" s="63"/>
      <c r="Q36" s="60"/>
      <c r="R36" s="60"/>
      <c r="S36" s="63"/>
      <c r="V36" s="66" t="s">
        <v>100</v>
      </c>
      <c r="W36" s="60"/>
      <c r="AY36" s="95" t="s">
        <v>103</v>
      </c>
      <c r="AZ36" s="58"/>
      <c r="BA36" s="56" t="s">
        <v>104</v>
      </c>
      <c r="BB36" s="56"/>
      <c r="BC36" s="56"/>
      <c r="BD36" t="s">
        <v>105</v>
      </c>
      <c r="BE36" s="56" t="s">
        <v>106</v>
      </c>
      <c r="BF36" s="69" t="s">
        <v>107</v>
      </c>
      <c r="BG36" s="69"/>
      <c r="BH36" s="70">
        <v>41271</v>
      </c>
      <c r="BI36" s="71" t="s">
        <v>146</v>
      </c>
      <c r="BM36" s="72">
        <v>27.8</v>
      </c>
      <c r="BN36" s="73">
        <v>1.82</v>
      </c>
      <c r="BO36" s="74">
        <v>30.2</v>
      </c>
      <c r="BP36" s="72"/>
      <c r="BQ36" s="75"/>
      <c r="BR36" s="76">
        <v>93</v>
      </c>
      <c r="BS36" s="77">
        <f t="shared" si="0"/>
        <v>2.5853999999999999</v>
      </c>
      <c r="BT36" s="77"/>
      <c r="BU36" s="77"/>
      <c r="CG36"/>
      <c r="CH36"/>
      <c r="CM36" s="150" t="s">
        <v>110</v>
      </c>
    </row>
    <row r="37" spans="1:97" s="166" customFormat="1">
      <c r="A37" s="165">
        <v>20.100000000000001</v>
      </c>
      <c r="B37" s="165" t="s">
        <v>262</v>
      </c>
      <c r="F37" s="86" t="s">
        <v>261</v>
      </c>
      <c r="G37" s="88"/>
      <c r="H37" s="87"/>
      <c r="I37" s="87"/>
      <c r="J37" s="89"/>
      <c r="K37" s="90"/>
      <c r="L37" s="90"/>
      <c r="M37" s="87"/>
      <c r="N37" s="87"/>
      <c r="O37" s="91"/>
      <c r="P37" s="91"/>
      <c r="Q37" s="87"/>
      <c r="R37" s="87"/>
      <c r="S37" s="91"/>
      <c r="T37" s="165"/>
      <c r="U37" s="167"/>
      <c r="V37" s="93"/>
      <c r="W37" s="87"/>
      <c r="AY37" s="95" t="s">
        <v>103</v>
      </c>
      <c r="AZ37" s="86"/>
      <c r="BA37" s="86" t="s">
        <v>104</v>
      </c>
      <c r="BB37" s="86"/>
      <c r="BC37" s="86"/>
      <c r="BD37" s="87" t="s">
        <v>112</v>
      </c>
      <c r="BE37" s="86"/>
      <c r="BF37" s="96"/>
      <c r="BG37" s="96" t="s">
        <v>113</v>
      </c>
      <c r="BH37" s="97">
        <v>41298</v>
      </c>
      <c r="BI37" s="98"/>
      <c r="BJ37" s="167"/>
      <c r="BK37" s="167"/>
      <c r="BL37" s="167"/>
      <c r="BM37" s="99"/>
      <c r="BN37" s="100"/>
      <c r="BO37" s="101"/>
      <c r="BP37" s="99"/>
      <c r="BQ37" s="75"/>
      <c r="BR37" s="102"/>
      <c r="BS37" s="170"/>
      <c r="BT37" s="170"/>
      <c r="BU37" s="170"/>
      <c r="BV37" s="171"/>
      <c r="BW37" s="171"/>
      <c r="BX37" s="105"/>
      <c r="CA37" s="172"/>
      <c r="CB37" s="111"/>
      <c r="CC37" s="173"/>
      <c r="CF37" s="165"/>
      <c r="CI37" s="109"/>
      <c r="CJ37" s="87"/>
      <c r="CK37" s="105"/>
      <c r="CL37" s="87"/>
      <c r="CM37" s="93"/>
      <c r="CN37" s="174"/>
      <c r="CR37" s="87"/>
      <c r="CS37" s="111"/>
    </row>
    <row r="38" spans="1:97" s="122" customFormat="1" ht="15.75" thickBot="1">
      <c r="A38" s="135">
        <v>20.2</v>
      </c>
      <c r="B38" s="135" t="s">
        <v>263</v>
      </c>
      <c r="F38" s="113" t="s">
        <v>261</v>
      </c>
      <c r="G38" s="115"/>
      <c r="H38" s="114"/>
      <c r="I38" s="114"/>
      <c r="J38" s="116"/>
      <c r="K38" s="117"/>
      <c r="L38" s="117"/>
      <c r="M38" s="114"/>
      <c r="N38" s="114"/>
      <c r="O38" s="118"/>
      <c r="P38" s="118"/>
      <c r="Q38" s="114"/>
      <c r="R38" s="114"/>
      <c r="S38" s="118"/>
      <c r="T38" s="135"/>
      <c r="U38" s="126"/>
      <c r="V38" s="119"/>
      <c r="W38" s="114"/>
      <c r="AY38" s="95" t="s">
        <v>103</v>
      </c>
      <c r="AZ38" s="113"/>
      <c r="BA38" s="113"/>
      <c r="BB38" s="113"/>
      <c r="BC38" s="113"/>
      <c r="BD38" s="114"/>
      <c r="BE38" s="113"/>
      <c r="BF38" s="121"/>
      <c r="BG38" s="122" t="s">
        <v>117</v>
      </c>
      <c r="BH38" s="123">
        <v>41421</v>
      </c>
      <c r="BI38" s="124"/>
      <c r="BJ38" s="126"/>
      <c r="BK38" s="126"/>
      <c r="BL38" s="126"/>
      <c r="BM38" s="125"/>
      <c r="BN38" s="222">
        <v>1.93</v>
      </c>
      <c r="BO38" s="127"/>
      <c r="BP38" s="125"/>
      <c r="BQ38" s="75">
        <v>122</v>
      </c>
      <c r="BR38" s="128">
        <v>50</v>
      </c>
      <c r="BT38" s="175">
        <v>6.1</v>
      </c>
      <c r="BU38" s="175"/>
      <c r="BV38" s="176"/>
      <c r="BW38" s="176"/>
      <c r="BX38" s="131"/>
      <c r="CA38" s="177"/>
      <c r="CB38" s="133">
        <v>41428</v>
      </c>
      <c r="CC38" s="134" t="s">
        <v>118</v>
      </c>
      <c r="CD38" s="122" t="s">
        <v>119</v>
      </c>
      <c r="CE38" s="135" t="s">
        <v>158</v>
      </c>
      <c r="CF38" s="136">
        <v>41488</v>
      </c>
      <c r="CG38" s="137" t="s">
        <v>177</v>
      </c>
      <c r="CH38" s="137"/>
      <c r="CI38" s="138">
        <v>41425</v>
      </c>
      <c r="CJ38" s="114" t="s">
        <v>122</v>
      </c>
      <c r="CK38" s="131">
        <v>100</v>
      </c>
      <c r="CL38" s="114">
        <v>3.5</v>
      </c>
      <c r="CM38" s="119"/>
      <c r="CN38" s="178"/>
      <c r="CR38" s="114"/>
      <c r="CS38" s="140"/>
    </row>
    <row r="39" spans="1:97" ht="16.5" thickTop="1" thickBot="1">
      <c r="A39" s="56">
        <v>21</v>
      </c>
      <c r="B39" s="56" t="s">
        <v>264</v>
      </c>
      <c r="C39" s="57" t="s">
        <v>265</v>
      </c>
      <c r="D39" s="57"/>
      <c r="E39" s="57"/>
      <c r="F39" s="58" t="s">
        <v>266</v>
      </c>
      <c r="J39" s="61" t="s">
        <v>98</v>
      </c>
      <c r="K39" s="179" t="s">
        <v>138</v>
      </c>
      <c r="M39" t="s">
        <v>267</v>
      </c>
      <c r="N39" t="s">
        <v>268</v>
      </c>
      <c r="O39" s="65" t="s">
        <v>269</v>
      </c>
      <c r="T39" s="64" t="s">
        <v>270</v>
      </c>
      <c r="V39" s="66" t="s">
        <v>100</v>
      </c>
      <c r="W39" s="60"/>
      <c r="X39" t="s">
        <v>271</v>
      </c>
      <c r="Y39" t="s">
        <v>272</v>
      </c>
      <c r="AY39" s="95" t="s">
        <v>103</v>
      </c>
      <c r="AZ39" s="58"/>
      <c r="BA39" s="56" t="s">
        <v>104</v>
      </c>
      <c r="BB39" s="56"/>
      <c r="BC39" s="56"/>
      <c r="BD39" t="s">
        <v>105</v>
      </c>
      <c r="BE39" s="56" t="s">
        <v>106</v>
      </c>
      <c r="BF39" s="69" t="s">
        <v>107</v>
      </c>
      <c r="BG39" s="69"/>
      <c r="BH39" s="70">
        <v>41271</v>
      </c>
      <c r="BI39" s="71" t="s">
        <v>273</v>
      </c>
      <c r="BM39" s="72">
        <v>51.4</v>
      </c>
      <c r="BN39" s="73">
        <v>1.82</v>
      </c>
      <c r="BO39" s="74">
        <v>58.2</v>
      </c>
      <c r="BP39" s="72"/>
      <c r="BQ39" s="75">
        <v>45</v>
      </c>
      <c r="BR39" s="76">
        <v>95</v>
      </c>
      <c r="BS39" s="77">
        <f t="shared" si="0"/>
        <v>4.883</v>
      </c>
      <c r="BT39" s="77"/>
      <c r="BU39" s="77"/>
      <c r="BV39" s="78">
        <v>62.2568093385214</v>
      </c>
      <c r="BW39" s="78">
        <f>BR39-BV39</f>
        <v>32.7431906614786</v>
      </c>
      <c r="CB39" s="146">
        <v>41316</v>
      </c>
      <c r="CC39" s="82" t="s">
        <v>118</v>
      </c>
      <c r="CD39" s="147" t="s">
        <v>133</v>
      </c>
      <c r="CE39" s="147"/>
      <c r="CF39" s="231"/>
      <c r="CG39" s="147" t="s">
        <v>274</v>
      </c>
      <c r="CH39" s="147"/>
      <c r="CI39" s="149">
        <v>41544</v>
      </c>
      <c r="CJ39" s="60" t="s">
        <v>122</v>
      </c>
      <c r="CK39" s="79">
        <v>100</v>
      </c>
      <c r="CL39" s="60">
        <v>3.2</v>
      </c>
      <c r="CM39" s="150" t="s">
        <v>110</v>
      </c>
      <c r="CN39" s="151"/>
      <c r="CO39" s="147"/>
      <c r="CP39" s="60"/>
    </row>
    <row r="40" spans="1:97" ht="16.5" thickTop="1" thickBot="1">
      <c r="A40" s="56">
        <v>21.1</v>
      </c>
      <c r="B40" s="56" t="s">
        <v>275</v>
      </c>
      <c r="C40" s="57"/>
      <c r="D40" s="57"/>
      <c r="E40" s="57"/>
      <c r="F40" s="58" t="s">
        <v>276</v>
      </c>
      <c r="J40" s="61"/>
      <c r="T40" s="64"/>
      <c r="W40" s="60"/>
      <c r="AY40" s="95"/>
      <c r="AZ40" s="58"/>
      <c r="BA40" s="56"/>
      <c r="BB40" s="56"/>
      <c r="BC40" s="56"/>
      <c r="BE40" s="56"/>
      <c r="BF40" s="69"/>
      <c r="BG40" s="69"/>
      <c r="BI40" s="71"/>
      <c r="BM40" s="72"/>
      <c r="BN40" s="73"/>
      <c r="BO40" s="74"/>
      <c r="BP40" s="72"/>
      <c r="BQ40" s="75"/>
      <c r="BR40" s="76"/>
      <c r="BS40" s="77"/>
      <c r="BT40" s="77"/>
      <c r="BU40" s="77"/>
      <c r="CB40" s="146"/>
      <c r="CD40" s="147"/>
      <c r="CE40" s="147"/>
      <c r="CF40" s="231"/>
      <c r="CG40" s="147"/>
      <c r="CH40" s="147"/>
      <c r="CI40" s="149"/>
      <c r="CM40" s="150"/>
      <c r="CN40" s="151"/>
      <c r="CO40" s="147"/>
      <c r="CP40" s="60"/>
    </row>
    <row r="41" spans="1:97" ht="15.75" thickTop="1">
      <c r="A41" s="56">
        <v>22</v>
      </c>
      <c r="B41" s="56" t="s">
        <v>277</v>
      </c>
      <c r="C41" s="57" t="s">
        <v>278</v>
      </c>
      <c r="D41" s="57"/>
      <c r="E41" s="57"/>
      <c r="F41" s="58" t="s">
        <v>279</v>
      </c>
      <c r="J41" s="61" t="s">
        <v>98</v>
      </c>
      <c r="K41" s="62"/>
      <c r="L41" s="62"/>
      <c r="M41" s="60"/>
      <c r="N41" s="60"/>
      <c r="O41" s="63"/>
      <c r="P41" s="63"/>
      <c r="Q41" s="60"/>
      <c r="R41" s="60"/>
      <c r="S41" s="63"/>
      <c r="U41" s="65" t="s">
        <v>280</v>
      </c>
      <c r="V41" s="66" t="s">
        <v>100</v>
      </c>
      <c r="W41" s="60"/>
      <c r="AY41" s="95" t="s">
        <v>103</v>
      </c>
      <c r="AZ41" s="58"/>
      <c r="BA41" s="56" t="s">
        <v>104</v>
      </c>
      <c r="BB41" s="56"/>
      <c r="BC41" s="56"/>
      <c r="BD41" t="s">
        <v>105</v>
      </c>
      <c r="BE41" s="56" t="s">
        <v>106</v>
      </c>
      <c r="BF41" s="69" t="s">
        <v>107</v>
      </c>
      <c r="BG41" s="69"/>
      <c r="BH41" s="70">
        <v>41271</v>
      </c>
      <c r="BI41" s="71" t="s">
        <v>257</v>
      </c>
      <c r="BM41" s="72">
        <v>99.6</v>
      </c>
      <c r="BN41" s="73">
        <v>1.86</v>
      </c>
      <c r="BO41" s="74">
        <v>91.4</v>
      </c>
      <c r="BP41" s="72"/>
      <c r="BQ41" s="75">
        <v>70</v>
      </c>
      <c r="BR41" s="76">
        <v>95</v>
      </c>
      <c r="BS41" s="77">
        <f t="shared" si="0"/>
        <v>9.4619999999999997</v>
      </c>
      <c r="BT41" s="77"/>
      <c r="BU41" s="77"/>
      <c r="BV41" s="78">
        <f>32.1285140562249+15</f>
        <v>47.128514056224901</v>
      </c>
      <c r="BW41" s="78">
        <f>BR41-BV41</f>
        <v>47.871485943775099</v>
      </c>
      <c r="CB41" s="146">
        <v>41316</v>
      </c>
      <c r="CC41" s="82" t="s">
        <v>118</v>
      </c>
      <c r="CD41" s="147" t="s">
        <v>133</v>
      </c>
      <c r="CE41" s="56" t="s">
        <v>134</v>
      </c>
      <c r="CF41" s="148">
        <v>41475</v>
      </c>
      <c r="CG41" s="147" t="s">
        <v>281</v>
      </c>
      <c r="CH41" s="147"/>
      <c r="CI41" s="84">
        <v>41334</v>
      </c>
      <c r="CJ41" s="60" t="s">
        <v>122</v>
      </c>
      <c r="CK41" s="79">
        <v>100</v>
      </c>
      <c r="CL41" s="60">
        <v>3.2</v>
      </c>
      <c r="CM41" s="150" t="s">
        <v>110</v>
      </c>
      <c r="CN41" s="151"/>
      <c r="CO41" s="147"/>
      <c r="CP41" s="60"/>
    </row>
    <row r="42" spans="1:97" s="166" customFormat="1">
      <c r="A42" s="165">
        <v>22.1</v>
      </c>
      <c r="B42" s="165" t="s">
        <v>282</v>
      </c>
      <c r="F42" s="86" t="s">
        <v>279</v>
      </c>
      <c r="G42" s="88"/>
      <c r="H42" s="87"/>
      <c r="I42" s="87"/>
      <c r="J42" s="89"/>
      <c r="K42" s="90"/>
      <c r="L42" s="90"/>
      <c r="M42" s="87"/>
      <c r="N42" s="87"/>
      <c r="O42" s="91"/>
      <c r="P42" s="91"/>
      <c r="Q42" s="87"/>
      <c r="R42" s="87"/>
      <c r="S42" s="91"/>
      <c r="T42" s="165"/>
      <c r="U42" s="65" t="s">
        <v>280</v>
      </c>
      <c r="V42" s="93"/>
      <c r="W42" s="87"/>
      <c r="AY42" s="95" t="s">
        <v>103</v>
      </c>
      <c r="AZ42" s="86"/>
      <c r="BA42" s="165"/>
      <c r="BB42" s="165"/>
      <c r="BC42" s="165"/>
      <c r="BD42" s="87" t="s">
        <v>115</v>
      </c>
      <c r="BE42" s="86"/>
      <c r="BF42" s="96"/>
      <c r="BG42" s="96"/>
      <c r="BH42" s="97">
        <v>41316</v>
      </c>
      <c r="BI42" s="98"/>
      <c r="BJ42" s="167"/>
      <c r="BK42" s="167"/>
      <c r="BL42" s="167"/>
      <c r="BM42" s="99"/>
      <c r="BN42" s="100"/>
      <c r="BO42" s="101">
        <v>32</v>
      </c>
      <c r="BP42" s="99"/>
      <c r="BQ42" s="75"/>
      <c r="BR42" s="102">
        <v>6</v>
      </c>
      <c r="BS42" s="112">
        <f>BO42*BR42/1000</f>
        <v>0.192</v>
      </c>
      <c r="BT42" s="112"/>
      <c r="BU42" s="112"/>
      <c r="BV42" s="171"/>
      <c r="BW42" s="171"/>
      <c r="BX42" s="105"/>
      <c r="CA42" s="172"/>
      <c r="CB42" s="107"/>
      <c r="CC42" s="173"/>
      <c r="CF42" s="165"/>
      <c r="CI42" s="109"/>
      <c r="CJ42" s="87"/>
      <c r="CK42" s="105"/>
      <c r="CL42" s="87"/>
      <c r="CM42" s="93"/>
      <c r="CN42" s="174"/>
      <c r="CR42" s="87"/>
      <c r="CS42" s="111"/>
    </row>
    <row r="43" spans="1:97" ht="15.75" thickBot="1">
      <c r="A43" s="56">
        <v>23</v>
      </c>
      <c r="B43" s="56" t="s">
        <v>283</v>
      </c>
      <c r="C43" s="57" t="s">
        <v>284</v>
      </c>
      <c r="D43" s="57"/>
      <c r="E43" s="57"/>
      <c r="F43" s="58" t="s">
        <v>285</v>
      </c>
      <c r="J43" s="61" t="s">
        <v>98</v>
      </c>
      <c r="K43" s="62"/>
      <c r="L43" s="62"/>
      <c r="M43" s="60"/>
      <c r="N43" s="60"/>
      <c r="O43" s="63"/>
      <c r="P43" s="63"/>
      <c r="Q43" s="60"/>
      <c r="R43" s="60"/>
      <c r="S43" s="63"/>
      <c r="V43" s="66" t="s">
        <v>100</v>
      </c>
      <c r="W43" s="60"/>
      <c r="AY43" s="95" t="s">
        <v>103</v>
      </c>
      <c r="AZ43" s="58"/>
      <c r="BA43" s="56" t="s">
        <v>104</v>
      </c>
      <c r="BB43" s="56"/>
      <c r="BC43" s="56"/>
      <c r="BD43" t="s">
        <v>105</v>
      </c>
      <c r="BE43" s="56" t="s">
        <v>106</v>
      </c>
      <c r="BF43" s="69" t="s">
        <v>107</v>
      </c>
      <c r="BG43" s="69"/>
      <c r="BH43" s="70">
        <v>41271</v>
      </c>
      <c r="BI43" s="71" t="s">
        <v>257</v>
      </c>
      <c r="BM43" s="72">
        <v>57.5</v>
      </c>
      <c r="BN43" s="73">
        <v>1.85</v>
      </c>
      <c r="BO43" s="74">
        <v>69</v>
      </c>
      <c r="BP43" s="72"/>
      <c r="BQ43" s="75">
        <v>54</v>
      </c>
      <c r="BR43" s="76">
        <v>99</v>
      </c>
      <c r="BS43" s="77">
        <f t="shared" si="0"/>
        <v>5.6924999999999999</v>
      </c>
      <c r="BT43" s="77"/>
      <c r="BU43" s="77"/>
      <c r="BV43" s="78">
        <v>55.652173913043477</v>
      </c>
      <c r="BW43" s="78">
        <f>BR43-BV43</f>
        <v>43.347826086956523</v>
      </c>
      <c r="CB43" s="146">
        <v>41316</v>
      </c>
      <c r="CC43" s="82" t="s">
        <v>118</v>
      </c>
      <c r="CD43" s="147" t="s">
        <v>133</v>
      </c>
      <c r="CE43" s="56" t="s">
        <v>176</v>
      </c>
      <c r="CF43" s="148">
        <v>41475</v>
      </c>
      <c r="CG43" s="147" t="s">
        <v>286</v>
      </c>
      <c r="CH43" s="147"/>
      <c r="CI43" s="149">
        <v>41544</v>
      </c>
      <c r="CJ43" s="60" t="s">
        <v>122</v>
      </c>
      <c r="CK43" s="79">
        <v>100</v>
      </c>
      <c r="CL43" s="60">
        <v>3.2</v>
      </c>
      <c r="CM43" s="232" t="s">
        <v>110</v>
      </c>
      <c r="CN43" s="151"/>
      <c r="CO43" s="147"/>
      <c r="CP43" s="60"/>
    </row>
    <row r="44" spans="1:97" ht="16.5" thickTop="1" thickBot="1">
      <c r="A44" s="56">
        <v>24</v>
      </c>
      <c r="B44" s="56" t="s">
        <v>287</v>
      </c>
      <c r="C44" s="57" t="s">
        <v>288</v>
      </c>
      <c r="D44" s="57"/>
      <c r="E44" s="57"/>
      <c r="F44" s="58" t="s">
        <v>289</v>
      </c>
      <c r="J44" s="61" t="s">
        <v>98</v>
      </c>
      <c r="K44" s="62"/>
      <c r="L44" s="62"/>
      <c r="M44" s="60"/>
      <c r="N44" s="60"/>
      <c r="O44" s="63"/>
      <c r="P44" s="63"/>
      <c r="Q44" s="60"/>
      <c r="R44" s="60"/>
      <c r="S44" s="63"/>
      <c r="U44" s="65" t="s">
        <v>256</v>
      </c>
      <c r="V44" s="66" t="s">
        <v>100</v>
      </c>
      <c r="W44" s="60"/>
      <c r="AY44" s="95" t="s">
        <v>103</v>
      </c>
      <c r="AZ44" s="58"/>
      <c r="BA44" s="56" t="s">
        <v>104</v>
      </c>
      <c r="BB44" s="56"/>
      <c r="BC44" s="56"/>
      <c r="BD44" t="s">
        <v>105</v>
      </c>
      <c r="BE44" s="56" t="s">
        <v>106</v>
      </c>
      <c r="BF44" s="69" t="s">
        <v>107</v>
      </c>
      <c r="BG44" s="69"/>
      <c r="BH44" s="70">
        <v>41271</v>
      </c>
      <c r="BI44" s="71" t="s">
        <v>257</v>
      </c>
      <c r="BM44" s="72">
        <v>181.8</v>
      </c>
      <c r="BN44" s="73">
        <v>1.89</v>
      </c>
      <c r="BO44" s="74">
        <v>208</v>
      </c>
      <c r="BP44" s="72"/>
      <c r="BQ44" s="75">
        <v>110</v>
      </c>
      <c r="BR44" s="76">
        <v>60</v>
      </c>
      <c r="BS44" s="77">
        <f t="shared" si="0"/>
        <v>10.907999999999999</v>
      </c>
      <c r="BT44" s="77"/>
      <c r="BU44" s="77"/>
      <c r="BV44" s="78">
        <v>17.601760176017599</v>
      </c>
      <c r="BW44" s="78">
        <f>BR44-BV44</f>
        <v>42.398239823982401</v>
      </c>
      <c r="CB44" s="146">
        <v>41316</v>
      </c>
      <c r="CC44" s="82" t="s">
        <v>118</v>
      </c>
      <c r="CD44" s="147" t="s">
        <v>133</v>
      </c>
      <c r="CE44" s="56" t="s">
        <v>176</v>
      </c>
      <c r="CF44" s="148">
        <v>41475</v>
      </c>
      <c r="CG44" s="147" t="s">
        <v>290</v>
      </c>
      <c r="CH44" s="147"/>
      <c r="CI44" s="149">
        <v>41544</v>
      </c>
      <c r="CJ44" s="60" t="s">
        <v>122</v>
      </c>
      <c r="CK44" s="79">
        <v>100</v>
      </c>
      <c r="CL44" s="60">
        <v>3.2</v>
      </c>
      <c r="CM44" s="232" t="s">
        <v>110</v>
      </c>
      <c r="CN44" s="151"/>
      <c r="CO44" s="147"/>
      <c r="CP44" s="60"/>
    </row>
    <row r="45" spans="1:97" ht="15.75" thickTop="1">
      <c r="A45" s="56">
        <v>25</v>
      </c>
      <c r="B45" s="56" t="s">
        <v>291</v>
      </c>
      <c r="C45" s="57" t="s">
        <v>292</v>
      </c>
      <c r="D45" s="57"/>
      <c r="E45" s="57"/>
      <c r="F45" s="58" t="s">
        <v>293</v>
      </c>
      <c r="J45" s="61" t="s">
        <v>98</v>
      </c>
      <c r="K45" s="179" t="s">
        <v>126</v>
      </c>
      <c r="M45" t="s">
        <v>294</v>
      </c>
      <c r="N45" s="60"/>
      <c r="O45" s="63"/>
      <c r="P45" s="63"/>
      <c r="Q45" s="60"/>
      <c r="R45" s="60"/>
      <c r="S45" s="63"/>
      <c r="T45" s="64" t="s">
        <v>295</v>
      </c>
      <c r="V45" s="66" t="s">
        <v>100</v>
      </c>
      <c r="W45" t="s">
        <v>129</v>
      </c>
      <c r="X45" s="142" t="s">
        <v>296</v>
      </c>
      <c r="Y45" t="s">
        <v>297</v>
      </c>
      <c r="AX45" t="s">
        <v>298</v>
      </c>
      <c r="AY45" s="95" t="s">
        <v>103</v>
      </c>
      <c r="AZ45" s="58"/>
      <c r="BA45" s="56" t="s">
        <v>104</v>
      </c>
      <c r="BB45" s="56"/>
      <c r="BC45" s="56"/>
      <c r="BD45" t="s">
        <v>105</v>
      </c>
      <c r="BE45" s="56" t="s">
        <v>106</v>
      </c>
      <c r="BF45" s="69" t="s">
        <v>107</v>
      </c>
      <c r="BG45" s="69"/>
      <c r="BH45" s="70">
        <v>41271</v>
      </c>
      <c r="BI45" s="71" t="s">
        <v>273</v>
      </c>
      <c r="BM45" s="72">
        <v>17</v>
      </c>
      <c r="BN45" s="73">
        <v>1.87</v>
      </c>
      <c r="BO45" s="74">
        <v>19.420000000000002</v>
      </c>
      <c r="BP45" s="72"/>
      <c r="BQ45" s="75"/>
      <c r="BR45" s="76">
        <v>97</v>
      </c>
      <c r="BS45" s="77">
        <f t="shared" si="0"/>
        <v>1.649</v>
      </c>
      <c r="BT45" s="77"/>
      <c r="BU45" s="77"/>
      <c r="CG45"/>
      <c r="CH45"/>
      <c r="CM45" s="232" t="s">
        <v>110</v>
      </c>
    </row>
    <row r="46" spans="1:97" s="166" customFormat="1">
      <c r="A46" s="165">
        <v>25.1</v>
      </c>
      <c r="B46" s="165" t="s">
        <v>299</v>
      </c>
      <c r="F46" s="86" t="s">
        <v>293</v>
      </c>
      <c r="G46" s="88"/>
      <c r="H46" s="87"/>
      <c r="I46" s="87"/>
      <c r="J46" s="89"/>
      <c r="K46" s="233"/>
      <c r="L46" s="233"/>
      <c r="N46" s="87"/>
      <c r="O46" s="91"/>
      <c r="P46" s="91"/>
      <c r="Q46" s="87"/>
      <c r="R46" s="87"/>
      <c r="S46" s="91"/>
      <c r="T46" s="229"/>
      <c r="U46" s="167"/>
      <c r="V46" s="93"/>
      <c r="X46" s="87"/>
      <c r="AY46" s="95" t="s">
        <v>103</v>
      </c>
      <c r="AZ46" s="86"/>
      <c r="BA46" s="86" t="s">
        <v>104</v>
      </c>
      <c r="BB46" s="86"/>
      <c r="BC46" s="86"/>
      <c r="BD46" s="87" t="s">
        <v>112</v>
      </c>
      <c r="BE46" s="86"/>
      <c r="BF46" s="96"/>
      <c r="BG46" s="96" t="s">
        <v>113</v>
      </c>
      <c r="BH46" s="97">
        <v>41298</v>
      </c>
      <c r="BI46" s="98"/>
      <c r="BJ46" s="167"/>
      <c r="BK46" s="167"/>
      <c r="BL46" s="167"/>
      <c r="BM46" s="99"/>
      <c r="BN46" s="100"/>
      <c r="BO46" s="101"/>
      <c r="BP46" s="99"/>
      <c r="BQ46" s="75"/>
      <c r="BR46" s="102"/>
      <c r="BS46" s="170"/>
      <c r="BT46" s="170"/>
      <c r="BU46" s="170"/>
      <c r="BV46" s="171"/>
      <c r="BW46" s="171"/>
      <c r="BX46" s="105"/>
      <c r="CA46" s="172"/>
      <c r="CB46" s="111"/>
      <c r="CC46" s="173"/>
      <c r="CF46" s="165"/>
      <c r="CI46" s="109"/>
      <c r="CJ46" s="87"/>
      <c r="CK46" s="105"/>
      <c r="CL46" s="87"/>
      <c r="CM46" s="93"/>
      <c r="CN46" s="174"/>
      <c r="CR46" s="87"/>
      <c r="CS46" s="111"/>
    </row>
    <row r="47" spans="1:97" s="122" customFormat="1" ht="15.75" thickBot="1">
      <c r="A47" s="135">
        <v>25.2</v>
      </c>
      <c r="B47" s="135" t="s">
        <v>300</v>
      </c>
      <c r="F47" s="113" t="s">
        <v>293</v>
      </c>
      <c r="G47" s="115"/>
      <c r="H47" s="114"/>
      <c r="I47" s="114"/>
      <c r="J47" s="116"/>
      <c r="K47" s="234"/>
      <c r="L47" s="234"/>
      <c r="N47" s="114"/>
      <c r="O47" s="118"/>
      <c r="P47" s="118"/>
      <c r="Q47" s="114"/>
      <c r="R47" s="114"/>
      <c r="S47" s="118"/>
      <c r="T47" s="229"/>
      <c r="U47" s="126"/>
      <c r="V47" s="119"/>
      <c r="X47" s="114"/>
      <c r="AY47" s="95" t="s">
        <v>103</v>
      </c>
      <c r="AZ47" s="113"/>
      <c r="BA47" s="113"/>
      <c r="BB47" s="113"/>
      <c r="BC47" s="113"/>
      <c r="BD47" s="114"/>
      <c r="BE47" s="113"/>
      <c r="BF47" s="121"/>
      <c r="BG47" s="122" t="s">
        <v>117</v>
      </c>
      <c r="BH47" s="123">
        <v>41421</v>
      </c>
      <c r="BI47" s="124"/>
      <c r="BJ47" s="126"/>
      <c r="BK47" s="126"/>
      <c r="BL47" s="126"/>
      <c r="BM47" s="125"/>
      <c r="BN47" s="222">
        <v>1.98</v>
      </c>
      <c r="BO47" s="127"/>
      <c r="BP47" s="125"/>
      <c r="BQ47" s="75">
        <v>196.2</v>
      </c>
      <c r="BR47" s="128">
        <v>50</v>
      </c>
      <c r="BT47" s="175">
        <v>9.81</v>
      </c>
      <c r="BU47" s="175"/>
      <c r="BV47" s="176"/>
      <c r="BW47" s="176"/>
      <c r="BX47" s="131"/>
      <c r="CA47" s="177"/>
      <c r="CB47" s="133">
        <v>41428</v>
      </c>
      <c r="CC47" s="134" t="s">
        <v>118</v>
      </c>
      <c r="CD47" s="122" t="s">
        <v>119</v>
      </c>
      <c r="CE47" s="135" t="s">
        <v>120</v>
      </c>
      <c r="CF47" s="136">
        <v>41478</v>
      </c>
      <c r="CG47" s="137" t="s">
        <v>182</v>
      </c>
      <c r="CH47" s="137"/>
      <c r="CI47" s="138">
        <v>41425</v>
      </c>
      <c r="CJ47" s="114" t="s">
        <v>122</v>
      </c>
      <c r="CK47" s="131">
        <v>100</v>
      </c>
      <c r="CL47" s="114">
        <v>3.5</v>
      </c>
      <c r="CM47" s="119"/>
      <c r="CN47" s="178"/>
      <c r="CR47" s="114"/>
      <c r="CS47" s="140"/>
    </row>
    <row r="48" spans="1:97" ht="15.75" thickTop="1">
      <c r="A48" s="56">
        <v>26</v>
      </c>
      <c r="B48" s="56" t="s">
        <v>301</v>
      </c>
      <c r="C48" s="57" t="s">
        <v>302</v>
      </c>
      <c r="D48" s="57"/>
      <c r="E48" s="57"/>
      <c r="F48" s="58" t="s">
        <v>303</v>
      </c>
      <c r="J48" s="61" t="s">
        <v>98</v>
      </c>
      <c r="K48" s="62"/>
      <c r="L48" s="62"/>
      <c r="M48" s="60"/>
      <c r="N48" s="60"/>
      <c r="O48" s="63"/>
      <c r="P48" s="63"/>
      <c r="Q48" s="60"/>
      <c r="R48" s="60"/>
      <c r="S48" s="63"/>
      <c r="V48" s="66" t="s">
        <v>100</v>
      </c>
      <c r="W48" s="60"/>
      <c r="AY48" s="95" t="s">
        <v>103</v>
      </c>
      <c r="AZ48" s="58"/>
      <c r="BA48" s="56" t="s">
        <v>104</v>
      </c>
      <c r="BB48" s="56"/>
      <c r="BC48" s="56"/>
      <c r="BD48" t="s">
        <v>105</v>
      </c>
      <c r="BE48" s="56" t="s">
        <v>106</v>
      </c>
      <c r="BF48" s="69" t="s">
        <v>107</v>
      </c>
      <c r="BG48" s="69"/>
      <c r="BH48" s="70">
        <v>41271</v>
      </c>
      <c r="BI48" s="71" t="s">
        <v>146</v>
      </c>
      <c r="BM48" s="72">
        <v>38.799999999999997</v>
      </c>
      <c r="BN48" s="73">
        <v>1.92</v>
      </c>
      <c r="BO48" s="74">
        <v>41.6</v>
      </c>
      <c r="BP48" s="72"/>
      <c r="BQ48" s="75"/>
      <c r="BR48" s="76">
        <v>95</v>
      </c>
      <c r="BS48" s="77">
        <f t="shared" si="0"/>
        <v>3.6859999999999995</v>
      </c>
      <c r="BT48" s="77"/>
      <c r="BU48" s="77"/>
      <c r="CG48"/>
      <c r="CH48"/>
      <c r="CM48" s="66" t="s">
        <v>110</v>
      </c>
    </row>
    <row r="49" spans="1:97" s="166" customFormat="1">
      <c r="A49" s="165">
        <v>26.1</v>
      </c>
      <c r="B49" s="165" t="s">
        <v>304</v>
      </c>
      <c r="F49" s="86" t="s">
        <v>303</v>
      </c>
      <c r="G49" s="88"/>
      <c r="H49" s="87"/>
      <c r="I49" s="87"/>
      <c r="J49" s="89"/>
      <c r="K49" s="90"/>
      <c r="L49" s="90"/>
      <c r="M49" s="87"/>
      <c r="N49" s="87"/>
      <c r="O49" s="91"/>
      <c r="P49" s="91"/>
      <c r="Q49" s="87"/>
      <c r="R49" s="87"/>
      <c r="S49" s="91"/>
      <c r="T49" s="165"/>
      <c r="U49" s="167"/>
      <c r="V49" s="93"/>
      <c r="W49" s="87"/>
      <c r="AY49" s="95" t="s">
        <v>103</v>
      </c>
      <c r="AZ49" s="86"/>
      <c r="BA49" s="86" t="s">
        <v>104</v>
      </c>
      <c r="BB49" s="86"/>
      <c r="BC49" s="86"/>
      <c r="BD49" s="87" t="s">
        <v>112</v>
      </c>
      <c r="BE49" s="86"/>
      <c r="BF49" s="96"/>
      <c r="BG49" s="96" t="s">
        <v>113</v>
      </c>
      <c r="BH49" s="97">
        <v>41298</v>
      </c>
      <c r="BI49" s="98"/>
      <c r="BJ49" s="167"/>
      <c r="BK49" s="167"/>
      <c r="BL49" s="167"/>
      <c r="BM49" s="99"/>
      <c r="BN49" s="100"/>
      <c r="BO49" s="101"/>
      <c r="BP49" s="99"/>
      <c r="BQ49" s="75"/>
      <c r="BR49" s="102"/>
      <c r="BS49" s="170"/>
      <c r="BT49" s="170"/>
      <c r="BU49" s="170"/>
      <c r="BV49" s="171"/>
      <c r="BW49" s="171"/>
      <c r="BX49" s="105"/>
      <c r="CA49" s="172"/>
      <c r="CB49" s="111"/>
      <c r="CC49" s="173"/>
      <c r="CF49" s="165"/>
      <c r="CI49" s="109"/>
      <c r="CJ49" s="87"/>
      <c r="CK49" s="105"/>
      <c r="CL49" s="87"/>
      <c r="CM49" s="93"/>
      <c r="CN49" s="174"/>
      <c r="CR49" s="87"/>
      <c r="CS49" s="111"/>
    </row>
    <row r="50" spans="1:97" s="122" customFormat="1" ht="15.75" thickBot="1">
      <c r="A50" s="135">
        <v>26.2</v>
      </c>
      <c r="B50" s="135" t="s">
        <v>305</v>
      </c>
      <c r="F50" s="113" t="s">
        <v>303</v>
      </c>
      <c r="G50" s="115"/>
      <c r="H50" s="114"/>
      <c r="I50" s="114"/>
      <c r="J50" s="116"/>
      <c r="K50" s="117"/>
      <c r="L50" s="117"/>
      <c r="M50" s="114"/>
      <c r="N50" s="114"/>
      <c r="O50" s="118"/>
      <c r="P50" s="118"/>
      <c r="Q50" s="114"/>
      <c r="R50" s="114"/>
      <c r="S50" s="118"/>
      <c r="T50" s="135"/>
      <c r="U50" s="126"/>
      <c r="V50" s="119"/>
      <c r="W50" s="114"/>
      <c r="AY50" s="95" t="s">
        <v>103</v>
      </c>
      <c r="AZ50" s="113"/>
      <c r="BA50" s="113"/>
      <c r="BB50" s="113"/>
      <c r="BC50" s="113"/>
      <c r="BD50" s="114"/>
      <c r="BE50" s="113"/>
      <c r="BF50" s="121"/>
      <c r="BG50" s="122" t="s">
        <v>117</v>
      </c>
      <c r="BH50" s="123">
        <v>41421</v>
      </c>
      <c r="BI50" s="124"/>
      <c r="BJ50" s="126"/>
      <c r="BK50" s="126"/>
      <c r="BL50" s="126"/>
      <c r="BM50" s="125"/>
      <c r="BN50" s="222">
        <v>2.02</v>
      </c>
      <c r="BO50" s="127"/>
      <c r="BP50" s="125"/>
      <c r="BQ50" s="75">
        <v>84.8</v>
      </c>
      <c r="BR50" s="128">
        <v>50</v>
      </c>
      <c r="BT50" s="175">
        <v>4.24</v>
      </c>
      <c r="BU50" s="175"/>
      <c r="BV50" s="176"/>
      <c r="BW50" s="176"/>
      <c r="BX50" s="131"/>
      <c r="CA50" s="177"/>
      <c r="CB50" s="133">
        <v>41428</v>
      </c>
      <c r="CC50" s="134" t="s">
        <v>118</v>
      </c>
      <c r="CD50" s="122" t="s">
        <v>119</v>
      </c>
      <c r="CE50" s="135" t="s">
        <v>158</v>
      </c>
      <c r="CF50" s="136">
        <v>41488</v>
      </c>
      <c r="CG50" s="137" t="s">
        <v>187</v>
      </c>
      <c r="CH50" s="137"/>
      <c r="CI50" s="138">
        <v>41425</v>
      </c>
      <c r="CJ50" s="114" t="s">
        <v>122</v>
      </c>
      <c r="CK50" s="131">
        <v>100</v>
      </c>
      <c r="CL50" s="114">
        <v>3.5</v>
      </c>
      <c r="CM50" s="119"/>
      <c r="CN50" s="178"/>
      <c r="CR50" s="114"/>
      <c r="CS50" s="140"/>
    </row>
    <row r="51" spans="1:97" ht="15.75" thickTop="1">
      <c r="A51" s="56">
        <v>27</v>
      </c>
      <c r="B51" s="56" t="s">
        <v>306</v>
      </c>
      <c r="C51" s="57" t="s">
        <v>307</v>
      </c>
      <c r="D51" s="57"/>
      <c r="E51" s="57"/>
      <c r="F51" s="58" t="s">
        <v>308</v>
      </c>
      <c r="J51" s="61" t="s">
        <v>98</v>
      </c>
      <c r="K51" t="s">
        <v>309</v>
      </c>
      <c r="L51"/>
      <c r="M51" t="s">
        <v>310</v>
      </c>
      <c r="N51" s="60"/>
      <c r="O51" s="65" t="s">
        <v>311</v>
      </c>
      <c r="Q51" t="s">
        <v>312</v>
      </c>
      <c r="T51" s="64" t="s">
        <v>313</v>
      </c>
      <c r="V51" s="66" t="s">
        <v>100</v>
      </c>
      <c r="W51" t="s">
        <v>314</v>
      </c>
      <c r="AH51" t="s">
        <v>315</v>
      </c>
      <c r="AU51">
        <v>2002</v>
      </c>
      <c r="AV51">
        <v>40</v>
      </c>
      <c r="AY51" s="95" t="s">
        <v>103</v>
      </c>
      <c r="AZ51" s="58"/>
      <c r="BA51" s="56" t="s">
        <v>104</v>
      </c>
      <c r="BB51" s="56"/>
      <c r="BC51" s="56"/>
      <c r="BD51" t="s">
        <v>105</v>
      </c>
      <c r="BE51" s="56" t="s">
        <v>106</v>
      </c>
      <c r="BF51" s="69" t="s">
        <v>107</v>
      </c>
      <c r="BG51" s="69"/>
      <c r="BH51" s="70">
        <v>41271</v>
      </c>
      <c r="BI51" s="71" t="s">
        <v>220</v>
      </c>
      <c r="BM51" s="72">
        <v>32.6</v>
      </c>
      <c r="BN51" s="73">
        <v>1.85</v>
      </c>
      <c r="BO51" s="74">
        <v>87.4</v>
      </c>
      <c r="BP51" s="72"/>
      <c r="BQ51" s="75"/>
      <c r="BR51" s="76">
        <v>92</v>
      </c>
      <c r="BS51" s="77">
        <f t="shared" si="0"/>
        <v>2.9992000000000001</v>
      </c>
      <c r="BT51" s="77"/>
      <c r="BU51" s="77"/>
      <c r="BV51" s="163"/>
      <c r="CG51"/>
      <c r="CH51"/>
      <c r="CM51" s="66" t="s">
        <v>110</v>
      </c>
    </row>
    <row r="52" spans="1:97" s="166" customFormat="1">
      <c r="A52" s="165">
        <v>27.1</v>
      </c>
      <c r="B52" s="165" t="s">
        <v>316</v>
      </c>
      <c r="F52" s="86" t="s">
        <v>308</v>
      </c>
      <c r="G52" s="88"/>
      <c r="H52" s="87"/>
      <c r="I52" s="87"/>
      <c r="J52" s="89"/>
      <c r="N52" s="87"/>
      <c r="O52" s="167"/>
      <c r="P52" s="167"/>
      <c r="S52" s="167"/>
      <c r="T52" s="229"/>
      <c r="U52" s="167"/>
      <c r="V52" s="93"/>
      <c r="AY52" s="95" t="s">
        <v>103</v>
      </c>
      <c r="AZ52" s="86"/>
      <c r="BA52" s="86" t="s">
        <v>104</v>
      </c>
      <c r="BB52" s="86"/>
      <c r="BC52" s="86"/>
      <c r="BD52" s="87" t="s">
        <v>112</v>
      </c>
      <c r="BE52" s="86"/>
      <c r="BF52" s="96"/>
      <c r="BG52" s="96" t="s">
        <v>113</v>
      </c>
      <c r="BH52" s="97">
        <v>41298</v>
      </c>
      <c r="BI52" s="98"/>
      <c r="BJ52" s="167"/>
      <c r="BK52" s="167"/>
      <c r="BL52" s="167"/>
      <c r="BM52" s="99"/>
      <c r="BN52" s="100"/>
      <c r="BO52" s="101"/>
      <c r="BP52" s="99"/>
      <c r="BQ52" s="75"/>
      <c r="BR52" s="102"/>
      <c r="BS52" s="170"/>
      <c r="BT52" s="170"/>
      <c r="BU52" s="170"/>
      <c r="BV52" s="171"/>
      <c r="BW52" s="171"/>
      <c r="BX52" s="105"/>
      <c r="CA52" s="172"/>
      <c r="CB52" s="111"/>
      <c r="CC52" s="173"/>
      <c r="CF52" s="165"/>
      <c r="CI52" s="109"/>
      <c r="CJ52" s="87"/>
      <c r="CK52" s="105"/>
      <c r="CL52" s="87"/>
      <c r="CM52" s="93"/>
      <c r="CN52" s="174"/>
      <c r="CR52" s="87"/>
      <c r="CS52" s="111"/>
    </row>
    <row r="53" spans="1:97" s="122" customFormat="1" ht="15.75" thickBot="1">
      <c r="A53" s="135">
        <v>27.2</v>
      </c>
      <c r="B53" s="135" t="s">
        <v>317</v>
      </c>
      <c r="F53" s="113" t="s">
        <v>308</v>
      </c>
      <c r="G53" s="115"/>
      <c r="H53" s="114"/>
      <c r="I53" s="114"/>
      <c r="J53" s="116"/>
      <c r="N53" s="114"/>
      <c r="O53" s="126"/>
      <c r="P53" s="126"/>
      <c r="S53" s="126"/>
      <c r="T53" s="229"/>
      <c r="U53" s="126"/>
      <c r="V53" s="119"/>
      <c r="AY53" s="95" t="s">
        <v>103</v>
      </c>
      <c r="AZ53" s="113"/>
      <c r="BA53" s="113"/>
      <c r="BB53" s="113"/>
      <c r="BC53" s="113"/>
      <c r="BD53" s="114"/>
      <c r="BE53" s="113"/>
      <c r="BF53" s="121"/>
      <c r="BG53" s="122" t="s">
        <v>117</v>
      </c>
      <c r="BH53" s="123">
        <v>41421</v>
      </c>
      <c r="BI53" s="124"/>
      <c r="BJ53" s="126"/>
      <c r="BK53" s="126"/>
      <c r="BL53" s="126"/>
      <c r="BM53" s="125"/>
      <c r="BN53" s="222">
        <v>2</v>
      </c>
      <c r="BO53" s="127"/>
      <c r="BP53" s="125"/>
      <c r="BQ53" s="75">
        <v>204</v>
      </c>
      <c r="BR53" s="128">
        <v>50</v>
      </c>
      <c r="BT53" s="175">
        <v>10.199999999999999</v>
      </c>
      <c r="BU53" s="175"/>
      <c r="BV53" s="176"/>
      <c r="BW53" s="176"/>
      <c r="BX53" s="131"/>
      <c r="CA53" s="177"/>
      <c r="CB53" s="133">
        <v>41428</v>
      </c>
      <c r="CC53" s="134" t="s">
        <v>118</v>
      </c>
      <c r="CD53" s="122" t="s">
        <v>119</v>
      </c>
      <c r="CE53" s="135" t="s">
        <v>158</v>
      </c>
      <c r="CF53" s="136">
        <v>41488</v>
      </c>
      <c r="CG53" s="137" t="s">
        <v>196</v>
      </c>
      <c r="CH53" s="137"/>
      <c r="CI53" s="138">
        <v>41425</v>
      </c>
      <c r="CJ53" s="114" t="s">
        <v>122</v>
      </c>
      <c r="CK53" s="131">
        <v>100</v>
      </c>
      <c r="CL53" s="114">
        <v>3.5</v>
      </c>
      <c r="CM53" s="119"/>
      <c r="CN53" s="178"/>
      <c r="CR53" s="114"/>
      <c r="CS53" s="140"/>
    </row>
    <row r="54" spans="1:97" ht="15.75" thickTop="1">
      <c r="A54" s="56">
        <v>28</v>
      </c>
      <c r="B54" s="56" t="s">
        <v>318</v>
      </c>
      <c r="C54" s="57" t="s">
        <v>319</v>
      </c>
      <c r="D54" s="57"/>
      <c r="E54" s="57"/>
      <c r="F54" s="58" t="s">
        <v>320</v>
      </c>
      <c r="J54" s="61" t="s">
        <v>98</v>
      </c>
      <c r="K54" t="s">
        <v>321</v>
      </c>
      <c r="L54"/>
      <c r="M54" t="s">
        <v>127</v>
      </c>
      <c r="N54" s="60"/>
      <c r="O54" s="65" t="s">
        <v>322</v>
      </c>
      <c r="Q54" t="s">
        <v>323</v>
      </c>
      <c r="T54" s="64" t="s">
        <v>324</v>
      </c>
      <c r="V54" s="66" t="s">
        <v>100</v>
      </c>
      <c r="W54" t="s">
        <v>218</v>
      </c>
      <c r="AH54" t="s">
        <v>325</v>
      </c>
      <c r="AU54">
        <v>2002</v>
      </c>
      <c r="AV54">
        <v>40</v>
      </c>
      <c r="AY54" s="95" t="s">
        <v>103</v>
      </c>
      <c r="AZ54" s="58"/>
      <c r="BA54" s="56" t="s">
        <v>104</v>
      </c>
      <c r="BB54" s="56"/>
      <c r="BC54" s="56"/>
      <c r="BD54" t="s">
        <v>105</v>
      </c>
      <c r="BE54" s="56" t="s">
        <v>106</v>
      </c>
      <c r="BF54" s="69" t="s">
        <v>107</v>
      </c>
      <c r="BG54" s="69"/>
      <c r="BH54" s="70">
        <v>41271</v>
      </c>
      <c r="BI54" s="71" t="s">
        <v>220</v>
      </c>
      <c r="BM54" s="72">
        <v>27.2</v>
      </c>
      <c r="BN54" s="73">
        <v>1.88</v>
      </c>
      <c r="BO54" s="74">
        <v>95</v>
      </c>
      <c r="BP54" s="72"/>
      <c r="BQ54" s="75"/>
      <c r="BR54" s="76">
        <v>89</v>
      </c>
      <c r="BS54" s="77">
        <f t="shared" si="0"/>
        <v>2.4207999999999998</v>
      </c>
      <c r="BT54" s="77"/>
      <c r="BU54" s="77"/>
      <c r="CG54"/>
      <c r="CH54"/>
      <c r="CM54" s="66" t="s">
        <v>110</v>
      </c>
    </row>
    <row r="55" spans="1:97" s="166" customFormat="1">
      <c r="A55" s="165">
        <v>28.1</v>
      </c>
      <c r="B55" s="165" t="s">
        <v>326</v>
      </c>
      <c r="F55" s="86" t="s">
        <v>320</v>
      </c>
      <c r="G55" s="88"/>
      <c r="H55" s="87"/>
      <c r="I55" s="87"/>
      <c r="J55" s="89"/>
      <c r="N55" s="87"/>
      <c r="O55" s="167"/>
      <c r="P55" s="167"/>
      <c r="S55" s="167"/>
      <c r="T55" s="229"/>
      <c r="U55" s="167"/>
      <c r="V55" s="93"/>
      <c r="AY55" s="95" t="s">
        <v>103</v>
      </c>
      <c r="AZ55" s="86"/>
      <c r="BA55" s="86" t="s">
        <v>104</v>
      </c>
      <c r="BB55" s="86"/>
      <c r="BC55" s="86"/>
      <c r="BD55" s="87" t="s">
        <v>112</v>
      </c>
      <c r="BE55" s="86"/>
      <c r="BF55" s="96"/>
      <c r="BG55" s="96" t="s">
        <v>113</v>
      </c>
      <c r="BH55" s="97">
        <v>41298</v>
      </c>
      <c r="BI55" s="98"/>
      <c r="BJ55" s="167"/>
      <c r="BK55" s="167"/>
      <c r="BL55" s="167"/>
      <c r="BM55" s="99"/>
      <c r="BN55" s="100"/>
      <c r="BO55" s="101"/>
      <c r="BP55" s="99"/>
      <c r="BQ55" s="75"/>
      <c r="BR55" s="102"/>
      <c r="BS55" s="170"/>
      <c r="BT55" s="170"/>
      <c r="BU55" s="170"/>
      <c r="BV55" s="171"/>
      <c r="BW55" s="171"/>
      <c r="BX55" s="105"/>
      <c r="CA55" s="172"/>
      <c r="CB55" s="111"/>
      <c r="CC55" s="173"/>
      <c r="CF55" s="165"/>
      <c r="CI55" s="109"/>
      <c r="CJ55" s="87"/>
      <c r="CK55" s="105"/>
      <c r="CL55" s="87"/>
      <c r="CM55" s="93"/>
      <c r="CN55" s="174"/>
      <c r="CR55" s="87"/>
      <c r="CS55" s="111"/>
    </row>
    <row r="56" spans="1:97" s="122" customFormat="1" ht="15.75" thickBot="1">
      <c r="A56" s="135">
        <v>28.2</v>
      </c>
      <c r="B56" s="135" t="s">
        <v>327</v>
      </c>
      <c r="F56" s="113" t="s">
        <v>320</v>
      </c>
      <c r="G56" s="115"/>
      <c r="H56" s="114"/>
      <c r="I56" s="114"/>
      <c r="J56" s="116"/>
      <c r="N56" s="114"/>
      <c r="O56" s="126"/>
      <c r="P56" s="126"/>
      <c r="S56" s="126"/>
      <c r="T56" s="229"/>
      <c r="U56" s="126"/>
      <c r="V56" s="119"/>
      <c r="AY56" s="95" t="s">
        <v>103</v>
      </c>
      <c r="AZ56" s="113"/>
      <c r="BA56" s="113"/>
      <c r="BB56" s="113"/>
      <c r="BC56" s="113"/>
      <c r="BD56" s="114"/>
      <c r="BE56" s="113"/>
      <c r="BF56" s="121"/>
      <c r="BG56" s="122" t="s">
        <v>117</v>
      </c>
      <c r="BH56" s="123">
        <v>41421</v>
      </c>
      <c r="BI56" s="124"/>
      <c r="BJ56" s="126"/>
      <c r="BK56" s="126"/>
      <c r="BL56" s="126"/>
      <c r="BM56" s="125"/>
      <c r="BN56" s="222">
        <v>1.94</v>
      </c>
      <c r="BO56" s="127"/>
      <c r="BP56" s="125"/>
      <c r="BQ56" s="75">
        <v>102.4</v>
      </c>
      <c r="BR56" s="128">
        <v>50</v>
      </c>
      <c r="BT56" s="175">
        <v>5.12</v>
      </c>
      <c r="BU56" s="175"/>
      <c r="BV56" s="176"/>
      <c r="BW56" s="176"/>
      <c r="BX56" s="131"/>
      <c r="CA56" s="177"/>
      <c r="CB56" s="133">
        <v>41428</v>
      </c>
      <c r="CC56" s="134" t="s">
        <v>118</v>
      </c>
      <c r="CD56" s="122" t="s">
        <v>119</v>
      </c>
      <c r="CE56" s="135" t="s">
        <v>120</v>
      </c>
      <c r="CF56" s="136">
        <v>41478</v>
      </c>
      <c r="CG56" s="137" t="s">
        <v>212</v>
      </c>
      <c r="CH56" s="137"/>
      <c r="CI56" s="138">
        <v>41425</v>
      </c>
      <c r="CJ56" s="114" t="s">
        <v>122</v>
      </c>
      <c r="CK56" s="131">
        <v>100</v>
      </c>
      <c r="CL56" s="114">
        <v>3.5</v>
      </c>
      <c r="CM56" s="119"/>
      <c r="CN56" s="178"/>
      <c r="CR56" s="114"/>
      <c r="CS56" s="140"/>
    </row>
    <row r="57" spans="1:97" ht="15.75" thickTop="1">
      <c r="A57" s="56">
        <v>29</v>
      </c>
      <c r="B57" s="56" t="s">
        <v>328</v>
      </c>
      <c r="C57" s="57" t="s">
        <v>329</v>
      </c>
      <c r="D57" s="57"/>
      <c r="E57" s="57"/>
      <c r="F57" s="58" t="s">
        <v>330</v>
      </c>
      <c r="J57" s="61" t="s">
        <v>98</v>
      </c>
      <c r="K57" t="s">
        <v>321</v>
      </c>
      <c r="L57"/>
      <c r="M57" t="s">
        <v>331</v>
      </c>
      <c r="N57" s="60"/>
      <c r="O57" s="65" t="s">
        <v>332</v>
      </c>
      <c r="Q57" t="s">
        <v>323</v>
      </c>
      <c r="T57" s="162" t="s">
        <v>333</v>
      </c>
      <c r="V57" s="66" t="s">
        <v>100</v>
      </c>
      <c r="W57" t="s">
        <v>218</v>
      </c>
      <c r="AH57" t="s">
        <v>334</v>
      </c>
      <c r="AU57">
        <v>2002</v>
      </c>
      <c r="AV57" s="83" t="s">
        <v>335</v>
      </c>
      <c r="AY57" s="95" t="s">
        <v>103</v>
      </c>
      <c r="AZ57" s="58"/>
      <c r="BA57" s="56" t="s">
        <v>104</v>
      </c>
      <c r="BB57" s="56"/>
      <c r="BC57" s="56"/>
      <c r="BD57" t="s">
        <v>105</v>
      </c>
      <c r="BE57" s="56" t="s">
        <v>106</v>
      </c>
      <c r="BF57" s="69" t="s">
        <v>107</v>
      </c>
      <c r="BG57" s="69"/>
      <c r="BH57" s="70">
        <v>41271</v>
      </c>
      <c r="BI57" s="71" t="s">
        <v>220</v>
      </c>
      <c r="BM57" s="235">
        <v>2378.6</v>
      </c>
      <c r="BN57" s="73">
        <v>0.99</v>
      </c>
      <c r="BO57" s="74">
        <v>44</v>
      </c>
      <c r="BP57" s="72"/>
      <c r="BQ57" s="75"/>
      <c r="BR57" s="76">
        <v>194</v>
      </c>
      <c r="BS57" s="77">
        <f t="shared" si="0"/>
        <v>461.44839999999999</v>
      </c>
      <c r="BT57" s="77"/>
      <c r="BU57" s="77"/>
      <c r="CG57"/>
      <c r="CH57"/>
      <c r="CM57" s="66" t="s">
        <v>110</v>
      </c>
    </row>
    <row r="58" spans="1:97" s="196" customFormat="1">
      <c r="A58" s="195">
        <v>29.1</v>
      </c>
      <c r="B58" s="195" t="s">
        <v>336</v>
      </c>
      <c r="C58" s="236"/>
      <c r="D58" s="236"/>
      <c r="E58" s="236"/>
      <c r="F58" s="197" t="s">
        <v>330</v>
      </c>
      <c r="G58" s="198"/>
      <c r="H58" s="199"/>
      <c r="I58" s="199"/>
      <c r="J58" s="200"/>
      <c r="N58" s="199"/>
      <c r="O58" s="204"/>
      <c r="P58" s="204"/>
      <c r="S58" s="204"/>
      <c r="T58" s="169"/>
      <c r="U58" s="204"/>
      <c r="V58" s="205"/>
      <c r="AV58" s="237"/>
      <c r="AY58" s="95" t="s">
        <v>103</v>
      </c>
      <c r="AZ58" s="197"/>
      <c r="BA58" s="195"/>
      <c r="BB58" s="195"/>
      <c r="BC58" s="195"/>
      <c r="BE58" s="195"/>
      <c r="BF58" s="202"/>
      <c r="BG58" s="202"/>
      <c r="BH58" s="206">
        <v>41404</v>
      </c>
      <c r="BI58" s="207"/>
      <c r="BJ58" s="204"/>
      <c r="BK58" s="204"/>
      <c r="BL58" s="204"/>
      <c r="BM58" s="209" t="s">
        <v>337</v>
      </c>
      <c r="BN58" s="210">
        <v>2.08</v>
      </c>
      <c r="BO58" s="214"/>
      <c r="BQ58" s="75">
        <v>37.6</v>
      </c>
      <c r="BR58" s="212">
        <v>50</v>
      </c>
      <c r="BS58" s="238">
        <f>BQ58*BR58/1000</f>
        <v>1.88</v>
      </c>
      <c r="BT58" s="238"/>
      <c r="BU58" s="238"/>
      <c r="BV58" s="214">
        <v>20</v>
      </c>
      <c r="BW58" s="214">
        <f>BR58-BV58</f>
        <v>30</v>
      </c>
      <c r="BX58" s="215"/>
      <c r="CA58" s="216"/>
      <c r="CB58" s="220"/>
      <c r="CC58" s="218"/>
      <c r="CF58" s="195"/>
      <c r="CI58" s="239"/>
      <c r="CJ58" s="199"/>
      <c r="CK58" s="215"/>
      <c r="CL58" s="199"/>
      <c r="CM58" s="205"/>
      <c r="CN58" s="219"/>
      <c r="CR58" s="199"/>
      <c r="CS58" s="220"/>
    </row>
    <row r="59" spans="1:97" s="122" customFormat="1" ht="15.75" thickBot="1">
      <c r="A59" s="135">
        <v>29.2</v>
      </c>
      <c r="B59" s="135" t="s">
        <v>338</v>
      </c>
      <c r="C59" s="240"/>
      <c r="D59" s="240"/>
      <c r="E59" s="240"/>
      <c r="F59" s="113" t="s">
        <v>330</v>
      </c>
      <c r="G59" s="115"/>
      <c r="H59" s="114"/>
      <c r="I59" s="114"/>
      <c r="J59" s="116"/>
      <c r="N59" s="114"/>
      <c r="O59" s="126"/>
      <c r="P59" s="126"/>
      <c r="S59" s="126"/>
      <c r="T59" s="169"/>
      <c r="U59" s="126"/>
      <c r="V59" s="119"/>
      <c r="AV59" s="137"/>
      <c r="AY59" s="68" t="s">
        <v>103</v>
      </c>
      <c r="AZ59" s="113"/>
      <c r="BA59" s="135"/>
      <c r="BB59" s="135"/>
      <c r="BC59" s="135"/>
      <c r="BE59" s="135"/>
      <c r="BF59" s="121"/>
      <c r="BG59" s="122" t="s">
        <v>117</v>
      </c>
      <c r="BH59" s="123">
        <v>41421</v>
      </c>
      <c r="BI59" s="124"/>
      <c r="BJ59" s="126"/>
      <c r="BK59" s="126"/>
      <c r="BL59" s="126"/>
      <c r="BM59" s="125"/>
      <c r="BN59" s="222">
        <v>2.06</v>
      </c>
      <c r="BO59" s="176"/>
      <c r="BQ59" s="75">
        <v>52.800000000000004</v>
      </c>
      <c r="BR59" s="128">
        <v>75</v>
      </c>
      <c r="BT59" s="175">
        <v>3.9600000000000004</v>
      </c>
      <c r="BU59" s="175"/>
      <c r="BV59" s="176"/>
      <c r="BW59" s="176"/>
      <c r="BX59" s="131"/>
      <c r="CA59" s="177"/>
      <c r="CB59" s="133">
        <v>41428</v>
      </c>
      <c r="CC59" s="134" t="s">
        <v>118</v>
      </c>
      <c r="CD59" s="122" t="s">
        <v>119</v>
      </c>
      <c r="CE59" s="135" t="s">
        <v>120</v>
      </c>
      <c r="CF59" s="136">
        <v>41478</v>
      </c>
      <c r="CG59" s="137" t="s">
        <v>221</v>
      </c>
      <c r="CH59" s="137"/>
      <c r="CI59" s="138">
        <v>41425</v>
      </c>
      <c r="CJ59" s="114" t="s">
        <v>122</v>
      </c>
      <c r="CK59" s="131">
        <v>100</v>
      </c>
      <c r="CL59" s="114">
        <v>3.5</v>
      </c>
      <c r="CM59" s="119"/>
      <c r="CN59" s="178"/>
      <c r="CR59" s="114"/>
      <c r="CS59" s="140"/>
    </row>
    <row r="60" spans="1:97" s="246" customFormat="1" ht="16.5" thickTop="1" thickBot="1">
      <c r="A60" s="241">
        <v>29.3</v>
      </c>
      <c r="B60" s="241" t="s">
        <v>339</v>
      </c>
      <c r="C60" s="242"/>
      <c r="D60" s="242"/>
      <c r="E60" s="242"/>
      <c r="F60" s="243" t="s">
        <v>330</v>
      </c>
      <c r="G60" s="244"/>
      <c r="H60" s="152"/>
      <c r="I60" s="152"/>
      <c r="J60" s="245"/>
      <c r="N60" s="152"/>
      <c r="O60" s="247"/>
      <c r="P60" s="247"/>
      <c r="S60" s="247"/>
      <c r="T60" s="169"/>
      <c r="U60" s="247"/>
      <c r="V60" s="248"/>
      <c r="AV60" s="249"/>
      <c r="AY60" s="68" t="s">
        <v>103</v>
      </c>
      <c r="AZ60" s="243"/>
      <c r="BA60" s="241"/>
      <c r="BB60" s="241"/>
      <c r="BC60" s="241"/>
      <c r="BD60" s="246" t="s">
        <v>112</v>
      </c>
      <c r="BE60" s="241"/>
      <c r="BF60" s="250"/>
      <c r="BG60" s="246" t="s">
        <v>113</v>
      </c>
      <c r="BH60" s="251">
        <v>41586</v>
      </c>
      <c r="BI60" s="252"/>
      <c r="BJ60" s="247"/>
      <c r="BK60" s="247"/>
      <c r="BL60" s="247"/>
      <c r="BM60" s="75"/>
      <c r="BN60" s="253"/>
      <c r="BO60" s="254"/>
      <c r="BQ60" s="75"/>
      <c r="BR60" s="255"/>
      <c r="BT60" s="256"/>
      <c r="BU60" s="256"/>
      <c r="BV60" s="254"/>
      <c r="BW60" s="254"/>
      <c r="BX60" s="257"/>
      <c r="CA60" s="258"/>
      <c r="CB60" s="259"/>
      <c r="CC60" s="134"/>
      <c r="CF60" s="241"/>
      <c r="CG60" s="249"/>
      <c r="CH60" s="249"/>
      <c r="CI60" s="138"/>
      <c r="CJ60" s="152"/>
      <c r="CK60" s="257"/>
      <c r="CL60" s="152"/>
      <c r="CM60" s="248"/>
      <c r="CN60" s="260"/>
      <c r="CR60" s="152"/>
      <c r="CS60" s="261"/>
    </row>
    <row r="61" spans="1:97" ht="16.5" thickTop="1" thickBot="1">
      <c r="A61" s="56">
        <v>30</v>
      </c>
      <c r="B61" s="56" t="s">
        <v>340</v>
      </c>
      <c r="C61" s="57" t="s">
        <v>341</v>
      </c>
      <c r="D61" s="57"/>
      <c r="E61" s="57"/>
      <c r="F61" s="58" t="s">
        <v>342</v>
      </c>
      <c r="J61" s="61" t="s">
        <v>98</v>
      </c>
      <c r="K61" t="s">
        <v>343</v>
      </c>
      <c r="L61"/>
      <c r="M61" t="s">
        <v>127</v>
      </c>
      <c r="N61" s="60"/>
      <c r="O61" s="65" t="s">
        <v>322</v>
      </c>
      <c r="Q61" t="s">
        <v>344</v>
      </c>
      <c r="T61" s="162" t="s">
        <v>345</v>
      </c>
      <c r="V61" s="66" t="s">
        <v>100</v>
      </c>
      <c r="W61" t="s">
        <v>218</v>
      </c>
      <c r="AH61" t="s">
        <v>346</v>
      </c>
      <c r="AU61">
        <v>2002</v>
      </c>
      <c r="AV61">
        <v>56</v>
      </c>
      <c r="AY61" s="68" t="s">
        <v>103</v>
      </c>
      <c r="AZ61" s="58"/>
      <c r="BA61" s="56" t="s">
        <v>104</v>
      </c>
      <c r="BB61" s="56"/>
      <c r="BC61" s="56"/>
      <c r="BD61" t="s">
        <v>105</v>
      </c>
      <c r="BE61" s="56" t="s">
        <v>106</v>
      </c>
      <c r="BF61" s="69" t="s">
        <v>107</v>
      </c>
      <c r="BG61" s="69"/>
      <c r="BH61" s="70">
        <v>41271</v>
      </c>
      <c r="BI61" s="71" t="s">
        <v>220</v>
      </c>
      <c r="BM61" s="72">
        <v>117.2</v>
      </c>
      <c r="BN61" s="73">
        <v>1.87</v>
      </c>
      <c r="BO61" s="74">
        <v>183.20000000000002</v>
      </c>
      <c r="BP61" s="72"/>
      <c r="BQ61" s="75">
        <v>94</v>
      </c>
      <c r="BR61" s="76">
        <v>67</v>
      </c>
      <c r="BS61" s="77">
        <f t="shared" si="0"/>
        <v>7.8524000000000003</v>
      </c>
      <c r="BT61" s="77"/>
      <c r="BU61" s="77"/>
      <c r="BV61" s="78">
        <v>27.303754266211602</v>
      </c>
      <c r="BW61" s="78">
        <f>BR61-BV61</f>
        <v>39.696245733788402</v>
      </c>
      <c r="CB61" s="146">
        <v>41316</v>
      </c>
      <c r="CC61" s="82" t="s">
        <v>118</v>
      </c>
      <c r="CD61" s="147" t="s">
        <v>133</v>
      </c>
      <c r="CE61" s="56" t="s">
        <v>176</v>
      </c>
      <c r="CF61" s="148">
        <v>41475</v>
      </c>
      <c r="CG61" s="147" t="s">
        <v>347</v>
      </c>
      <c r="CH61" s="147"/>
      <c r="CI61" s="149">
        <v>41544</v>
      </c>
      <c r="CK61" s="79">
        <v>100</v>
      </c>
      <c r="CL61" s="60">
        <v>3.2</v>
      </c>
      <c r="CM61" s="150" t="s">
        <v>110</v>
      </c>
      <c r="CN61" s="151"/>
      <c r="CO61" s="147"/>
      <c r="CP61" s="60"/>
    </row>
    <row r="62" spans="1:97" ht="15.75" thickTop="1">
      <c r="A62" s="56">
        <v>31</v>
      </c>
      <c r="B62" s="56" t="s">
        <v>348</v>
      </c>
      <c r="C62" s="57" t="s">
        <v>349</v>
      </c>
      <c r="D62" s="57"/>
      <c r="E62" s="57"/>
      <c r="F62" s="58" t="s">
        <v>350</v>
      </c>
      <c r="J62" s="61" t="s">
        <v>98</v>
      </c>
      <c r="K62" t="s">
        <v>351</v>
      </c>
      <c r="L62"/>
      <c r="M62" t="s">
        <v>352</v>
      </c>
      <c r="N62" s="60"/>
      <c r="O62" s="65" t="s">
        <v>353</v>
      </c>
      <c r="Q62" t="s">
        <v>344</v>
      </c>
      <c r="T62" s="162" t="s">
        <v>354</v>
      </c>
      <c r="V62" s="66" t="s">
        <v>100</v>
      </c>
      <c r="W62" t="s">
        <v>218</v>
      </c>
      <c r="AH62" t="s">
        <v>355</v>
      </c>
      <c r="AU62">
        <v>2002</v>
      </c>
      <c r="AV62">
        <v>78</v>
      </c>
      <c r="AY62" s="68" t="s">
        <v>103</v>
      </c>
      <c r="AZ62" s="58"/>
      <c r="BA62" s="56" t="s">
        <v>104</v>
      </c>
      <c r="BB62" s="56"/>
      <c r="BC62" s="56"/>
      <c r="BD62" t="s">
        <v>105</v>
      </c>
      <c r="BE62" s="56" t="s">
        <v>106</v>
      </c>
      <c r="BF62" s="69" t="s">
        <v>107</v>
      </c>
      <c r="BG62" s="69"/>
      <c r="BH62" s="70">
        <v>41271</v>
      </c>
      <c r="BI62" s="71" t="s">
        <v>220</v>
      </c>
      <c r="BM62" s="72">
        <v>27.5</v>
      </c>
      <c r="BN62" s="73">
        <v>1.94</v>
      </c>
      <c r="BO62" s="74">
        <v>28.2</v>
      </c>
      <c r="BP62" s="72"/>
      <c r="BQ62" s="75"/>
      <c r="BR62" s="76">
        <v>95</v>
      </c>
      <c r="BS62" s="77">
        <f t="shared" si="0"/>
        <v>2.6124999999999998</v>
      </c>
      <c r="BT62" s="77"/>
      <c r="BU62" s="77"/>
      <c r="CG62"/>
      <c r="CH62"/>
      <c r="CM62" s="66" t="s">
        <v>110</v>
      </c>
    </row>
    <row r="63" spans="1:97" s="166" customFormat="1">
      <c r="A63" s="165">
        <v>31.1</v>
      </c>
      <c r="B63" s="165" t="s">
        <v>356</v>
      </c>
      <c r="F63" s="86" t="s">
        <v>350</v>
      </c>
      <c r="G63" s="88"/>
      <c r="H63" s="87"/>
      <c r="I63" s="87"/>
      <c r="J63" s="89"/>
      <c r="N63" s="87"/>
      <c r="O63" s="167"/>
      <c r="P63" s="167"/>
      <c r="S63" s="167"/>
      <c r="T63" s="169"/>
      <c r="U63" s="167"/>
      <c r="V63" s="93"/>
      <c r="AY63" s="95" t="s">
        <v>103</v>
      </c>
      <c r="AZ63" s="86"/>
      <c r="BA63" s="86" t="s">
        <v>104</v>
      </c>
      <c r="BB63" s="86"/>
      <c r="BC63" s="86"/>
      <c r="BD63" s="87" t="s">
        <v>112</v>
      </c>
      <c r="BE63" s="86"/>
      <c r="BF63" s="96"/>
      <c r="BG63" s="96" t="s">
        <v>113</v>
      </c>
      <c r="BH63" s="97">
        <v>41298</v>
      </c>
      <c r="BI63" s="98"/>
      <c r="BJ63" s="167"/>
      <c r="BK63" s="167"/>
      <c r="BL63" s="167"/>
      <c r="BM63" s="99"/>
      <c r="BN63" s="100"/>
      <c r="BO63" s="101"/>
      <c r="BP63" s="99"/>
      <c r="BQ63" s="75"/>
      <c r="BR63" s="102"/>
      <c r="BS63" s="170"/>
      <c r="BT63" s="170"/>
      <c r="BU63" s="170"/>
      <c r="BV63" s="171"/>
      <c r="BW63" s="171"/>
      <c r="BX63" s="105"/>
      <c r="CA63" s="172"/>
      <c r="CB63" s="111"/>
      <c r="CC63" s="173"/>
      <c r="CF63" s="165"/>
      <c r="CI63" s="109"/>
      <c r="CJ63" s="87"/>
      <c r="CK63" s="105"/>
      <c r="CL63" s="87"/>
      <c r="CM63" s="93"/>
      <c r="CN63" s="174"/>
      <c r="CR63" s="87"/>
      <c r="CS63" s="111"/>
    </row>
    <row r="64" spans="1:97" s="122" customFormat="1" ht="15.75" thickBot="1">
      <c r="A64" s="135">
        <v>31.2</v>
      </c>
      <c r="B64" s="135" t="s">
        <v>357</v>
      </c>
      <c r="F64" s="113" t="s">
        <v>350</v>
      </c>
      <c r="G64" s="115"/>
      <c r="H64" s="114"/>
      <c r="I64" s="114"/>
      <c r="J64" s="116"/>
      <c r="N64" s="114"/>
      <c r="O64" s="126"/>
      <c r="P64" s="126"/>
      <c r="S64" s="126"/>
      <c r="T64" s="169"/>
      <c r="U64" s="126"/>
      <c r="V64" s="119"/>
      <c r="AY64" s="262" t="s">
        <v>103</v>
      </c>
      <c r="AZ64" s="113"/>
      <c r="BA64" s="113" t="s">
        <v>104</v>
      </c>
      <c r="BB64" s="113"/>
      <c r="BC64" s="113"/>
      <c r="BD64" s="114" t="s">
        <v>112</v>
      </c>
      <c r="BE64" s="113"/>
      <c r="BF64" s="121"/>
      <c r="BG64" s="122" t="s">
        <v>117</v>
      </c>
      <c r="BH64" s="123">
        <v>41421</v>
      </c>
      <c r="BI64" s="124"/>
      <c r="BJ64" s="126"/>
      <c r="BK64" s="126"/>
      <c r="BL64" s="126"/>
      <c r="BM64" s="125"/>
      <c r="BN64" s="126">
        <v>1.98</v>
      </c>
      <c r="BO64" s="127"/>
      <c r="BP64" s="125"/>
      <c r="BQ64" s="75">
        <v>214</v>
      </c>
      <c r="BR64" s="128">
        <v>50</v>
      </c>
      <c r="BT64" s="175">
        <v>10.7</v>
      </c>
      <c r="BU64" s="175"/>
      <c r="BV64" s="176"/>
      <c r="BW64" s="176"/>
      <c r="BX64" s="131"/>
      <c r="CA64" s="177"/>
      <c r="CB64" s="133">
        <v>41428</v>
      </c>
      <c r="CC64" s="134" t="s">
        <v>118</v>
      </c>
      <c r="CD64" s="122" t="s">
        <v>119</v>
      </c>
      <c r="CE64" s="135" t="s">
        <v>120</v>
      </c>
      <c r="CF64" s="136">
        <v>41478</v>
      </c>
      <c r="CG64" s="137" t="s">
        <v>227</v>
      </c>
      <c r="CH64" s="137"/>
      <c r="CI64" s="138">
        <v>41425</v>
      </c>
      <c r="CJ64" s="114" t="s">
        <v>122</v>
      </c>
      <c r="CK64" s="131">
        <v>100</v>
      </c>
      <c r="CL64" s="114">
        <v>3.5</v>
      </c>
      <c r="CM64" s="119"/>
      <c r="CN64" s="178"/>
      <c r="CR64" s="114"/>
      <c r="CS64" s="140"/>
    </row>
    <row r="65" spans="1:97" ht="15.75" thickTop="1">
      <c r="A65" s="56">
        <v>32</v>
      </c>
      <c r="B65" s="56" t="s">
        <v>358</v>
      </c>
      <c r="C65" s="57" t="s">
        <v>359</v>
      </c>
      <c r="D65" s="57"/>
      <c r="E65" s="57"/>
      <c r="F65" s="58" t="s">
        <v>360</v>
      </c>
      <c r="J65" s="61" t="s">
        <v>98</v>
      </c>
      <c r="K65" s="263"/>
      <c r="L65" s="263"/>
      <c r="M65" s="264"/>
      <c r="N65" s="264"/>
      <c r="O65" s="265"/>
      <c r="P65" s="265"/>
      <c r="Q65" s="264"/>
      <c r="R65" s="264"/>
      <c r="S65" s="265"/>
      <c r="V65" s="66" t="s">
        <v>100</v>
      </c>
      <c r="W65" s="264"/>
      <c r="AY65" s="68" t="s">
        <v>103</v>
      </c>
      <c r="AZ65" s="58"/>
      <c r="BA65" s="56" t="s">
        <v>104</v>
      </c>
      <c r="BB65" s="56"/>
      <c r="BC65" s="56"/>
      <c r="BD65" t="s">
        <v>105</v>
      </c>
      <c r="BE65" s="56" t="s">
        <v>106</v>
      </c>
      <c r="BF65" s="69" t="s">
        <v>107</v>
      </c>
      <c r="BG65" s="69"/>
      <c r="BH65" s="70">
        <v>41271</v>
      </c>
      <c r="BI65" s="71" t="s">
        <v>361</v>
      </c>
      <c r="BJ65" s="266"/>
      <c r="BK65" s="266"/>
      <c r="BL65" s="266"/>
      <c r="BM65" s="72">
        <v>15.5</v>
      </c>
      <c r="BN65" s="73">
        <v>1.87</v>
      </c>
      <c r="BO65" s="74">
        <v>39.799999999999997</v>
      </c>
      <c r="BP65" s="72"/>
      <c r="BQ65" s="75"/>
      <c r="BR65" s="76">
        <v>92</v>
      </c>
      <c r="BS65" s="77">
        <f t="shared" si="0"/>
        <v>1.4259999999999999</v>
      </c>
      <c r="BT65" s="77"/>
      <c r="BU65" s="77"/>
      <c r="CG65"/>
      <c r="CH65"/>
      <c r="CM65" s="66" t="s">
        <v>110</v>
      </c>
    </row>
    <row r="66" spans="1:97" s="166" customFormat="1">
      <c r="A66" s="165">
        <v>32.1</v>
      </c>
      <c r="B66" s="165" t="s">
        <v>362</v>
      </c>
      <c r="F66" s="86" t="s">
        <v>360</v>
      </c>
      <c r="G66" s="88"/>
      <c r="H66" s="87"/>
      <c r="I66" s="87"/>
      <c r="J66" s="89"/>
      <c r="K66" s="267"/>
      <c r="L66" s="267"/>
      <c r="M66" s="268"/>
      <c r="N66" s="268"/>
      <c r="O66" s="269"/>
      <c r="P66" s="269"/>
      <c r="Q66" s="268"/>
      <c r="R66" s="268"/>
      <c r="S66" s="269"/>
      <c r="T66" s="165"/>
      <c r="U66" s="167"/>
      <c r="V66" s="93"/>
      <c r="W66" s="268"/>
      <c r="AY66" s="95" t="s">
        <v>103</v>
      </c>
      <c r="AZ66" s="86"/>
      <c r="BA66" s="86" t="s">
        <v>104</v>
      </c>
      <c r="BB66" s="86"/>
      <c r="BC66" s="86"/>
      <c r="BD66" s="87" t="s">
        <v>112</v>
      </c>
      <c r="BE66" s="86"/>
      <c r="BF66" s="96"/>
      <c r="BG66" s="96" t="s">
        <v>113</v>
      </c>
      <c r="BH66" s="97">
        <v>41298</v>
      </c>
      <c r="BI66" s="98"/>
      <c r="BJ66" s="270"/>
      <c r="BK66" s="270"/>
      <c r="BL66" s="270"/>
      <c r="BM66" s="99"/>
      <c r="BN66" s="100"/>
      <c r="BO66" s="101"/>
      <c r="BP66" s="99"/>
      <c r="BQ66" s="75"/>
      <c r="BR66" s="102"/>
      <c r="BS66" s="170"/>
      <c r="BT66" s="170"/>
      <c r="BU66" s="170"/>
      <c r="BV66" s="171"/>
      <c r="BW66" s="171"/>
      <c r="BX66" s="105"/>
      <c r="CA66" s="172"/>
      <c r="CB66" s="111"/>
      <c r="CC66" s="173"/>
      <c r="CF66" s="165"/>
      <c r="CI66" s="109"/>
      <c r="CJ66" s="87"/>
      <c r="CK66" s="105"/>
      <c r="CL66" s="87"/>
      <c r="CM66" s="93"/>
      <c r="CN66" s="174"/>
      <c r="CR66" s="87"/>
      <c r="CS66" s="111"/>
    </row>
    <row r="67" spans="1:97" s="122" customFormat="1" ht="15.75" thickBot="1">
      <c r="A67" s="135">
        <v>32.200000000000003</v>
      </c>
      <c r="B67" s="135" t="s">
        <v>363</v>
      </c>
      <c r="F67" s="113" t="s">
        <v>360</v>
      </c>
      <c r="G67" s="115"/>
      <c r="H67" s="114"/>
      <c r="I67" s="114"/>
      <c r="J67" s="116"/>
      <c r="K67" s="271"/>
      <c r="L67" s="271"/>
      <c r="M67" s="272"/>
      <c r="N67" s="272"/>
      <c r="O67" s="273"/>
      <c r="P67" s="273"/>
      <c r="Q67" s="272"/>
      <c r="R67" s="272"/>
      <c r="S67" s="273"/>
      <c r="T67" s="135"/>
      <c r="U67" s="126"/>
      <c r="V67" s="119"/>
      <c r="W67" s="272"/>
      <c r="AY67" s="262" t="s">
        <v>103</v>
      </c>
      <c r="AZ67" s="113"/>
      <c r="BA67" s="113" t="s">
        <v>104</v>
      </c>
      <c r="BB67" s="113"/>
      <c r="BC67" s="113"/>
      <c r="BD67" s="114" t="s">
        <v>112</v>
      </c>
      <c r="BE67" s="113"/>
      <c r="BF67" s="121"/>
      <c r="BG67" s="122" t="s">
        <v>117</v>
      </c>
      <c r="BH67" s="123">
        <v>41421</v>
      </c>
      <c r="BI67" s="124"/>
      <c r="BJ67" s="274"/>
      <c r="BK67" s="274"/>
      <c r="BL67" s="274"/>
      <c r="BM67" s="125"/>
      <c r="BN67" s="222">
        <v>2.0299999999999998</v>
      </c>
      <c r="BO67" s="127"/>
      <c r="BP67" s="125"/>
      <c r="BQ67" s="75">
        <v>180</v>
      </c>
      <c r="BR67" s="128">
        <v>50</v>
      </c>
      <c r="BT67" s="175">
        <v>9</v>
      </c>
      <c r="BU67" s="175"/>
      <c r="BV67" s="176"/>
      <c r="BW67" s="176"/>
      <c r="BX67" s="131"/>
      <c r="CA67" s="177"/>
      <c r="CB67" s="133">
        <v>41428</v>
      </c>
      <c r="CC67" s="134" t="s">
        <v>118</v>
      </c>
      <c r="CD67" s="122" t="s">
        <v>119</v>
      </c>
      <c r="CE67" s="135" t="s">
        <v>120</v>
      </c>
      <c r="CF67" s="136">
        <v>41478</v>
      </c>
      <c r="CG67" s="137" t="s">
        <v>248</v>
      </c>
      <c r="CH67" s="137"/>
      <c r="CI67" s="138">
        <v>41425</v>
      </c>
      <c r="CJ67" s="114" t="s">
        <v>122</v>
      </c>
      <c r="CK67" s="131">
        <v>100</v>
      </c>
      <c r="CL67" s="114">
        <v>3.5</v>
      </c>
      <c r="CM67" s="119"/>
      <c r="CN67" s="178"/>
      <c r="CR67" s="114"/>
      <c r="CS67" s="140"/>
    </row>
    <row r="68" spans="1:97" ht="15.75" thickTop="1">
      <c r="A68" s="56">
        <v>33</v>
      </c>
      <c r="B68" s="56" t="s">
        <v>364</v>
      </c>
      <c r="C68" s="57" t="s">
        <v>365</v>
      </c>
      <c r="D68" s="57"/>
      <c r="E68" s="57"/>
      <c r="F68" s="58" t="s">
        <v>366</v>
      </c>
      <c r="J68" s="61" t="s">
        <v>98</v>
      </c>
      <c r="K68" s="263"/>
      <c r="L68" s="263"/>
      <c r="M68" s="264"/>
      <c r="N68" s="264"/>
      <c r="O68" s="265"/>
      <c r="P68" s="265"/>
      <c r="Q68" s="264"/>
      <c r="R68" s="264"/>
      <c r="S68" s="265"/>
      <c r="V68" s="66" t="s">
        <v>100</v>
      </c>
      <c r="W68" s="264"/>
      <c r="AY68" s="68" t="s">
        <v>103</v>
      </c>
      <c r="AZ68" s="58"/>
      <c r="BA68" s="56" t="s">
        <v>104</v>
      </c>
      <c r="BB68" s="56"/>
      <c r="BC68" s="56"/>
      <c r="BD68" t="s">
        <v>105</v>
      </c>
      <c r="BE68" s="56" t="s">
        <v>106</v>
      </c>
      <c r="BF68" s="69" t="s">
        <v>107</v>
      </c>
      <c r="BG68" s="69"/>
      <c r="BH68" s="70">
        <v>41271</v>
      </c>
      <c r="BI68" s="71" t="s">
        <v>361</v>
      </c>
      <c r="BJ68" s="266"/>
      <c r="BK68" s="266"/>
      <c r="BL68" s="266"/>
      <c r="BM68" s="72">
        <v>41.3</v>
      </c>
      <c r="BN68" s="73">
        <v>1.89</v>
      </c>
      <c r="BO68" s="74">
        <v>89</v>
      </c>
      <c r="BP68" s="72"/>
      <c r="BQ68" s="75"/>
      <c r="BR68" s="76">
        <v>93</v>
      </c>
      <c r="BS68" s="77">
        <f>BM68*BR68/1000</f>
        <v>3.8408999999999995</v>
      </c>
      <c r="BT68" s="77"/>
      <c r="BU68" s="77"/>
      <c r="CG68"/>
      <c r="CH68"/>
      <c r="CM68" s="66" t="s">
        <v>110</v>
      </c>
    </row>
    <row r="69" spans="1:97" s="166" customFormat="1">
      <c r="A69" s="165">
        <v>33.1</v>
      </c>
      <c r="B69" s="165" t="s">
        <v>367</v>
      </c>
      <c r="F69" s="86" t="s">
        <v>366</v>
      </c>
      <c r="G69" s="88"/>
      <c r="H69" s="87"/>
      <c r="I69" s="87"/>
      <c r="J69" s="89"/>
      <c r="K69" s="267"/>
      <c r="L69" s="267"/>
      <c r="M69" s="268"/>
      <c r="N69" s="268"/>
      <c r="O69" s="269"/>
      <c r="P69" s="269"/>
      <c r="Q69" s="268"/>
      <c r="R69" s="268"/>
      <c r="S69" s="269"/>
      <c r="T69" s="165"/>
      <c r="U69" s="167"/>
      <c r="V69" s="93"/>
      <c r="W69" s="268"/>
      <c r="AY69" s="95" t="s">
        <v>103</v>
      </c>
      <c r="AZ69" s="86"/>
      <c r="BA69" s="86" t="s">
        <v>104</v>
      </c>
      <c r="BB69" s="86"/>
      <c r="BC69" s="86"/>
      <c r="BD69" s="87" t="s">
        <v>112</v>
      </c>
      <c r="BE69" s="86"/>
      <c r="BF69" s="96"/>
      <c r="BG69" s="96" t="s">
        <v>113</v>
      </c>
      <c r="BH69" s="97">
        <v>41298</v>
      </c>
      <c r="BI69" s="98"/>
      <c r="BJ69" s="270"/>
      <c r="BK69" s="270"/>
      <c r="BL69" s="270"/>
      <c r="BM69" s="99"/>
      <c r="BN69" s="100"/>
      <c r="BO69" s="101"/>
      <c r="BP69" s="99"/>
      <c r="BQ69" s="75"/>
      <c r="BR69" s="102"/>
      <c r="BS69" s="170"/>
      <c r="BT69" s="170"/>
      <c r="BU69" s="170"/>
      <c r="BV69" s="171"/>
      <c r="BW69" s="171"/>
      <c r="BX69" s="105"/>
      <c r="CA69" s="172"/>
      <c r="CB69" s="111"/>
      <c r="CC69" s="173"/>
      <c r="CF69" s="165"/>
      <c r="CI69" s="109"/>
      <c r="CJ69" s="87"/>
      <c r="CK69" s="105"/>
      <c r="CL69" s="87"/>
      <c r="CM69" s="93"/>
      <c r="CN69" s="174"/>
      <c r="CR69" s="87"/>
      <c r="CS69" s="111"/>
    </row>
    <row r="70" spans="1:97" s="122" customFormat="1" ht="15.75" thickBot="1">
      <c r="A70" s="135">
        <v>33.200000000000003</v>
      </c>
      <c r="B70" s="135" t="s">
        <v>368</v>
      </c>
      <c r="F70" s="113" t="s">
        <v>366</v>
      </c>
      <c r="G70" s="115"/>
      <c r="H70" s="114"/>
      <c r="I70" s="114"/>
      <c r="J70" s="116"/>
      <c r="K70" s="271"/>
      <c r="L70" s="271"/>
      <c r="M70" s="272"/>
      <c r="N70" s="272"/>
      <c r="O70" s="273"/>
      <c r="P70" s="273"/>
      <c r="Q70" s="272"/>
      <c r="R70" s="272"/>
      <c r="S70" s="273"/>
      <c r="T70" s="135"/>
      <c r="U70" s="126"/>
      <c r="V70" s="119"/>
      <c r="W70" s="272"/>
      <c r="AY70" s="262" t="s">
        <v>103</v>
      </c>
      <c r="AZ70" s="113"/>
      <c r="BA70" s="113" t="s">
        <v>104</v>
      </c>
      <c r="BB70" s="113"/>
      <c r="BC70" s="113"/>
      <c r="BD70" s="114" t="s">
        <v>112</v>
      </c>
      <c r="BE70" s="113"/>
      <c r="BF70" s="121"/>
      <c r="BG70" s="122" t="s">
        <v>117</v>
      </c>
      <c r="BH70" s="123">
        <v>41421</v>
      </c>
      <c r="BI70" s="124"/>
      <c r="BJ70" s="274"/>
      <c r="BK70" s="274"/>
      <c r="BL70" s="274"/>
      <c r="BM70" s="125"/>
      <c r="BN70" s="222">
        <v>2.0099999999999998</v>
      </c>
      <c r="BO70" s="127"/>
      <c r="BP70" s="125"/>
      <c r="BQ70" s="75">
        <v>126.6</v>
      </c>
      <c r="BR70" s="128">
        <v>50</v>
      </c>
      <c r="BT70" s="175">
        <v>6.33</v>
      </c>
      <c r="BU70" s="175"/>
      <c r="BV70" s="176"/>
      <c r="BW70" s="176"/>
      <c r="BX70" s="131"/>
      <c r="CA70" s="177"/>
      <c r="CB70" s="133">
        <v>41428</v>
      </c>
      <c r="CC70" s="134" t="s">
        <v>118</v>
      </c>
      <c r="CD70" s="122" t="s">
        <v>119</v>
      </c>
      <c r="CE70" s="135" t="s">
        <v>120</v>
      </c>
      <c r="CF70" s="136">
        <v>41478</v>
      </c>
      <c r="CG70" s="137" t="s">
        <v>237</v>
      </c>
      <c r="CH70" s="137"/>
      <c r="CI70" s="138">
        <v>41425</v>
      </c>
      <c r="CJ70" s="114" t="s">
        <v>122</v>
      </c>
      <c r="CK70" s="131">
        <v>100</v>
      </c>
      <c r="CL70" s="114">
        <v>3.5</v>
      </c>
      <c r="CM70" s="119"/>
      <c r="CN70" s="178"/>
      <c r="CR70" s="114"/>
      <c r="CS70" s="140"/>
    </row>
    <row r="71" spans="1:97" ht="15.75" thickTop="1">
      <c r="A71" s="56">
        <v>34</v>
      </c>
      <c r="B71" s="56" t="s">
        <v>369</v>
      </c>
      <c r="C71" s="57" t="s">
        <v>370</v>
      </c>
      <c r="D71" s="57"/>
      <c r="E71" s="57"/>
      <c r="F71" s="58" t="s">
        <v>371</v>
      </c>
      <c r="J71" s="61" t="s">
        <v>98</v>
      </c>
      <c r="K71" s="62"/>
      <c r="L71" s="62"/>
      <c r="M71" s="60"/>
      <c r="N71" s="60"/>
      <c r="O71" s="63"/>
      <c r="P71" s="63"/>
      <c r="Q71" s="60"/>
      <c r="R71" s="60"/>
      <c r="S71" s="63"/>
      <c r="V71" s="66" t="s">
        <v>100</v>
      </c>
      <c r="W71" s="60"/>
      <c r="AY71" s="68" t="s">
        <v>103</v>
      </c>
      <c r="AZ71" s="58"/>
      <c r="BA71" s="56" t="s">
        <v>104</v>
      </c>
      <c r="BB71" s="56"/>
      <c r="BC71" s="56"/>
      <c r="BD71" t="s">
        <v>105</v>
      </c>
      <c r="BE71" s="56" t="s">
        <v>106</v>
      </c>
      <c r="BF71" s="69" t="s">
        <v>107</v>
      </c>
      <c r="BG71" s="69"/>
      <c r="BH71" s="70">
        <v>41271</v>
      </c>
      <c r="BI71" s="71" t="s">
        <v>361</v>
      </c>
      <c r="BM71" s="72">
        <v>12.3</v>
      </c>
      <c r="BN71" s="73">
        <v>1.73</v>
      </c>
      <c r="BO71" s="74">
        <v>72.400000000000006</v>
      </c>
      <c r="BP71" s="72"/>
      <c r="BQ71" s="75"/>
      <c r="BR71" s="76">
        <v>92</v>
      </c>
      <c r="BS71" s="77">
        <f>BM71*BR71/1000</f>
        <v>1.1316000000000002</v>
      </c>
      <c r="BT71" s="77"/>
      <c r="BU71" s="77"/>
      <c r="CG71"/>
      <c r="CH71"/>
      <c r="CM71" s="66" t="s">
        <v>110</v>
      </c>
    </row>
    <row r="72" spans="1:97" s="166" customFormat="1">
      <c r="A72" s="165">
        <v>34.1</v>
      </c>
      <c r="B72" s="165" t="s">
        <v>372</v>
      </c>
      <c r="F72" s="86" t="s">
        <v>371</v>
      </c>
      <c r="G72" s="88"/>
      <c r="H72" s="87"/>
      <c r="I72" s="87"/>
      <c r="J72" s="89"/>
      <c r="K72" s="90"/>
      <c r="L72" s="90"/>
      <c r="M72" s="87"/>
      <c r="N72" s="87"/>
      <c r="O72" s="91"/>
      <c r="P72" s="91"/>
      <c r="Q72" s="87"/>
      <c r="R72" s="87"/>
      <c r="S72" s="91"/>
      <c r="T72" s="165"/>
      <c r="U72" s="167"/>
      <c r="V72" s="93"/>
      <c r="W72" s="87"/>
      <c r="AY72" s="68" t="s">
        <v>103</v>
      </c>
      <c r="AZ72" s="58"/>
      <c r="BA72" s="165"/>
      <c r="BB72" s="165"/>
      <c r="BC72" s="165"/>
      <c r="BD72" s="87" t="s">
        <v>112</v>
      </c>
      <c r="BE72" s="86"/>
      <c r="BF72" s="96"/>
      <c r="BG72" s="96" t="s">
        <v>113</v>
      </c>
      <c r="BH72" s="97">
        <v>41298</v>
      </c>
      <c r="BI72" s="98"/>
      <c r="BJ72" s="167"/>
      <c r="BK72" s="167"/>
      <c r="BL72" s="167"/>
      <c r="BM72" s="99"/>
      <c r="BN72" s="100"/>
      <c r="BO72" s="101"/>
      <c r="BP72" s="99"/>
      <c r="BQ72" s="75"/>
      <c r="BR72" s="102"/>
      <c r="BS72" s="170"/>
      <c r="BT72" s="170"/>
      <c r="BU72" s="170"/>
      <c r="BV72" s="171"/>
      <c r="BW72" s="171"/>
      <c r="BX72" s="105"/>
      <c r="CA72" s="172"/>
      <c r="CB72" s="111"/>
      <c r="CC72" s="173"/>
      <c r="CF72" s="165"/>
      <c r="CI72" s="109"/>
      <c r="CJ72" s="87"/>
      <c r="CK72" s="105"/>
      <c r="CL72" s="87"/>
      <c r="CM72" s="93"/>
      <c r="CN72" s="174"/>
      <c r="CR72" s="87"/>
      <c r="CS72" s="111"/>
    </row>
    <row r="73" spans="1:97" s="122" customFormat="1" ht="15.75" thickBot="1">
      <c r="A73" s="135">
        <v>34.200000000000003</v>
      </c>
      <c r="B73" s="135" t="s">
        <v>373</v>
      </c>
      <c r="F73" s="113" t="s">
        <v>371</v>
      </c>
      <c r="G73" s="115"/>
      <c r="H73" s="114"/>
      <c r="I73" s="114"/>
      <c r="J73" s="116"/>
      <c r="K73" s="117"/>
      <c r="L73" s="117"/>
      <c r="M73" s="114"/>
      <c r="N73" s="114"/>
      <c r="O73" s="118"/>
      <c r="P73" s="118"/>
      <c r="Q73" s="114"/>
      <c r="R73" s="114"/>
      <c r="S73" s="118"/>
      <c r="T73" s="135"/>
      <c r="U73" s="126"/>
      <c r="V73" s="119"/>
      <c r="W73" s="114"/>
      <c r="AY73" s="262" t="s">
        <v>103</v>
      </c>
      <c r="AZ73" s="113"/>
      <c r="BA73" s="135"/>
      <c r="BB73" s="135"/>
      <c r="BC73" s="135"/>
      <c r="BD73" s="114" t="s">
        <v>112</v>
      </c>
      <c r="BE73" s="113"/>
      <c r="BF73" s="121"/>
      <c r="BG73" s="122" t="s">
        <v>117</v>
      </c>
      <c r="BH73" s="123">
        <v>41421</v>
      </c>
      <c r="BI73" s="124"/>
      <c r="BJ73" s="126"/>
      <c r="BK73" s="126"/>
      <c r="BL73" s="126"/>
      <c r="BM73" s="125"/>
      <c r="BN73" s="222">
        <v>2</v>
      </c>
      <c r="BO73" s="127"/>
      <c r="BP73" s="125"/>
      <c r="BQ73" s="75">
        <v>206</v>
      </c>
      <c r="BR73" s="128">
        <v>50</v>
      </c>
      <c r="BT73" s="175">
        <v>10.3</v>
      </c>
      <c r="BU73" s="175"/>
      <c r="BV73" s="176"/>
      <c r="BW73" s="176"/>
      <c r="BX73" s="131"/>
      <c r="CA73" s="177"/>
      <c r="CB73" s="133">
        <v>41428</v>
      </c>
      <c r="CC73" s="134" t="s">
        <v>118</v>
      </c>
      <c r="CD73" s="122" t="s">
        <v>119</v>
      </c>
      <c r="CE73" s="135" t="s">
        <v>120</v>
      </c>
      <c r="CF73" s="136">
        <v>41478</v>
      </c>
      <c r="CG73" s="137" t="s">
        <v>244</v>
      </c>
      <c r="CH73" s="137"/>
      <c r="CI73" s="138">
        <v>41425</v>
      </c>
      <c r="CJ73" s="114" t="s">
        <v>122</v>
      </c>
      <c r="CK73" s="131">
        <v>100</v>
      </c>
      <c r="CL73" s="114">
        <v>3.5</v>
      </c>
      <c r="CM73" s="119"/>
      <c r="CN73" s="178"/>
      <c r="CR73" s="114"/>
      <c r="CS73" s="140"/>
    </row>
    <row r="74" spans="1:97" ht="15.75" thickTop="1">
      <c r="A74" s="56">
        <v>35</v>
      </c>
      <c r="B74" s="56" t="s">
        <v>374</v>
      </c>
      <c r="C74" s="57" t="s">
        <v>375</v>
      </c>
      <c r="D74" s="57"/>
      <c r="E74" s="57"/>
      <c r="F74" s="58" t="s">
        <v>376</v>
      </c>
      <c r="J74" s="61" t="s">
        <v>98</v>
      </c>
      <c r="K74" s="62"/>
      <c r="L74" s="62"/>
      <c r="M74" s="60"/>
      <c r="N74" s="60"/>
      <c r="O74" s="63"/>
      <c r="P74" s="63"/>
      <c r="Q74" s="60"/>
      <c r="R74" s="60"/>
      <c r="S74" s="63"/>
      <c r="V74" s="66" t="s">
        <v>100</v>
      </c>
      <c r="W74" s="60"/>
      <c r="AY74" s="68" t="s">
        <v>103</v>
      </c>
      <c r="AZ74" s="58"/>
      <c r="BA74" s="56" t="s">
        <v>104</v>
      </c>
      <c r="BB74" s="56"/>
      <c r="BC74" s="56"/>
      <c r="BD74" t="s">
        <v>105</v>
      </c>
      <c r="BE74" s="56" t="s">
        <v>106</v>
      </c>
      <c r="BF74" s="69" t="s">
        <v>107</v>
      </c>
      <c r="BG74" s="69"/>
      <c r="BH74" s="70">
        <v>41271</v>
      </c>
      <c r="BI74" s="71" t="s">
        <v>220</v>
      </c>
      <c r="BM74" s="72">
        <v>10.5</v>
      </c>
      <c r="BN74" s="73">
        <v>1.73</v>
      </c>
      <c r="BO74" s="74">
        <v>31</v>
      </c>
      <c r="BP74" s="72"/>
      <c r="BQ74" s="75"/>
      <c r="BR74" s="76">
        <v>92</v>
      </c>
      <c r="BS74" s="77">
        <f>BM74*BR74/1000</f>
        <v>0.96599999999999997</v>
      </c>
      <c r="BT74" s="77"/>
      <c r="BU74" s="77"/>
      <c r="CG74"/>
      <c r="CH74"/>
      <c r="CM74" s="66" t="s">
        <v>110</v>
      </c>
    </row>
    <row r="75" spans="1:97" s="166" customFormat="1">
      <c r="A75" s="165">
        <v>35.1</v>
      </c>
      <c r="B75" s="165" t="s">
        <v>377</v>
      </c>
      <c r="F75" s="86" t="s">
        <v>376</v>
      </c>
      <c r="G75" s="88"/>
      <c r="H75" s="87"/>
      <c r="I75" s="87"/>
      <c r="J75" s="89"/>
      <c r="K75" s="90"/>
      <c r="L75" s="90"/>
      <c r="M75" s="87"/>
      <c r="N75" s="87"/>
      <c r="O75" s="91"/>
      <c r="P75" s="91"/>
      <c r="Q75" s="87"/>
      <c r="R75" s="87"/>
      <c r="S75" s="91"/>
      <c r="T75" s="165"/>
      <c r="U75" s="167"/>
      <c r="V75" s="93"/>
      <c r="W75" s="87"/>
      <c r="AY75" s="95" t="s">
        <v>103</v>
      </c>
      <c r="AZ75" s="86"/>
      <c r="BA75" s="86" t="s">
        <v>104</v>
      </c>
      <c r="BB75" s="86"/>
      <c r="BC75" s="86"/>
      <c r="BD75" s="87" t="s">
        <v>112</v>
      </c>
      <c r="BE75" s="86"/>
      <c r="BF75" s="96"/>
      <c r="BG75" s="96" t="s">
        <v>113</v>
      </c>
      <c r="BH75" s="97">
        <v>41298</v>
      </c>
      <c r="BI75" s="98"/>
      <c r="BJ75" s="167"/>
      <c r="BK75" s="167"/>
      <c r="BL75" s="167"/>
      <c r="BM75" s="99"/>
      <c r="BN75" s="100"/>
      <c r="BO75" s="101"/>
      <c r="BP75" s="99"/>
      <c r="BQ75" s="75"/>
      <c r="BR75" s="102"/>
      <c r="BS75" s="170"/>
      <c r="BV75" s="171"/>
      <c r="BW75" s="171"/>
      <c r="BX75" s="105"/>
      <c r="CA75" s="172"/>
      <c r="CB75" s="111"/>
      <c r="CC75" s="173"/>
      <c r="CF75" s="165"/>
      <c r="CI75" s="109"/>
      <c r="CJ75" s="87"/>
      <c r="CK75" s="105"/>
      <c r="CL75" s="87"/>
      <c r="CM75" s="93"/>
      <c r="CN75" s="174"/>
      <c r="CR75" s="87"/>
      <c r="CS75" s="111"/>
    </row>
    <row r="76" spans="1:97" s="122" customFormat="1" ht="15.75" thickBot="1">
      <c r="A76" s="135">
        <v>35.200000000000003</v>
      </c>
      <c r="B76" s="135" t="s">
        <v>378</v>
      </c>
      <c r="F76" s="113" t="s">
        <v>376</v>
      </c>
      <c r="G76" s="115"/>
      <c r="H76" s="114"/>
      <c r="I76" s="114"/>
      <c r="J76" s="116"/>
      <c r="K76" s="117"/>
      <c r="L76" s="117"/>
      <c r="M76" s="114"/>
      <c r="N76" s="114"/>
      <c r="O76" s="118"/>
      <c r="P76" s="118"/>
      <c r="Q76" s="114"/>
      <c r="R76" s="114"/>
      <c r="S76" s="118"/>
      <c r="T76" s="135"/>
      <c r="U76" s="126"/>
      <c r="V76" s="119"/>
      <c r="W76" s="114"/>
      <c r="AY76" s="262" t="s">
        <v>103</v>
      </c>
      <c r="AZ76" s="113"/>
      <c r="BA76" s="113" t="s">
        <v>104</v>
      </c>
      <c r="BB76" s="113"/>
      <c r="BC76" s="113"/>
      <c r="BD76" s="114" t="s">
        <v>112</v>
      </c>
      <c r="BE76" s="113"/>
      <c r="BF76" s="121"/>
      <c r="BG76" s="122" t="s">
        <v>117</v>
      </c>
      <c r="BH76" s="123">
        <v>41421</v>
      </c>
      <c r="BI76" s="124"/>
      <c r="BJ76" s="126"/>
      <c r="BK76" s="126"/>
      <c r="BL76" s="126"/>
      <c r="BM76" s="125"/>
      <c r="BN76" s="222">
        <v>1.98</v>
      </c>
      <c r="BO76" s="127"/>
      <c r="BP76" s="125"/>
      <c r="BQ76" s="75">
        <v>125.4</v>
      </c>
      <c r="BR76" s="128">
        <v>50</v>
      </c>
      <c r="BT76" s="175">
        <v>6.27</v>
      </c>
      <c r="BU76" s="175"/>
      <c r="BV76" s="176"/>
      <c r="BW76" s="176"/>
      <c r="BX76" s="131"/>
      <c r="CA76" s="177"/>
      <c r="CB76" s="133">
        <v>41428</v>
      </c>
      <c r="CC76" s="134" t="s">
        <v>118</v>
      </c>
      <c r="CD76" s="122" t="s">
        <v>119</v>
      </c>
      <c r="CE76" s="135" t="s">
        <v>120</v>
      </c>
      <c r="CF76" s="136">
        <v>41478</v>
      </c>
      <c r="CG76" s="137" t="s">
        <v>252</v>
      </c>
      <c r="CH76" s="137"/>
      <c r="CI76" s="138">
        <v>41425</v>
      </c>
      <c r="CJ76" s="114" t="s">
        <v>122</v>
      </c>
      <c r="CK76" s="131">
        <v>100</v>
      </c>
      <c r="CL76" s="114">
        <v>3.5</v>
      </c>
      <c r="CM76" s="119"/>
      <c r="CN76" s="178"/>
      <c r="CR76" s="114"/>
      <c r="CS76" s="140"/>
    </row>
    <row r="77" spans="1:97" s="122" customFormat="1" ht="16.5" thickTop="1" thickBot="1">
      <c r="A77" s="135">
        <v>35.299999999999997</v>
      </c>
      <c r="B77" s="135" t="s">
        <v>379</v>
      </c>
      <c r="C77" s="126" t="s">
        <v>380</v>
      </c>
      <c r="F77" s="135" t="s">
        <v>381</v>
      </c>
      <c r="G77" s="115"/>
      <c r="H77" s="114"/>
      <c r="I77" s="114"/>
      <c r="J77" s="116"/>
      <c r="K77" s="117"/>
      <c r="L77" s="117"/>
      <c r="M77" s="114"/>
      <c r="N77" s="114"/>
      <c r="O77" s="118"/>
      <c r="P77" s="118"/>
      <c r="Q77" s="114"/>
      <c r="R77" s="114"/>
      <c r="S77" s="118"/>
      <c r="T77" s="135"/>
      <c r="U77" s="126"/>
      <c r="V77" s="119"/>
      <c r="W77" s="114"/>
      <c r="AY77" s="262"/>
      <c r="AZ77" s="113"/>
      <c r="BA77" s="113"/>
      <c r="BB77" s="113"/>
      <c r="BC77" s="113"/>
      <c r="BD77" s="114"/>
      <c r="BE77" s="113"/>
      <c r="BF77" s="121"/>
      <c r="BH77" s="123"/>
      <c r="BI77" s="124"/>
      <c r="BJ77" s="126"/>
      <c r="BK77" s="126"/>
      <c r="BL77" s="126"/>
      <c r="BM77" s="125"/>
      <c r="BN77" s="222"/>
      <c r="BO77" s="127"/>
      <c r="BP77" s="125"/>
      <c r="BQ77" s="75">
        <v>35</v>
      </c>
      <c r="BR77" s="128">
        <v>50</v>
      </c>
      <c r="BT77" s="175"/>
      <c r="BU77" s="175"/>
      <c r="BV77" s="176">
        <v>25</v>
      </c>
      <c r="BW77" s="176"/>
      <c r="BX77" s="131"/>
      <c r="CA77" s="177"/>
      <c r="CB77" s="133"/>
      <c r="CC77" s="134"/>
      <c r="CE77" s="135"/>
      <c r="CF77" s="136"/>
      <c r="CG77" s="137"/>
      <c r="CH77" s="137"/>
      <c r="CI77" s="138"/>
      <c r="CJ77" s="114"/>
      <c r="CK77" s="131"/>
      <c r="CL77" s="114"/>
      <c r="CM77" s="119"/>
      <c r="CN77" s="178"/>
      <c r="CR77" s="114"/>
      <c r="CS77" s="140"/>
    </row>
    <row r="78" spans="1:97" ht="15.75" thickTop="1">
      <c r="A78" s="56">
        <v>36</v>
      </c>
      <c r="B78" s="56" t="s">
        <v>382</v>
      </c>
      <c r="C78" s="57" t="s">
        <v>383</v>
      </c>
      <c r="D78" s="57"/>
      <c r="E78" s="57"/>
      <c r="F78" s="58" t="s">
        <v>384</v>
      </c>
      <c r="J78" s="61" t="s">
        <v>98</v>
      </c>
      <c r="K78" s="263"/>
      <c r="L78" s="263"/>
      <c r="M78" s="264"/>
      <c r="N78" s="264"/>
      <c r="O78" s="265"/>
      <c r="P78" s="265"/>
      <c r="Q78" s="264"/>
      <c r="R78" s="264"/>
      <c r="S78" s="265"/>
      <c r="V78" s="66" t="s">
        <v>100</v>
      </c>
      <c r="W78" s="264"/>
      <c r="AY78" s="68" t="s">
        <v>103</v>
      </c>
      <c r="AZ78" s="58"/>
      <c r="BA78" s="56" t="s">
        <v>104</v>
      </c>
      <c r="BB78" s="56"/>
      <c r="BC78" s="56"/>
      <c r="BD78" t="s">
        <v>105</v>
      </c>
      <c r="BE78" s="56" t="s">
        <v>106</v>
      </c>
      <c r="BF78" s="69" t="s">
        <v>107</v>
      </c>
      <c r="BG78" s="69"/>
      <c r="BH78" s="70">
        <v>41271</v>
      </c>
      <c r="BI78" s="71" t="s">
        <v>220</v>
      </c>
      <c r="BJ78" s="266"/>
      <c r="BK78" s="266"/>
      <c r="BL78" s="266"/>
      <c r="BM78" s="72">
        <v>29.2</v>
      </c>
      <c r="BN78" s="73">
        <v>1.86</v>
      </c>
      <c r="BO78" s="74">
        <v>116</v>
      </c>
      <c r="BP78" s="72"/>
      <c r="BQ78" s="75"/>
      <c r="BR78" s="76">
        <v>92</v>
      </c>
      <c r="BS78" s="77">
        <f>BM78*BR78/1000</f>
        <v>2.6863999999999999</v>
      </c>
      <c r="BT78" s="77"/>
      <c r="BU78" s="77"/>
      <c r="CB78" s="156"/>
      <c r="CG78"/>
      <c r="CH78"/>
      <c r="CM78" s="66" t="s">
        <v>110</v>
      </c>
    </row>
    <row r="79" spans="1:97" s="166" customFormat="1">
      <c r="A79" s="165">
        <v>36.1</v>
      </c>
      <c r="B79" s="165" t="s">
        <v>385</v>
      </c>
      <c r="F79" s="86" t="s">
        <v>384</v>
      </c>
      <c r="G79" s="88"/>
      <c r="H79" s="87"/>
      <c r="I79" s="87"/>
      <c r="J79" s="89"/>
      <c r="K79" s="267"/>
      <c r="L79" s="267"/>
      <c r="M79" s="268"/>
      <c r="N79" s="268"/>
      <c r="O79" s="269"/>
      <c r="P79" s="269"/>
      <c r="Q79" s="268"/>
      <c r="R79" s="268"/>
      <c r="S79" s="269"/>
      <c r="T79" s="165"/>
      <c r="U79" s="167"/>
      <c r="V79" s="93"/>
      <c r="W79" s="268"/>
      <c r="AY79" s="95" t="s">
        <v>103</v>
      </c>
      <c r="AZ79" s="86"/>
      <c r="BA79" s="86" t="s">
        <v>104</v>
      </c>
      <c r="BB79" s="86"/>
      <c r="BC79" s="86"/>
      <c r="BD79" s="87" t="s">
        <v>112</v>
      </c>
      <c r="BE79" s="86"/>
      <c r="BF79" s="96"/>
      <c r="BG79" s="96" t="s">
        <v>113</v>
      </c>
      <c r="BH79" s="97">
        <v>41298</v>
      </c>
      <c r="BI79" s="98"/>
      <c r="BJ79" s="270"/>
      <c r="BK79" s="270"/>
      <c r="BL79" s="270"/>
      <c r="BM79" s="99"/>
      <c r="BN79" s="100"/>
      <c r="BO79" s="101"/>
      <c r="BP79" s="99"/>
      <c r="BQ79" s="75"/>
      <c r="BR79" s="102"/>
      <c r="BS79" s="170"/>
      <c r="BT79" s="170"/>
      <c r="BU79" s="170"/>
      <c r="BV79" s="171"/>
      <c r="BW79" s="171"/>
      <c r="BX79" s="105"/>
      <c r="CA79" s="172"/>
      <c r="CB79" s="111"/>
      <c r="CC79" s="173"/>
      <c r="CF79" s="165"/>
      <c r="CI79" s="109"/>
      <c r="CJ79" s="87"/>
      <c r="CK79" s="105"/>
      <c r="CL79" s="87"/>
      <c r="CM79" s="93"/>
      <c r="CN79" s="174"/>
      <c r="CR79" s="87"/>
      <c r="CS79" s="111"/>
    </row>
    <row r="80" spans="1:97" s="122" customFormat="1" ht="15.75" thickBot="1">
      <c r="A80" s="135">
        <v>36.200000000000003</v>
      </c>
      <c r="B80" s="135" t="s">
        <v>386</v>
      </c>
      <c r="F80" s="113" t="s">
        <v>384</v>
      </c>
      <c r="G80" s="115"/>
      <c r="H80" s="114"/>
      <c r="I80" s="114"/>
      <c r="J80" s="116"/>
      <c r="K80" s="271"/>
      <c r="L80" s="271"/>
      <c r="M80" s="272"/>
      <c r="N80" s="272"/>
      <c r="O80" s="273"/>
      <c r="P80" s="273"/>
      <c r="Q80" s="272"/>
      <c r="R80" s="272"/>
      <c r="S80" s="273"/>
      <c r="T80" s="135"/>
      <c r="U80" s="126"/>
      <c r="V80" s="119"/>
      <c r="W80" s="272"/>
      <c r="AY80" s="262" t="s">
        <v>103</v>
      </c>
      <c r="AZ80" s="113"/>
      <c r="BA80" s="113" t="s">
        <v>104</v>
      </c>
      <c r="BB80" s="113"/>
      <c r="BC80" s="113"/>
      <c r="BD80" s="114" t="s">
        <v>112</v>
      </c>
      <c r="BE80" s="113"/>
      <c r="BF80" s="121"/>
      <c r="BG80" s="122" t="s">
        <v>117</v>
      </c>
      <c r="BH80" s="123">
        <v>41421</v>
      </c>
      <c r="BI80" s="124"/>
      <c r="BJ80" s="274"/>
      <c r="BK80" s="274"/>
      <c r="BL80" s="274"/>
      <c r="BM80" s="125"/>
      <c r="BN80" s="222">
        <v>1.98</v>
      </c>
      <c r="BO80" s="127"/>
      <c r="BP80" s="125"/>
      <c r="BQ80" s="75">
        <v>236</v>
      </c>
      <c r="BR80" s="128">
        <v>50</v>
      </c>
      <c r="BT80" s="175">
        <v>11.8</v>
      </c>
      <c r="BU80" s="175"/>
      <c r="BV80" s="176"/>
      <c r="BW80" s="176"/>
      <c r="BX80" s="131"/>
      <c r="CA80" s="177"/>
      <c r="CB80" s="133">
        <v>41428</v>
      </c>
      <c r="CC80" s="134" t="s">
        <v>118</v>
      </c>
      <c r="CD80" s="122" t="s">
        <v>119</v>
      </c>
      <c r="CE80" s="135" t="s">
        <v>120</v>
      </c>
      <c r="CF80" s="136">
        <v>41478</v>
      </c>
      <c r="CG80" s="137" t="s">
        <v>258</v>
      </c>
      <c r="CH80" s="137"/>
      <c r="CI80" s="138">
        <v>41425</v>
      </c>
      <c r="CJ80" s="114" t="s">
        <v>122</v>
      </c>
      <c r="CK80" s="131">
        <v>100</v>
      </c>
      <c r="CL80" s="114">
        <v>3.5</v>
      </c>
      <c r="CM80" s="119"/>
      <c r="CN80" s="178"/>
      <c r="CR80" s="114"/>
      <c r="CS80" s="140"/>
    </row>
    <row r="81" spans="1:97" s="122" customFormat="1" ht="16.5" thickTop="1" thickBot="1">
      <c r="A81" s="135">
        <v>36.299999999999997</v>
      </c>
      <c r="B81" s="135" t="s">
        <v>387</v>
      </c>
      <c r="C81" s="126" t="s">
        <v>388</v>
      </c>
      <c r="F81" s="135" t="s">
        <v>389</v>
      </c>
      <c r="G81" s="115"/>
      <c r="H81" s="114"/>
      <c r="I81" s="114"/>
      <c r="J81" s="116"/>
      <c r="K81" s="271"/>
      <c r="L81" s="271"/>
      <c r="M81" s="272"/>
      <c r="N81" s="272"/>
      <c r="O81" s="273"/>
      <c r="P81" s="273"/>
      <c r="Q81" s="272"/>
      <c r="R81" s="272"/>
      <c r="S81" s="273"/>
      <c r="T81" s="135"/>
      <c r="U81" s="126"/>
      <c r="V81" s="119"/>
      <c r="W81" s="272"/>
      <c r="AY81" s="262"/>
      <c r="AZ81" s="113"/>
      <c r="BA81" s="113"/>
      <c r="BB81" s="113"/>
      <c r="BC81" s="113"/>
      <c r="BD81" s="114"/>
      <c r="BE81" s="113"/>
      <c r="BF81" s="121"/>
      <c r="BH81" s="123"/>
      <c r="BI81" s="124"/>
      <c r="BJ81" s="274"/>
      <c r="BK81" s="274"/>
      <c r="BL81" s="274"/>
      <c r="BM81" s="125"/>
      <c r="BN81" s="222"/>
      <c r="BO81" s="127"/>
      <c r="BP81" s="125"/>
      <c r="BQ81" s="75">
        <v>35</v>
      </c>
      <c r="BR81" s="128">
        <v>50</v>
      </c>
      <c r="BT81" s="175"/>
      <c r="BU81" s="175"/>
      <c r="BV81" s="176">
        <v>25</v>
      </c>
      <c r="BW81" s="176"/>
      <c r="BX81" s="131"/>
      <c r="CA81" s="177"/>
      <c r="CB81" s="133"/>
      <c r="CC81" s="134"/>
      <c r="CE81" s="135"/>
      <c r="CF81" s="136"/>
      <c r="CG81" s="137"/>
      <c r="CH81" s="137"/>
      <c r="CI81" s="138"/>
      <c r="CJ81" s="114"/>
      <c r="CK81" s="131"/>
      <c r="CL81" s="114"/>
      <c r="CM81" s="119"/>
      <c r="CN81" s="178"/>
      <c r="CR81" s="114"/>
      <c r="CS81" s="140"/>
    </row>
    <row r="82" spans="1:97" ht="15.75" thickTop="1">
      <c r="A82" s="56">
        <v>37</v>
      </c>
      <c r="B82" s="56" t="s">
        <v>390</v>
      </c>
      <c r="C82" s="57" t="s">
        <v>391</v>
      </c>
      <c r="D82" s="57"/>
      <c r="E82" s="57"/>
      <c r="F82" s="58" t="s">
        <v>392</v>
      </c>
      <c r="J82" s="61" t="s">
        <v>98</v>
      </c>
      <c r="K82" s="179" t="s">
        <v>138</v>
      </c>
      <c r="M82" t="s">
        <v>294</v>
      </c>
      <c r="N82" s="142"/>
      <c r="O82" s="228"/>
      <c r="P82" s="228"/>
      <c r="Q82" s="142"/>
      <c r="R82" s="142"/>
      <c r="S82" s="228"/>
      <c r="T82" s="64" t="s">
        <v>393</v>
      </c>
      <c r="U82" s="65" t="s">
        <v>394</v>
      </c>
      <c r="V82" s="66" t="s">
        <v>100</v>
      </c>
      <c r="W82" s="142" t="s">
        <v>395</v>
      </c>
      <c r="X82" s="67" t="s">
        <v>396</v>
      </c>
      <c r="Y82" t="s">
        <v>397</v>
      </c>
      <c r="AX82" t="s">
        <v>398</v>
      </c>
      <c r="AY82" s="68" t="s">
        <v>103</v>
      </c>
      <c r="AZ82" s="58"/>
      <c r="BA82" s="56" t="s">
        <v>104</v>
      </c>
      <c r="BB82" s="56"/>
      <c r="BC82" s="56"/>
      <c r="BD82" t="s">
        <v>105</v>
      </c>
      <c r="BE82" s="56" t="s">
        <v>106</v>
      </c>
      <c r="BF82" s="69" t="s">
        <v>107</v>
      </c>
      <c r="BG82" s="69"/>
      <c r="BH82" s="70">
        <v>41271</v>
      </c>
      <c r="BI82" s="71" t="s">
        <v>257</v>
      </c>
      <c r="BM82" s="72">
        <v>73.599999999999994</v>
      </c>
      <c r="BN82" s="73">
        <v>1.88</v>
      </c>
      <c r="BO82" s="74">
        <v>116</v>
      </c>
      <c r="BP82" s="72"/>
      <c r="BQ82" s="75">
        <v>39</v>
      </c>
      <c r="BR82" s="76">
        <v>93</v>
      </c>
      <c r="BS82" s="77">
        <f>BM82*BR82/1000</f>
        <v>6.8447999999999993</v>
      </c>
      <c r="BT82" s="77"/>
      <c r="BU82" s="77"/>
      <c r="BV82" s="78">
        <v>43.478260869565219</v>
      </c>
      <c r="BW82" s="78">
        <f>BR82-BV82</f>
        <v>49.521739130434781</v>
      </c>
      <c r="CG82"/>
      <c r="CH82"/>
      <c r="CI82" s="84">
        <v>41334</v>
      </c>
      <c r="CJ82" s="60" t="s">
        <v>109</v>
      </c>
      <c r="CM82" s="66" t="s">
        <v>110</v>
      </c>
    </row>
    <row r="83" spans="1:97" s="166" customFormat="1">
      <c r="A83" s="165">
        <v>37.1</v>
      </c>
      <c r="B83" s="165" t="s">
        <v>399</v>
      </c>
      <c r="F83" s="86" t="s">
        <v>392</v>
      </c>
      <c r="G83" s="88"/>
      <c r="H83" s="87"/>
      <c r="I83" s="87"/>
      <c r="J83" s="89"/>
      <c r="K83" s="233"/>
      <c r="L83" s="233"/>
      <c r="N83" s="87"/>
      <c r="O83" s="91"/>
      <c r="P83" s="91"/>
      <c r="Q83" s="87"/>
      <c r="R83" s="87"/>
      <c r="S83" s="91"/>
      <c r="T83" s="229"/>
      <c r="U83" s="87" t="s">
        <v>394</v>
      </c>
      <c r="V83" s="93"/>
      <c r="W83" s="87"/>
      <c r="X83" s="275"/>
      <c r="AY83" s="68" t="s">
        <v>103</v>
      </c>
      <c r="AZ83" s="58"/>
      <c r="BA83" s="56" t="s">
        <v>104</v>
      </c>
      <c r="BB83" s="56"/>
      <c r="BC83" s="56"/>
      <c r="BD83" s="87" t="s">
        <v>115</v>
      </c>
      <c r="BE83" s="86"/>
      <c r="BF83" s="96"/>
      <c r="BG83" s="96"/>
      <c r="BH83" s="97">
        <v>41316</v>
      </c>
      <c r="BI83" s="98"/>
      <c r="BJ83" s="167"/>
      <c r="BK83" s="167"/>
      <c r="BL83" s="167"/>
      <c r="BM83" s="99"/>
      <c r="BN83" s="100"/>
      <c r="BO83" s="101">
        <v>32</v>
      </c>
      <c r="BP83" s="99"/>
      <c r="BQ83" s="75"/>
      <c r="BR83" s="102">
        <v>87</v>
      </c>
      <c r="BS83" s="112">
        <f>BO83*BR83/1000</f>
        <v>2.7839999999999998</v>
      </c>
      <c r="BT83" s="112"/>
      <c r="BU83" s="112"/>
      <c r="BV83" s="171"/>
      <c r="BW83" s="171"/>
      <c r="BX83" s="105"/>
      <c r="CA83" s="172"/>
      <c r="CB83" s="107"/>
      <c r="CC83" s="173"/>
      <c r="CF83" s="165"/>
      <c r="CI83" s="109"/>
      <c r="CJ83" s="87"/>
      <c r="CK83" s="105"/>
      <c r="CL83" s="87"/>
      <c r="CM83" s="93"/>
      <c r="CN83" s="174"/>
      <c r="CR83" s="87"/>
      <c r="CS83" s="111"/>
    </row>
    <row r="84" spans="1:97" s="166" customFormat="1">
      <c r="A84" s="165">
        <v>37.200000000000003</v>
      </c>
      <c r="B84" s="165" t="s">
        <v>400</v>
      </c>
      <c r="F84" s="86" t="s">
        <v>392</v>
      </c>
      <c r="G84" s="88"/>
      <c r="H84" s="87"/>
      <c r="I84" s="87"/>
      <c r="J84" s="89"/>
      <c r="K84" s="233"/>
      <c r="L84" s="233"/>
      <c r="N84" s="87"/>
      <c r="O84" s="91"/>
      <c r="P84" s="91"/>
      <c r="Q84" s="87"/>
      <c r="R84" s="87"/>
      <c r="S84" s="91"/>
      <c r="T84" s="229"/>
      <c r="U84" s="87" t="s">
        <v>394</v>
      </c>
      <c r="V84" s="93"/>
      <c r="W84" s="87"/>
      <c r="X84" s="275"/>
      <c r="AY84" s="95" t="s">
        <v>103</v>
      </c>
      <c r="AZ84" s="86"/>
      <c r="BA84" s="86" t="s">
        <v>104</v>
      </c>
      <c r="BB84" s="86"/>
      <c r="BC84" s="86"/>
      <c r="BD84" s="87" t="s">
        <v>112</v>
      </c>
      <c r="BE84" s="86"/>
      <c r="BF84" s="96"/>
      <c r="BG84" s="96" t="s">
        <v>113</v>
      </c>
      <c r="BH84" s="97">
        <v>41444</v>
      </c>
      <c r="BI84" s="98" t="s">
        <v>401</v>
      </c>
      <c r="BJ84" s="167"/>
      <c r="BK84" s="167"/>
      <c r="BL84" s="167"/>
      <c r="BM84" s="99"/>
      <c r="BN84" s="100"/>
      <c r="BO84" s="101"/>
      <c r="BP84" s="99"/>
      <c r="BQ84" s="75"/>
      <c r="BR84" s="102"/>
      <c r="BS84" s="112"/>
      <c r="BT84" s="112"/>
      <c r="BU84" s="112"/>
      <c r="BV84" s="171"/>
      <c r="BW84" s="171"/>
      <c r="BX84" s="105"/>
      <c r="CA84" s="172"/>
      <c r="CB84" s="107"/>
      <c r="CC84" s="173"/>
      <c r="CF84" s="165"/>
      <c r="CI84" s="109"/>
      <c r="CJ84" s="87"/>
      <c r="CK84" s="105"/>
      <c r="CL84" s="87"/>
      <c r="CM84" s="93"/>
      <c r="CN84" s="174"/>
      <c r="CR84" s="87"/>
      <c r="CS84" s="111"/>
    </row>
    <row r="85" spans="1:97" s="166" customFormat="1">
      <c r="A85" s="165" t="s">
        <v>402</v>
      </c>
      <c r="B85" s="165" t="s">
        <v>403</v>
      </c>
      <c r="F85" s="86" t="s">
        <v>392</v>
      </c>
      <c r="G85" s="88"/>
      <c r="H85" s="87"/>
      <c r="I85" s="87"/>
      <c r="J85" s="89"/>
      <c r="K85" s="233"/>
      <c r="L85" s="233"/>
      <c r="N85" s="87"/>
      <c r="O85" s="91"/>
      <c r="P85" s="91"/>
      <c r="Q85" s="87"/>
      <c r="R85" s="87"/>
      <c r="S85" s="91"/>
      <c r="T85" s="229"/>
      <c r="U85" s="87" t="s">
        <v>394</v>
      </c>
      <c r="V85" s="93"/>
      <c r="W85" s="87"/>
      <c r="X85" s="275"/>
      <c r="AY85" s="95" t="s">
        <v>103</v>
      </c>
      <c r="AZ85" s="86"/>
      <c r="BA85" s="86"/>
      <c r="BB85" s="86"/>
      <c r="BC85" s="86"/>
      <c r="BD85" s="87"/>
      <c r="BE85" s="86"/>
      <c r="BF85" s="96"/>
      <c r="BG85" s="96"/>
      <c r="BH85" s="97"/>
      <c r="BI85" s="98" t="s">
        <v>404</v>
      </c>
      <c r="BJ85" s="167"/>
      <c r="BK85" s="167"/>
      <c r="BL85" s="167"/>
      <c r="BM85" s="99"/>
      <c r="BN85" s="100"/>
      <c r="BO85" s="101"/>
      <c r="BP85" s="99"/>
      <c r="BQ85" s="75">
        <v>102.8</v>
      </c>
      <c r="BR85" s="102">
        <v>100</v>
      </c>
      <c r="BS85" s="112">
        <v>10.28</v>
      </c>
      <c r="BT85" s="112"/>
      <c r="BU85" s="112"/>
      <c r="BV85" s="171"/>
      <c r="BW85" s="171"/>
      <c r="BX85" s="105"/>
      <c r="CA85" s="172"/>
      <c r="CB85" s="107">
        <v>41541</v>
      </c>
      <c r="CC85" s="173" t="s">
        <v>118</v>
      </c>
      <c r="CD85" s="276" t="s">
        <v>405</v>
      </c>
      <c r="CE85" s="166" t="s">
        <v>406</v>
      </c>
      <c r="CF85" s="277">
        <v>41619</v>
      </c>
      <c r="CI85" s="109"/>
      <c r="CJ85" s="87"/>
      <c r="CK85" s="105"/>
      <c r="CL85" s="87"/>
      <c r="CM85" s="93"/>
      <c r="CN85" s="174"/>
      <c r="CR85" s="87"/>
      <c r="CS85" s="111"/>
    </row>
    <row r="86" spans="1:97" s="246" customFormat="1" ht="15.75" thickBot="1">
      <c r="A86" s="241">
        <v>37.299999999999997</v>
      </c>
      <c r="B86" s="241" t="s">
        <v>407</v>
      </c>
      <c r="C86" s="246" t="s">
        <v>408</v>
      </c>
      <c r="D86" s="246" t="s">
        <v>409</v>
      </c>
      <c r="F86" s="243" t="s">
        <v>392</v>
      </c>
      <c r="G86" s="278" t="s">
        <v>410</v>
      </c>
      <c r="J86" s="245"/>
      <c r="K86" s="279"/>
      <c r="L86" s="279"/>
      <c r="N86" s="152"/>
      <c r="O86" s="280"/>
      <c r="P86" s="280"/>
      <c r="Q86" s="152"/>
      <c r="R86" s="152"/>
      <c r="S86" s="280"/>
      <c r="T86" s="229"/>
      <c r="U86" s="248"/>
      <c r="V86" s="248"/>
      <c r="W86" s="152"/>
      <c r="X86" s="281"/>
      <c r="AY86" s="282" t="s">
        <v>103</v>
      </c>
      <c r="AZ86" s="243"/>
      <c r="BA86" s="243"/>
      <c r="BB86" s="243"/>
      <c r="BC86" s="243"/>
      <c r="BD86" s="152" t="s">
        <v>112</v>
      </c>
      <c r="BE86" s="243"/>
      <c r="BF86" s="250"/>
      <c r="BG86" s="250" t="s">
        <v>113</v>
      </c>
      <c r="BH86" s="251">
        <v>41586</v>
      </c>
      <c r="BI86" s="252"/>
      <c r="BJ86" s="247"/>
      <c r="BK86" s="247"/>
      <c r="BL86" s="247"/>
      <c r="BM86" s="75"/>
      <c r="BN86" s="253">
        <v>1.92</v>
      </c>
      <c r="BO86" s="283"/>
      <c r="BP86" s="75"/>
      <c r="BQ86" s="75">
        <v>51.800000000000004</v>
      </c>
      <c r="BR86" s="255">
        <v>100</v>
      </c>
      <c r="BS86" s="284">
        <v>5.18</v>
      </c>
      <c r="BT86" s="284"/>
      <c r="BU86" s="284">
        <v>3.2</v>
      </c>
      <c r="BV86" s="254">
        <f>3200/BQ86</f>
        <v>61.776061776061773</v>
      </c>
      <c r="BW86" s="254">
        <f>BR86-BV86</f>
        <v>38.223938223938227</v>
      </c>
      <c r="BX86" s="257"/>
      <c r="CA86" s="258"/>
      <c r="CB86" s="285">
        <v>41684</v>
      </c>
      <c r="CC86" s="286" t="s">
        <v>118</v>
      </c>
      <c r="CD86" s="287" t="s">
        <v>411</v>
      </c>
      <c r="CE86" s="287" t="s">
        <v>412</v>
      </c>
      <c r="CF86" s="288">
        <v>41716</v>
      </c>
      <c r="CI86" s="289"/>
      <c r="CJ86" s="152"/>
      <c r="CK86" s="257"/>
      <c r="CL86" s="152"/>
      <c r="CM86" s="248"/>
      <c r="CN86" s="260"/>
      <c r="CR86" s="152"/>
      <c r="CS86" s="261"/>
    </row>
    <row r="87" spans="1:97" s="246" customFormat="1" ht="16.5" thickTop="1" thickBot="1">
      <c r="A87" s="241">
        <v>37.4</v>
      </c>
      <c r="B87" s="241" t="s">
        <v>413</v>
      </c>
      <c r="F87" s="243" t="s">
        <v>414</v>
      </c>
      <c r="G87" s="278"/>
      <c r="J87" s="245"/>
      <c r="K87" s="279"/>
      <c r="L87" s="279"/>
      <c r="N87" s="152"/>
      <c r="O87" s="280"/>
      <c r="P87" s="280"/>
      <c r="Q87" s="152"/>
      <c r="R87" s="152"/>
      <c r="S87" s="280"/>
      <c r="T87" s="229"/>
      <c r="U87" s="280"/>
      <c r="V87" s="248"/>
      <c r="W87" s="152"/>
      <c r="X87" s="281"/>
      <c r="AY87" s="282"/>
      <c r="AZ87" s="243"/>
      <c r="BA87" s="243"/>
      <c r="BB87" s="243"/>
      <c r="BC87" s="243"/>
      <c r="BD87" s="152"/>
      <c r="BE87" s="243"/>
      <c r="BF87" s="250"/>
      <c r="BG87" s="250"/>
      <c r="BH87" s="251"/>
      <c r="BI87" s="252"/>
      <c r="BJ87" s="247"/>
      <c r="BK87" s="247"/>
      <c r="BL87" s="247"/>
      <c r="BM87" s="75"/>
      <c r="BN87" s="253"/>
      <c r="BO87" s="283"/>
      <c r="BP87" s="75"/>
      <c r="BQ87" s="75"/>
      <c r="BR87" s="255"/>
      <c r="BS87" s="284"/>
      <c r="BT87" s="284"/>
      <c r="BU87" s="284"/>
      <c r="BV87" s="254"/>
      <c r="BW87" s="254"/>
      <c r="BX87" s="257"/>
      <c r="CA87" s="258"/>
      <c r="CB87" s="285"/>
      <c r="CC87" s="286"/>
      <c r="CD87" s="287"/>
      <c r="CE87" s="287"/>
      <c r="CF87" s="288"/>
      <c r="CI87" s="289"/>
      <c r="CJ87" s="152"/>
      <c r="CK87" s="257"/>
      <c r="CL87" s="152"/>
      <c r="CM87" s="248"/>
      <c r="CN87" s="260"/>
      <c r="CR87" s="152"/>
      <c r="CS87" s="261"/>
    </row>
    <row r="88" spans="1:97" ht="15.75" thickTop="1">
      <c r="A88" s="56">
        <v>37.5</v>
      </c>
      <c r="B88" s="181" t="s">
        <v>415</v>
      </c>
      <c r="C88" s="65"/>
      <c r="D88" s="65"/>
      <c r="E88" s="65"/>
      <c r="F88" s="58" t="s">
        <v>416</v>
      </c>
      <c r="J88" s="61"/>
      <c r="K88" s="142" t="s">
        <v>104</v>
      </c>
      <c r="L88"/>
      <c r="O88" s="228"/>
      <c r="P88" s="228"/>
      <c r="Q88" s="189"/>
      <c r="R88" s="189"/>
      <c r="S88" s="187"/>
      <c r="T88" s="181"/>
      <c r="U88" s="187"/>
      <c r="V88" s="188"/>
      <c r="W88" s="189"/>
      <c r="X88" s="189"/>
      <c r="Y88" s="189"/>
      <c r="Z88" s="189"/>
      <c r="AA88" s="189"/>
      <c r="AB88" s="189"/>
      <c r="AC88" s="189"/>
      <c r="AD88" s="189"/>
      <c r="AE88" s="189"/>
      <c r="AF88" s="189"/>
      <c r="AG88" s="189"/>
      <c r="AH88" s="189"/>
      <c r="AI88" s="189"/>
      <c r="AJ88" s="189"/>
      <c r="AK88" s="189"/>
      <c r="AL88" s="189"/>
      <c r="AM88" s="189"/>
      <c r="AN88" s="189"/>
      <c r="AO88" s="189"/>
      <c r="AP88" s="189"/>
      <c r="AQ88" s="189"/>
      <c r="AR88" s="189"/>
      <c r="AS88" s="189"/>
      <c r="AT88" s="189"/>
      <c r="AU88" s="189"/>
      <c r="AV88" s="189"/>
      <c r="AW88" s="189"/>
      <c r="AX88" s="189"/>
      <c r="AY88" s="194" t="s">
        <v>417</v>
      </c>
      <c r="AZ88" s="290" t="s">
        <v>418</v>
      </c>
      <c r="BA88" s="56" t="s">
        <v>104</v>
      </c>
      <c r="BB88" s="184"/>
      <c r="BC88" s="184"/>
      <c r="BD88" s="189"/>
      <c r="BE88" s="189"/>
      <c r="BF88" s="189"/>
      <c r="BG88" s="184">
        <v>1</v>
      </c>
      <c r="BH88" s="291">
        <v>42397</v>
      </c>
      <c r="BI88" s="292"/>
      <c r="BJ88" s="187"/>
      <c r="BK88" s="187"/>
      <c r="BL88" s="187"/>
      <c r="BM88" s="189">
        <v>404.3</v>
      </c>
      <c r="BN88" s="187">
        <v>2.0499999999999998</v>
      </c>
      <c r="BO88" s="163"/>
      <c r="BP88" s="189">
        <v>100</v>
      </c>
      <c r="BQ88" s="246">
        <v>83.6</v>
      </c>
      <c r="BR88" s="142"/>
      <c r="BS88" s="293"/>
      <c r="BT88" s="293"/>
      <c r="BU88" s="293"/>
      <c r="BV88" s="163"/>
      <c r="BW88" s="163"/>
      <c r="BX88" s="192"/>
      <c r="BY88" s="189"/>
      <c r="BZ88" s="189"/>
      <c r="CA88" s="193"/>
      <c r="CB88" s="194"/>
      <c r="CC88" s="292"/>
      <c r="CD88" s="189"/>
      <c r="CE88" s="189"/>
      <c r="CF88" s="181"/>
      <c r="CG88" s="294"/>
      <c r="CH88" s="294"/>
      <c r="CI88" s="227"/>
      <c r="CJ88" s="142"/>
      <c r="CK88" s="192"/>
      <c r="CL88" s="142"/>
      <c r="CM88" s="188"/>
      <c r="CN88" s="295"/>
      <c r="CO88" s="189"/>
      <c r="CP88" s="189"/>
      <c r="CQ88" s="189"/>
      <c r="CR88" s="142"/>
      <c r="CS88" s="194"/>
    </row>
    <row r="89" spans="1:97" s="189" customFormat="1">
      <c r="A89" s="181">
        <v>38</v>
      </c>
      <c r="B89" s="56" t="s">
        <v>419</v>
      </c>
      <c r="C89" s="57" t="s">
        <v>420</v>
      </c>
      <c r="D89" s="57"/>
      <c r="E89" s="57"/>
      <c r="F89" s="182" t="s">
        <v>421</v>
      </c>
      <c r="G89" s="183"/>
      <c r="H89" s="142"/>
      <c r="I89" s="142"/>
      <c r="J89" s="61" t="s">
        <v>98</v>
      </c>
      <c r="K89" s="179" t="s">
        <v>126</v>
      </c>
      <c r="L89" s="179"/>
      <c r="M89" s="189" t="s">
        <v>422</v>
      </c>
      <c r="N89" s="189" t="s">
        <v>268</v>
      </c>
      <c r="O89" s="187" t="s">
        <v>423</v>
      </c>
      <c r="P89" s="187"/>
      <c r="S89" s="187"/>
      <c r="T89" s="229" t="s">
        <v>424</v>
      </c>
      <c r="U89" s="187"/>
      <c r="V89" s="188" t="s">
        <v>100</v>
      </c>
      <c r="W89" s="142"/>
      <c r="X89" s="296" t="s">
        <v>425</v>
      </c>
      <c r="Y89" s="189" t="s">
        <v>426</v>
      </c>
      <c r="AY89" s="95" t="s">
        <v>103</v>
      </c>
      <c r="AZ89" s="58"/>
      <c r="BA89" s="56" t="s">
        <v>104</v>
      </c>
      <c r="BB89" s="56"/>
      <c r="BC89" s="56"/>
      <c r="BD89" t="s">
        <v>105</v>
      </c>
      <c r="BE89" s="56" t="s">
        <v>106</v>
      </c>
      <c r="BF89" s="69" t="s">
        <v>107</v>
      </c>
      <c r="BG89" s="185"/>
      <c r="BH89" s="70">
        <v>41271</v>
      </c>
      <c r="BI89" s="71" t="s">
        <v>273</v>
      </c>
      <c r="BJ89" s="187"/>
      <c r="BK89" s="187"/>
      <c r="BL89" s="187"/>
      <c r="BM89" s="72">
        <v>43.8</v>
      </c>
      <c r="BN89" s="73">
        <v>1.94</v>
      </c>
      <c r="BO89" s="74">
        <v>86.4</v>
      </c>
      <c r="BP89" s="72"/>
      <c r="BQ89" s="75"/>
      <c r="BR89" s="76">
        <v>93</v>
      </c>
      <c r="BS89" s="77">
        <f>BM89*BR89/1000</f>
        <v>4.0733999999999995</v>
      </c>
      <c r="BT89" s="77"/>
      <c r="BU89" s="77"/>
      <c r="BV89" s="78"/>
      <c r="BW89" s="78"/>
      <c r="BX89" s="192"/>
      <c r="BZ89" t="s">
        <v>427</v>
      </c>
      <c r="CA89" s="80"/>
      <c r="CB89" s="81"/>
      <c r="CF89" s="181"/>
      <c r="CI89" s="227"/>
      <c r="CJ89" s="142"/>
      <c r="CK89" s="192"/>
      <c r="CL89" s="142"/>
      <c r="CM89" s="188" t="s">
        <v>110</v>
      </c>
      <c r="CN89" s="295"/>
      <c r="CP89"/>
      <c r="CR89" s="142"/>
      <c r="CS89" s="194"/>
    </row>
    <row r="90" spans="1:97" s="166" customFormat="1">
      <c r="A90" s="165">
        <v>38.1</v>
      </c>
      <c r="B90" s="165" t="s">
        <v>428</v>
      </c>
      <c r="F90" s="86" t="s">
        <v>421</v>
      </c>
      <c r="G90" s="88"/>
      <c r="H90" s="87"/>
      <c r="I90" s="87"/>
      <c r="J90" s="89"/>
      <c r="K90" s="233"/>
      <c r="L90" s="233"/>
      <c r="O90" s="167"/>
      <c r="P90" s="167"/>
      <c r="S90" s="167"/>
      <c r="T90" s="229"/>
      <c r="U90" s="167"/>
      <c r="V90" s="93"/>
      <c r="W90" s="87"/>
      <c r="X90" s="275"/>
      <c r="AY90" s="95" t="s">
        <v>103</v>
      </c>
      <c r="AZ90" s="86"/>
      <c r="BA90" s="86" t="s">
        <v>104</v>
      </c>
      <c r="BB90" s="86"/>
      <c r="BC90" s="86"/>
      <c r="BD90" s="87" t="s">
        <v>112</v>
      </c>
      <c r="BE90" s="86"/>
      <c r="BF90" s="96"/>
      <c r="BG90" s="96" t="s">
        <v>113</v>
      </c>
      <c r="BH90" s="97">
        <v>41298</v>
      </c>
      <c r="BI90" s="98"/>
      <c r="BJ90" s="167"/>
      <c r="BK90" s="167"/>
      <c r="BL90" s="167"/>
      <c r="BM90" s="99"/>
      <c r="BN90" s="100"/>
      <c r="BO90" s="101"/>
      <c r="BP90" s="99"/>
      <c r="BQ90" s="75"/>
      <c r="BR90" s="102"/>
      <c r="BS90" s="170"/>
      <c r="BT90" s="170"/>
      <c r="BU90" s="170"/>
      <c r="BV90" s="171"/>
      <c r="BW90" s="171"/>
      <c r="BX90" s="105"/>
      <c r="CA90" s="172"/>
      <c r="CB90" s="111"/>
      <c r="CC90" s="173"/>
      <c r="CF90" s="165"/>
      <c r="CI90" s="109"/>
      <c r="CJ90" s="87"/>
      <c r="CK90" s="105"/>
      <c r="CL90" s="87"/>
      <c r="CM90" s="93"/>
      <c r="CN90" s="174"/>
      <c r="CR90" s="87"/>
      <c r="CS90" s="111"/>
    </row>
    <row r="91" spans="1:97" s="122" customFormat="1" ht="15.75" thickBot="1">
      <c r="A91" s="135">
        <v>38.200000000000003</v>
      </c>
      <c r="B91" s="135" t="s">
        <v>429</v>
      </c>
      <c r="F91" s="113" t="s">
        <v>421</v>
      </c>
      <c r="G91" s="115"/>
      <c r="H91" s="114"/>
      <c r="I91" s="114"/>
      <c r="J91" s="116"/>
      <c r="K91" s="234"/>
      <c r="L91" s="234"/>
      <c r="O91" s="126"/>
      <c r="P91" s="126"/>
      <c r="S91" s="126"/>
      <c r="T91" s="229"/>
      <c r="U91" s="126"/>
      <c r="V91" s="119"/>
      <c r="W91" s="114"/>
      <c r="X91" s="297"/>
      <c r="AY91" s="262" t="s">
        <v>103</v>
      </c>
      <c r="AZ91" s="113"/>
      <c r="BA91" s="113" t="s">
        <v>104</v>
      </c>
      <c r="BB91" s="113"/>
      <c r="BC91" s="113"/>
      <c r="BD91" s="114" t="s">
        <v>112</v>
      </c>
      <c r="BE91" s="113"/>
      <c r="BF91" s="121"/>
      <c r="BG91" s="122" t="s">
        <v>117</v>
      </c>
      <c r="BH91" s="123">
        <v>41421</v>
      </c>
      <c r="BI91" s="124"/>
      <c r="BJ91" s="126"/>
      <c r="BK91" s="126"/>
      <c r="BL91" s="126"/>
      <c r="BM91" s="125"/>
      <c r="BN91" s="222">
        <v>2.02</v>
      </c>
      <c r="BO91" s="127"/>
      <c r="BP91" s="125"/>
      <c r="BQ91" s="75">
        <v>352</v>
      </c>
      <c r="BR91" s="128">
        <v>50</v>
      </c>
      <c r="BT91" s="175">
        <v>17.600000000000001</v>
      </c>
      <c r="BU91" s="175"/>
      <c r="BV91" s="176"/>
      <c r="BW91" s="176"/>
      <c r="BX91" s="131"/>
      <c r="CA91" s="177"/>
      <c r="CB91" s="133">
        <v>41428</v>
      </c>
      <c r="CC91" s="134" t="s">
        <v>118</v>
      </c>
      <c r="CD91" s="122" t="s">
        <v>119</v>
      </c>
      <c r="CE91" s="135" t="s">
        <v>120</v>
      </c>
      <c r="CF91" s="136">
        <v>41478</v>
      </c>
      <c r="CG91" s="137" t="s">
        <v>274</v>
      </c>
      <c r="CH91" s="137"/>
      <c r="CI91" s="138">
        <v>41425</v>
      </c>
      <c r="CJ91" s="114" t="s">
        <v>122</v>
      </c>
      <c r="CK91" s="131">
        <v>100</v>
      </c>
      <c r="CL91" s="114">
        <v>3.5</v>
      </c>
      <c r="CM91" s="119"/>
      <c r="CN91" s="178"/>
      <c r="CR91" s="114"/>
      <c r="CS91" s="140"/>
    </row>
    <row r="92" spans="1:97" ht="15.75" thickTop="1">
      <c r="A92" s="56">
        <v>39</v>
      </c>
      <c r="B92" s="56" t="s">
        <v>430</v>
      </c>
      <c r="C92" s="57" t="s">
        <v>431</v>
      </c>
      <c r="D92" s="57"/>
      <c r="E92" s="57"/>
      <c r="F92" s="58" t="s">
        <v>432</v>
      </c>
      <c r="J92" s="61" t="s">
        <v>98</v>
      </c>
      <c r="K92" s="179" t="s">
        <v>126</v>
      </c>
      <c r="M92" s="142" t="s">
        <v>433</v>
      </c>
      <c r="N92" t="s">
        <v>268</v>
      </c>
      <c r="O92" s="65" t="s">
        <v>434</v>
      </c>
      <c r="T92" s="64" t="s">
        <v>435</v>
      </c>
      <c r="V92" s="66" t="s">
        <v>100</v>
      </c>
      <c r="W92" s="60"/>
      <c r="X92" s="67" t="s">
        <v>436</v>
      </c>
      <c r="Y92" t="s">
        <v>437</v>
      </c>
      <c r="AY92" s="68" t="s">
        <v>103</v>
      </c>
      <c r="AZ92" s="58"/>
      <c r="BA92" s="56" t="s">
        <v>104</v>
      </c>
      <c r="BB92" s="56"/>
      <c r="BC92" s="56"/>
      <c r="BD92" t="s">
        <v>105</v>
      </c>
      <c r="BE92" s="56" t="s">
        <v>106</v>
      </c>
      <c r="BF92" s="69" t="s">
        <v>107</v>
      </c>
      <c r="BG92" s="69"/>
      <c r="BH92" s="70">
        <v>41271</v>
      </c>
      <c r="BI92" s="71" t="s">
        <v>273</v>
      </c>
      <c r="BM92" s="72">
        <v>6.6</v>
      </c>
      <c r="BN92" s="73">
        <v>1.75</v>
      </c>
      <c r="BO92" s="74">
        <v>18.34</v>
      </c>
      <c r="BP92" s="72"/>
      <c r="BQ92" s="75"/>
      <c r="BR92" s="76">
        <v>95</v>
      </c>
      <c r="BS92" s="77">
        <f>BM92*BR92/1000</f>
        <v>0.627</v>
      </c>
      <c r="BT92" s="77"/>
      <c r="BU92" s="77"/>
      <c r="CG92"/>
      <c r="CH92"/>
      <c r="CM92" s="66" t="s">
        <v>110</v>
      </c>
    </row>
    <row r="93" spans="1:97" s="166" customFormat="1">
      <c r="A93" s="165">
        <v>39.1</v>
      </c>
      <c r="B93" s="165" t="s">
        <v>438</v>
      </c>
      <c r="F93" s="86" t="s">
        <v>432</v>
      </c>
      <c r="G93" s="88"/>
      <c r="H93" s="87"/>
      <c r="I93" s="87"/>
      <c r="J93" s="89"/>
      <c r="K93" s="233"/>
      <c r="L93" s="233"/>
      <c r="M93" s="87"/>
      <c r="O93" s="167"/>
      <c r="P93" s="167"/>
      <c r="S93" s="167"/>
      <c r="T93" s="229"/>
      <c r="U93" s="167"/>
      <c r="V93" s="93"/>
      <c r="W93" s="87"/>
      <c r="X93" s="275"/>
      <c r="AY93" s="95" t="s">
        <v>103</v>
      </c>
      <c r="AZ93" s="86"/>
      <c r="BA93" s="86" t="s">
        <v>104</v>
      </c>
      <c r="BB93" s="86"/>
      <c r="BC93" s="86"/>
      <c r="BD93" s="87" t="s">
        <v>112</v>
      </c>
      <c r="BE93" s="86"/>
      <c r="BF93" s="96"/>
      <c r="BG93" s="96" t="s">
        <v>113</v>
      </c>
      <c r="BH93" s="97">
        <v>41298</v>
      </c>
      <c r="BI93" s="98"/>
      <c r="BJ93" s="167"/>
      <c r="BK93" s="167"/>
      <c r="BL93" s="167"/>
      <c r="BM93" s="99"/>
      <c r="BN93" s="100"/>
      <c r="BO93" s="101"/>
      <c r="BP93" s="99"/>
      <c r="BQ93" s="75"/>
      <c r="BR93" s="102"/>
      <c r="BS93" s="170"/>
      <c r="BT93" s="170"/>
      <c r="BU93" s="170"/>
      <c r="BV93" s="171"/>
      <c r="BW93" s="171"/>
      <c r="BX93" s="105"/>
      <c r="CA93" s="172"/>
      <c r="CB93" s="111"/>
      <c r="CC93" s="173"/>
      <c r="CF93" s="165"/>
      <c r="CI93" s="109"/>
      <c r="CJ93" s="87"/>
      <c r="CK93" s="105"/>
      <c r="CL93" s="87"/>
      <c r="CM93" s="93"/>
      <c r="CN93" s="174"/>
      <c r="CR93" s="87"/>
      <c r="CS93" s="111"/>
    </row>
    <row r="94" spans="1:97" s="122" customFormat="1" ht="15.75" thickBot="1">
      <c r="A94" s="135">
        <v>39.200000000000003</v>
      </c>
      <c r="B94" s="135" t="s">
        <v>439</v>
      </c>
      <c r="F94" s="113" t="s">
        <v>432</v>
      </c>
      <c r="G94" s="115"/>
      <c r="H94" s="114"/>
      <c r="I94" s="114"/>
      <c r="J94" s="116"/>
      <c r="K94" s="234"/>
      <c r="L94" s="234"/>
      <c r="M94" s="114"/>
      <c r="O94" s="126"/>
      <c r="P94" s="126"/>
      <c r="S94" s="126"/>
      <c r="T94" s="229"/>
      <c r="U94" s="126"/>
      <c r="V94" s="119"/>
      <c r="W94" s="114"/>
      <c r="X94" s="297"/>
      <c r="AY94" s="262" t="s">
        <v>103</v>
      </c>
      <c r="AZ94" s="113"/>
      <c r="BA94" s="113" t="s">
        <v>104</v>
      </c>
      <c r="BB94" s="113"/>
      <c r="BC94" s="113"/>
      <c r="BD94" s="114" t="s">
        <v>112</v>
      </c>
      <c r="BE94" s="113"/>
      <c r="BF94" s="121"/>
      <c r="BG94" s="121"/>
      <c r="BH94" s="123"/>
      <c r="BI94" s="124"/>
      <c r="BJ94" s="126"/>
      <c r="BK94" s="126"/>
      <c r="BL94" s="126"/>
      <c r="BM94" s="125"/>
      <c r="BN94" s="222">
        <v>1.96</v>
      </c>
      <c r="BO94" s="127"/>
      <c r="BP94" s="125"/>
      <c r="BQ94" s="75">
        <v>450</v>
      </c>
      <c r="BR94" s="128">
        <v>50</v>
      </c>
      <c r="BT94" s="175">
        <v>22.5</v>
      </c>
      <c r="BU94" s="175"/>
      <c r="BV94" s="176"/>
      <c r="BW94" s="176"/>
      <c r="BX94" s="131"/>
      <c r="CA94" s="177"/>
      <c r="CB94" s="133">
        <v>41428</v>
      </c>
      <c r="CC94" s="134" t="s">
        <v>118</v>
      </c>
      <c r="CD94" s="122" t="s">
        <v>119</v>
      </c>
      <c r="CE94" s="135" t="s">
        <v>120</v>
      </c>
      <c r="CF94" s="136">
        <v>41478</v>
      </c>
      <c r="CG94" s="137" t="s">
        <v>281</v>
      </c>
      <c r="CH94" s="137"/>
      <c r="CI94" s="138">
        <v>41425</v>
      </c>
      <c r="CJ94" s="114" t="s">
        <v>122</v>
      </c>
      <c r="CK94" s="131">
        <v>100</v>
      </c>
      <c r="CL94" s="114">
        <v>3.5</v>
      </c>
      <c r="CM94" s="119"/>
      <c r="CN94" s="178"/>
      <c r="CR94" s="114"/>
      <c r="CS94" s="140"/>
    </row>
    <row r="95" spans="1:97" ht="15.75" thickTop="1">
      <c r="A95" s="56">
        <v>40</v>
      </c>
      <c r="B95" s="56" t="s">
        <v>440</v>
      </c>
      <c r="C95" s="57" t="s">
        <v>441</v>
      </c>
      <c r="D95" s="57"/>
      <c r="E95" s="57"/>
      <c r="F95" s="58" t="s">
        <v>442</v>
      </c>
      <c r="J95" s="61" t="s">
        <v>98</v>
      </c>
      <c r="K95" s="62"/>
      <c r="L95" s="62"/>
      <c r="M95" s="60"/>
      <c r="N95" t="s">
        <v>443</v>
      </c>
      <c r="O95" s="63"/>
      <c r="P95" s="63"/>
      <c r="Q95" s="60"/>
      <c r="R95" s="60"/>
      <c r="S95" s="63"/>
      <c r="T95" s="64" t="s">
        <v>444</v>
      </c>
      <c r="V95" s="66" t="s">
        <v>100</v>
      </c>
      <c r="W95" s="60"/>
      <c r="AU95">
        <v>1987</v>
      </c>
      <c r="AY95" s="68" t="s">
        <v>103</v>
      </c>
      <c r="AZ95" s="58"/>
      <c r="BA95" s="56" t="s">
        <v>104</v>
      </c>
      <c r="BB95" s="56"/>
      <c r="BC95" s="56"/>
      <c r="BD95" t="s">
        <v>105</v>
      </c>
      <c r="BE95" s="56" t="s">
        <v>106</v>
      </c>
      <c r="BF95" s="69" t="s">
        <v>107</v>
      </c>
      <c r="BG95" s="60"/>
      <c r="BH95" s="70">
        <v>41271</v>
      </c>
      <c r="BI95" s="71" t="s">
        <v>220</v>
      </c>
      <c r="BM95" s="72">
        <v>20.3</v>
      </c>
      <c r="BN95" s="73">
        <v>1.91</v>
      </c>
      <c r="BO95" s="74">
        <v>93.2</v>
      </c>
      <c r="BP95" s="72"/>
      <c r="BQ95" s="75"/>
      <c r="BR95" s="76">
        <v>94</v>
      </c>
      <c r="BS95" s="77">
        <f>BM95*BR95/1000</f>
        <v>1.9082000000000001</v>
      </c>
      <c r="BT95" s="77"/>
      <c r="BU95" s="77"/>
      <c r="CG95"/>
      <c r="CH95"/>
      <c r="CM95" s="66" t="s">
        <v>110</v>
      </c>
    </row>
    <row r="96" spans="1:97" s="166" customFormat="1">
      <c r="A96" s="165">
        <v>40.1</v>
      </c>
      <c r="B96" s="165" t="s">
        <v>445</v>
      </c>
      <c r="F96" s="86" t="s">
        <v>442</v>
      </c>
      <c r="G96" s="88"/>
      <c r="H96" s="87"/>
      <c r="I96" s="87"/>
      <c r="J96" s="89"/>
      <c r="K96" s="90"/>
      <c r="L96" s="90"/>
      <c r="M96" s="87"/>
      <c r="O96" s="91"/>
      <c r="P96" s="91"/>
      <c r="Q96" s="87"/>
      <c r="R96" s="87"/>
      <c r="S96" s="91"/>
      <c r="T96" s="229"/>
      <c r="U96" s="167"/>
      <c r="V96" s="93"/>
      <c r="W96" s="87"/>
      <c r="AY96" s="95" t="s">
        <v>103</v>
      </c>
      <c r="AZ96" s="86"/>
      <c r="BA96" s="86" t="s">
        <v>104</v>
      </c>
      <c r="BB96" s="86"/>
      <c r="BC96" s="86"/>
      <c r="BD96" s="87" t="s">
        <v>112</v>
      </c>
      <c r="BE96" s="86"/>
      <c r="BF96" s="96"/>
      <c r="BG96" s="96" t="s">
        <v>113</v>
      </c>
      <c r="BH96" s="97">
        <v>41298</v>
      </c>
      <c r="BI96" s="98"/>
      <c r="BJ96" s="167"/>
      <c r="BK96" s="167"/>
      <c r="BL96" s="167"/>
      <c r="BM96" s="99"/>
      <c r="BN96" s="100"/>
      <c r="BO96" s="101"/>
      <c r="BP96" s="99"/>
      <c r="BQ96" s="75"/>
      <c r="BR96" s="102"/>
      <c r="BS96" s="170"/>
      <c r="BT96" s="170"/>
      <c r="BU96" s="170"/>
      <c r="BV96" s="171"/>
      <c r="BW96" s="171"/>
      <c r="BX96" s="105"/>
      <c r="CA96" s="172"/>
      <c r="CB96" s="111"/>
      <c r="CC96" s="173"/>
      <c r="CF96" s="165"/>
      <c r="CI96" s="109"/>
      <c r="CJ96" s="87"/>
      <c r="CK96" s="105"/>
      <c r="CL96" s="87"/>
      <c r="CM96" s="93"/>
      <c r="CN96" s="174"/>
      <c r="CR96" s="87"/>
      <c r="CS96" s="111"/>
    </row>
    <row r="97" spans="1:97" s="122" customFormat="1" ht="15.75" thickBot="1">
      <c r="A97" s="135">
        <v>40.200000000000003</v>
      </c>
      <c r="B97" s="135" t="s">
        <v>446</v>
      </c>
      <c r="F97" s="113" t="s">
        <v>442</v>
      </c>
      <c r="G97" s="115"/>
      <c r="H97" s="114"/>
      <c r="I97" s="114"/>
      <c r="J97" s="116"/>
      <c r="K97" s="117"/>
      <c r="L97" s="117"/>
      <c r="M97" s="114"/>
      <c r="O97" s="118"/>
      <c r="P97" s="118"/>
      <c r="Q97" s="114"/>
      <c r="R97" s="114"/>
      <c r="S97" s="118"/>
      <c r="T97" s="229"/>
      <c r="U97" s="126"/>
      <c r="V97" s="119"/>
      <c r="W97" s="114"/>
      <c r="AY97" s="262" t="s">
        <v>103</v>
      </c>
      <c r="AZ97" s="113"/>
      <c r="BA97" s="113" t="s">
        <v>104</v>
      </c>
      <c r="BB97" s="113"/>
      <c r="BC97" s="113"/>
      <c r="BD97" s="114" t="s">
        <v>112</v>
      </c>
      <c r="BE97" s="113"/>
      <c r="BF97" s="121"/>
      <c r="BG97" s="122" t="s">
        <v>117</v>
      </c>
      <c r="BH97" s="123">
        <v>41421</v>
      </c>
      <c r="BI97" s="124"/>
      <c r="BJ97" s="126"/>
      <c r="BK97" s="126"/>
      <c r="BL97" s="126"/>
      <c r="BM97" s="125"/>
      <c r="BN97" s="222">
        <v>2.02</v>
      </c>
      <c r="BO97" s="127"/>
      <c r="BP97" s="125"/>
      <c r="BQ97" s="75">
        <v>180.4</v>
      </c>
      <c r="BR97" s="128">
        <v>50</v>
      </c>
      <c r="BT97" s="175">
        <v>9.02</v>
      </c>
      <c r="BU97" s="175"/>
      <c r="BV97" s="176"/>
      <c r="BW97" s="176"/>
      <c r="BX97" s="131"/>
      <c r="CA97" s="177"/>
      <c r="CB97" s="133">
        <v>41428</v>
      </c>
      <c r="CC97" s="134" t="s">
        <v>118</v>
      </c>
      <c r="CD97" s="122" t="s">
        <v>119</v>
      </c>
      <c r="CE97" s="135" t="s">
        <v>120</v>
      </c>
      <c r="CF97" s="136">
        <v>41478</v>
      </c>
      <c r="CG97" s="137" t="s">
        <v>286</v>
      </c>
      <c r="CH97" s="137"/>
      <c r="CI97" s="138">
        <v>41425</v>
      </c>
      <c r="CJ97" s="114" t="s">
        <v>122</v>
      </c>
      <c r="CK97" s="131">
        <v>100</v>
      </c>
      <c r="CL97" s="114">
        <v>3.5</v>
      </c>
      <c r="CM97" s="119"/>
      <c r="CN97" s="178"/>
      <c r="CR97" s="114"/>
      <c r="CS97" s="140"/>
    </row>
    <row r="98" spans="1:97" ht="15.75" thickTop="1">
      <c r="A98" s="56">
        <v>41</v>
      </c>
      <c r="B98" s="56" t="s">
        <v>447</v>
      </c>
      <c r="C98" s="57" t="s">
        <v>448</v>
      </c>
      <c r="D98" s="57"/>
      <c r="E98" s="57"/>
      <c r="F98" s="58" t="s">
        <v>449</v>
      </c>
      <c r="J98" s="61" t="s">
        <v>98</v>
      </c>
      <c r="K98" s="62"/>
      <c r="L98" s="62"/>
      <c r="M98" s="60"/>
      <c r="N98" s="60"/>
      <c r="O98" s="63"/>
      <c r="P98" s="63"/>
      <c r="Q98" s="60"/>
      <c r="R98" s="60"/>
      <c r="S98" s="63"/>
      <c r="U98"/>
      <c r="V98" s="66" t="s">
        <v>100</v>
      </c>
      <c r="W98" s="60"/>
      <c r="AY98" s="68" t="s">
        <v>103</v>
      </c>
      <c r="AZ98" s="58"/>
      <c r="BA98" s="56" t="s">
        <v>104</v>
      </c>
      <c r="BB98" s="56"/>
      <c r="BC98" s="56"/>
      <c r="BD98" t="s">
        <v>105</v>
      </c>
      <c r="BE98" s="56" t="s">
        <v>106</v>
      </c>
      <c r="BF98" s="69" t="s">
        <v>107</v>
      </c>
      <c r="BG98" s="60">
        <v>23.606999999999999</v>
      </c>
      <c r="BH98" s="190">
        <v>41289</v>
      </c>
      <c r="BI98" s="71" t="s">
        <v>450</v>
      </c>
      <c r="BM98" s="72">
        <v>293.7</v>
      </c>
      <c r="BN98" s="73">
        <v>2.0099999999999998</v>
      </c>
      <c r="BO98" s="74">
        <v>72.8</v>
      </c>
      <c r="BP98" s="72"/>
      <c r="BQ98" s="75">
        <v>71</v>
      </c>
      <c r="BR98" s="76">
        <v>66</v>
      </c>
      <c r="BS98" s="77">
        <f>BM98*BR98/1000</f>
        <v>19.3842</v>
      </c>
      <c r="BT98" s="77"/>
      <c r="BU98" s="77"/>
      <c r="BV98" s="78">
        <f>10.8954715696289+55</f>
        <v>65.895471569628896</v>
      </c>
      <c r="BW98" s="180">
        <f>BR98-BV98</f>
        <v>0.10452843037110426</v>
      </c>
      <c r="CB98" s="146">
        <v>41316</v>
      </c>
      <c r="CC98" s="82" t="s">
        <v>118</v>
      </c>
      <c r="CD98" s="147" t="s">
        <v>133</v>
      </c>
      <c r="CE98" s="56" t="s">
        <v>134</v>
      </c>
      <c r="CF98" s="148">
        <v>41475</v>
      </c>
      <c r="CG98" s="147" t="s">
        <v>451</v>
      </c>
      <c r="CH98" s="147"/>
      <c r="CI98" s="84">
        <v>41334</v>
      </c>
      <c r="CJ98" s="60" t="s">
        <v>122</v>
      </c>
      <c r="CK98" s="79">
        <v>100</v>
      </c>
      <c r="CL98" s="60">
        <v>3.2</v>
      </c>
      <c r="CM98" s="150" t="s">
        <v>110</v>
      </c>
      <c r="CN98" s="151"/>
      <c r="CO98" s="147"/>
      <c r="CP98" s="60"/>
    </row>
    <row r="99" spans="1:97" s="166" customFormat="1">
      <c r="A99" s="165">
        <v>41.1</v>
      </c>
      <c r="B99" s="165" t="s">
        <v>452</v>
      </c>
      <c r="F99" s="86" t="s">
        <v>449</v>
      </c>
      <c r="G99" s="88"/>
      <c r="H99" s="87"/>
      <c r="I99" s="87"/>
      <c r="J99" s="89"/>
      <c r="K99" s="90"/>
      <c r="L99" s="90"/>
      <c r="M99" s="87"/>
      <c r="N99" s="87"/>
      <c r="O99" s="91"/>
      <c r="P99" s="91"/>
      <c r="Q99" s="87"/>
      <c r="R99" s="87"/>
      <c r="S99" s="91"/>
      <c r="T99" s="165"/>
      <c r="V99" s="93"/>
      <c r="W99" s="87"/>
      <c r="AY99" s="68" t="s">
        <v>103</v>
      </c>
      <c r="AZ99" s="58"/>
      <c r="BA99" s="56" t="s">
        <v>104</v>
      </c>
      <c r="BB99" s="56"/>
      <c r="BC99" s="56"/>
      <c r="BD99" s="87" t="s">
        <v>115</v>
      </c>
      <c r="BE99" s="86"/>
      <c r="BF99" s="96"/>
      <c r="BG99" s="96"/>
      <c r="BH99" s="97">
        <v>41316</v>
      </c>
      <c r="BI99" s="98"/>
      <c r="BJ99" s="167"/>
      <c r="BK99" s="167"/>
      <c r="BL99" s="167"/>
      <c r="BM99" s="99"/>
      <c r="BN99" s="100"/>
      <c r="BO99" s="101">
        <v>32</v>
      </c>
      <c r="BP99" s="99"/>
      <c r="BQ99" s="75"/>
      <c r="BR99" s="102">
        <v>48</v>
      </c>
      <c r="BS99" s="112">
        <f>BO99*BR99/1000</f>
        <v>1.536</v>
      </c>
      <c r="BT99" s="112"/>
      <c r="BU99" s="112"/>
      <c r="BV99" s="171"/>
      <c r="BW99" s="171"/>
      <c r="BX99" s="105"/>
      <c r="CA99" s="172"/>
      <c r="CB99" s="107"/>
      <c r="CC99" s="173"/>
      <c r="CF99" s="165"/>
      <c r="CI99" s="109"/>
      <c r="CJ99" s="87"/>
      <c r="CK99" s="105"/>
      <c r="CL99" s="87"/>
      <c r="CM99" s="93"/>
      <c r="CN99" s="174"/>
      <c r="CP99" s="60"/>
      <c r="CR99" s="87"/>
      <c r="CS99" s="111"/>
    </row>
    <row r="100" spans="1:97">
      <c r="A100" s="56">
        <v>42</v>
      </c>
      <c r="B100" s="56" t="s">
        <v>453</v>
      </c>
      <c r="C100" s="57" t="s">
        <v>454</v>
      </c>
      <c r="D100" s="57"/>
      <c r="E100" s="57"/>
      <c r="F100" s="58" t="s">
        <v>455</v>
      </c>
      <c r="J100" s="61" t="s">
        <v>98</v>
      </c>
      <c r="K100" s="62"/>
      <c r="L100" s="62"/>
      <c r="M100" s="60"/>
      <c r="N100" s="60"/>
      <c r="O100" s="63"/>
      <c r="P100" s="63"/>
      <c r="Q100" s="60"/>
      <c r="R100" s="60"/>
      <c r="S100" s="63"/>
      <c r="U100"/>
      <c r="V100" s="66" t="s">
        <v>100</v>
      </c>
      <c r="W100" s="60"/>
      <c r="AY100" s="68" t="s">
        <v>103</v>
      </c>
      <c r="AZ100" s="58"/>
      <c r="BA100" s="56" t="s">
        <v>104</v>
      </c>
      <c r="BB100" s="56"/>
      <c r="BC100" s="56"/>
      <c r="BD100" t="s">
        <v>105</v>
      </c>
      <c r="BE100" s="56" t="s">
        <v>106</v>
      </c>
      <c r="BF100" s="69" t="s">
        <v>107</v>
      </c>
      <c r="BG100" s="60">
        <v>58.582799999999999</v>
      </c>
      <c r="BH100" s="190">
        <v>41289</v>
      </c>
      <c r="BI100" s="71" t="s">
        <v>195</v>
      </c>
      <c r="BM100" s="72">
        <v>370.2</v>
      </c>
      <c r="BN100" s="73">
        <v>2.04</v>
      </c>
      <c r="BO100" s="74">
        <v>74.2</v>
      </c>
      <c r="BP100" s="72"/>
      <c r="BQ100" s="75">
        <v>73</v>
      </c>
      <c r="BR100" s="76">
        <v>67</v>
      </c>
      <c r="BS100" s="77">
        <f>BM100*BR100/1000</f>
        <v>24.803399999999996</v>
      </c>
      <c r="BT100" s="77"/>
      <c r="BU100" s="77"/>
      <c r="BV100" s="78">
        <f>8.64397622906537+55</f>
        <v>63.643976229065373</v>
      </c>
      <c r="BW100" s="180">
        <f>BR100-BV100</f>
        <v>3.3560237709346268</v>
      </c>
      <c r="CB100" s="146">
        <v>41316</v>
      </c>
      <c r="CC100" s="82" t="s">
        <v>118</v>
      </c>
      <c r="CD100" s="147" t="s">
        <v>133</v>
      </c>
      <c r="CE100" s="56" t="s">
        <v>134</v>
      </c>
      <c r="CF100" s="148">
        <v>41475</v>
      </c>
      <c r="CG100" s="147" t="s">
        <v>456</v>
      </c>
      <c r="CH100" s="147"/>
      <c r="CI100" s="84">
        <v>41334</v>
      </c>
      <c r="CJ100" s="60" t="s">
        <v>122</v>
      </c>
      <c r="CK100" s="79">
        <v>100</v>
      </c>
      <c r="CL100" s="60">
        <v>3.2</v>
      </c>
      <c r="CM100" s="150" t="s">
        <v>110</v>
      </c>
      <c r="CN100" s="151"/>
      <c r="CO100" s="147"/>
      <c r="CP100" s="60"/>
    </row>
    <row r="101" spans="1:97" s="166" customFormat="1">
      <c r="A101" s="165">
        <v>42.1</v>
      </c>
      <c r="B101" s="195" t="s">
        <v>457</v>
      </c>
      <c r="F101" s="86" t="s">
        <v>455</v>
      </c>
      <c r="G101" s="88"/>
      <c r="H101" s="87"/>
      <c r="I101" s="87"/>
      <c r="J101" s="89"/>
      <c r="K101" s="90"/>
      <c r="L101" s="90"/>
      <c r="M101" s="87"/>
      <c r="N101" s="87"/>
      <c r="O101" s="91"/>
      <c r="P101" s="91"/>
      <c r="Q101" s="87"/>
      <c r="R101" s="87"/>
      <c r="S101" s="91"/>
      <c r="T101" s="165"/>
      <c r="V101" s="93"/>
      <c r="W101" s="87"/>
      <c r="AY101" s="68" t="s">
        <v>103</v>
      </c>
      <c r="AZ101" s="58"/>
      <c r="BA101" s="56" t="s">
        <v>104</v>
      </c>
      <c r="BB101" s="56"/>
      <c r="BC101" s="56"/>
      <c r="BD101" s="87" t="s">
        <v>115</v>
      </c>
      <c r="BE101" s="86"/>
      <c r="BF101" s="96"/>
      <c r="BG101" s="96"/>
      <c r="BH101" s="97">
        <v>41316</v>
      </c>
      <c r="BI101" s="98"/>
      <c r="BJ101" s="167"/>
      <c r="BK101" s="167"/>
      <c r="BL101" s="167"/>
      <c r="BM101" s="99"/>
      <c r="BN101" s="100"/>
      <c r="BO101" s="101">
        <v>32</v>
      </c>
      <c r="BP101" s="99"/>
      <c r="BQ101" s="75"/>
      <c r="BR101" s="102">
        <v>44</v>
      </c>
      <c r="BS101" s="112">
        <f>BO101*BR101/1000</f>
        <v>1.4079999999999999</v>
      </c>
      <c r="BT101" s="112"/>
      <c r="BU101" s="112"/>
      <c r="BV101" s="171"/>
      <c r="BW101" s="171"/>
      <c r="BX101" s="105"/>
      <c r="CA101" s="172"/>
      <c r="CB101" s="107"/>
      <c r="CC101" s="173"/>
      <c r="CF101" s="165"/>
      <c r="CI101" s="109"/>
      <c r="CJ101" s="87"/>
      <c r="CK101" s="105"/>
      <c r="CL101" s="87"/>
      <c r="CM101" s="93"/>
      <c r="CN101" s="174"/>
      <c r="CR101" s="87"/>
      <c r="CS101" s="111"/>
    </row>
    <row r="102" spans="1:97">
      <c r="A102" s="56">
        <v>43</v>
      </c>
      <c r="B102" s="56" t="s">
        <v>458</v>
      </c>
      <c r="C102" s="57" t="s">
        <v>459</v>
      </c>
      <c r="D102" s="57"/>
      <c r="E102" s="57"/>
      <c r="F102" s="58" t="s">
        <v>460</v>
      </c>
      <c r="J102" s="61" t="s">
        <v>98</v>
      </c>
      <c r="K102" s="62"/>
      <c r="L102" s="62"/>
      <c r="M102" s="60"/>
      <c r="N102" s="60"/>
      <c r="O102" s="63"/>
      <c r="P102" s="63"/>
      <c r="Q102" s="60"/>
      <c r="R102" s="60"/>
      <c r="S102" s="63"/>
      <c r="U102" t="s">
        <v>461</v>
      </c>
      <c r="V102" s="66" t="s">
        <v>100</v>
      </c>
      <c r="W102" s="60"/>
      <c r="AY102" s="68" t="s">
        <v>103</v>
      </c>
      <c r="AZ102" s="58"/>
      <c r="BA102" s="56" t="s">
        <v>104</v>
      </c>
      <c r="BB102" s="56"/>
      <c r="BC102" s="56"/>
      <c r="BD102" t="s">
        <v>105</v>
      </c>
      <c r="BE102" s="56" t="s">
        <v>106</v>
      </c>
      <c r="BF102" s="69" t="s">
        <v>107</v>
      </c>
      <c r="BG102" s="60">
        <v>24.070499999999999</v>
      </c>
      <c r="BH102" s="190">
        <v>41289</v>
      </c>
      <c r="BI102" s="71" t="s">
        <v>195</v>
      </c>
      <c r="BM102" s="72">
        <v>115.7</v>
      </c>
      <c r="BN102" s="73">
        <v>1.95</v>
      </c>
      <c r="BO102" s="74">
        <v>41.4</v>
      </c>
      <c r="BP102" s="72"/>
      <c r="BQ102" s="75">
        <v>37</v>
      </c>
      <c r="BR102" s="76">
        <v>67</v>
      </c>
      <c r="BS102" s="77">
        <f>BM102*BR102/1000</f>
        <v>7.7519000000000009</v>
      </c>
      <c r="BT102" s="77"/>
      <c r="BU102" s="77"/>
      <c r="BV102" s="163">
        <v>27.657735522904062</v>
      </c>
      <c r="BW102" s="78">
        <f>BR102-BV102</f>
        <v>39.342264477095938</v>
      </c>
      <c r="CB102" s="156"/>
      <c r="CG102"/>
      <c r="CH102"/>
      <c r="CI102" s="84">
        <v>41334</v>
      </c>
      <c r="CJ102" s="60" t="s">
        <v>122</v>
      </c>
      <c r="CM102" s="66" t="s">
        <v>110</v>
      </c>
    </row>
    <row r="103" spans="1:97" s="166" customFormat="1">
      <c r="A103" s="165">
        <v>43.1</v>
      </c>
      <c r="B103" s="165" t="s">
        <v>462</v>
      </c>
      <c r="F103" s="86" t="s">
        <v>460</v>
      </c>
      <c r="G103" s="88"/>
      <c r="H103" s="87"/>
      <c r="I103" s="87"/>
      <c r="J103" s="89"/>
      <c r="K103" s="90"/>
      <c r="L103" s="90"/>
      <c r="M103" s="87"/>
      <c r="N103" s="87"/>
      <c r="O103" s="91"/>
      <c r="P103" s="91"/>
      <c r="Q103" s="87"/>
      <c r="R103" s="87"/>
      <c r="S103" s="91"/>
      <c r="T103" s="165"/>
      <c r="U103" t="s">
        <v>461</v>
      </c>
      <c r="V103" s="93"/>
      <c r="W103" s="87"/>
      <c r="AY103" s="68" t="s">
        <v>103</v>
      </c>
      <c r="AZ103" s="58"/>
      <c r="BA103" s="56" t="s">
        <v>104</v>
      </c>
      <c r="BB103" s="56"/>
      <c r="BC103" s="56"/>
      <c r="BD103" s="87" t="s">
        <v>115</v>
      </c>
      <c r="BE103" s="86"/>
      <c r="BF103" s="96"/>
      <c r="BG103" s="96"/>
      <c r="BH103" s="97">
        <v>41316</v>
      </c>
      <c r="BI103" s="98"/>
      <c r="BJ103" s="167"/>
      <c r="BK103" s="167"/>
      <c r="BL103" s="167"/>
      <c r="BM103" s="99"/>
      <c r="BN103" s="100"/>
      <c r="BO103" s="101">
        <v>32</v>
      </c>
      <c r="BP103" s="99"/>
      <c r="BQ103" s="75"/>
      <c r="BR103" s="102">
        <v>91</v>
      </c>
      <c r="BS103" s="112">
        <f>BO103*BR103/1000</f>
        <v>2.9119999999999999</v>
      </c>
      <c r="BT103" s="112"/>
      <c r="BU103" s="112"/>
      <c r="BV103" s="171"/>
      <c r="BW103" s="171"/>
      <c r="BX103" s="105"/>
      <c r="CA103" s="172"/>
      <c r="CB103" s="107"/>
      <c r="CC103" s="173"/>
      <c r="CF103" s="165"/>
      <c r="CI103" s="109"/>
      <c r="CJ103" s="87"/>
      <c r="CK103" s="105"/>
      <c r="CL103" s="87"/>
      <c r="CM103" s="93"/>
      <c r="CN103" s="174"/>
      <c r="CR103" s="87"/>
      <c r="CS103" s="111"/>
    </row>
    <row r="104" spans="1:97" s="122" customFormat="1">
      <c r="A104" s="135">
        <v>43.2</v>
      </c>
      <c r="B104" s="135" t="s">
        <v>463</v>
      </c>
      <c r="F104" s="113" t="s">
        <v>460</v>
      </c>
      <c r="G104" s="115"/>
      <c r="H104" s="114"/>
      <c r="I104" s="114"/>
      <c r="J104" s="116"/>
      <c r="K104" s="117"/>
      <c r="L104" s="117"/>
      <c r="M104" s="114"/>
      <c r="N104" s="114"/>
      <c r="O104" s="118"/>
      <c r="P104" s="118"/>
      <c r="Q104" s="114"/>
      <c r="R104" s="114"/>
      <c r="S104" s="118"/>
      <c r="T104" s="135"/>
      <c r="U104" t="s">
        <v>461</v>
      </c>
      <c r="V104" s="119"/>
      <c r="W104" s="114"/>
      <c r="AY104" s="262" t="s">
        <v>103</v>
      </c>
      <c r="AZ104" s="113"/>
      <c r="BA104" s="113" t="s">
        <v>104</v>
      </c>
      <c r="BB104" s="113"/>
      <c r="BC104" s="113"/>
      <c r="BD104" s="114" t="s">
        <v>112</v>
      </c>
      <c r="BE104" s="113"/>
      <c r="BF104" s="121"/>
      <c r="BG104" s="121" t="s">
        <v>113</v>
      </c>
      <c r="BH104" s="123">
        <v>41444</v>
      </c>
      <c r="BI104" s="124"/>
      <c r="BJ104" s="126"/>
      <c r="BK104" s="126"/>
      <c r="BL104" s="126"/>
      <c r="BM104" s="125"/>
      <c r="BN104" s="222"/>
      <c r="BO104" s="127"/>
      <c r="BP104" s="125"/>
      <c r="BQ104" s="75"/>
      <c r="BR104" s="128"/>
      <c r="BS104" s="129"/>
      <c r="BT104" s="129"/>
      <c r="BU104" s="129"/>
      <c r="BV104" s="176"/>
      <c r="BW104" s="176"/>
      <c r="BX104" s="131"/>
      <c r="CA104" s="177"/>
      <c r="CB104" s="298">
        <v>41541</v>
      </c>
      <c r="CC104" s="299" t="s">
        <v>118</v>
      </c>
      <c r="CD104" s="224" t="s">
        <v>464</v>
      </c>
      <c r="CE104" s="300" t="s">
        <v>205</v>
      </c>
      <c r="CF104" s="301">
        <v>41599</v>
      </c>
      <c r="CI104" s="302"/>
      <c r="CJ104" s="114"/>
      <c r="CK104" s="131"/>
      <c r="CL104" s="114"/>
      <c r="CM104" s="119"/>
      <c r="CN104" s="178"/>
      <c r="CR104" s="114"/>
      <c r="CS104" s="140"/>
    </row>
    <row r="105" spans="1:97" s="122" customFormat="1">
      <c r="A105" s="135">
        <v>43.3</v>
      </c>
      <c r="B105" s="135" t="s">
        <v>465</v>
      </c>
      <c r="F105" s="113" t="s">
        <v>466</v>
      </c>
      <c r="G105" s="115"/>
      <c r="H105" s="114"/>
      <c r="I105" s="114"/>
      <c r="J105" s="116"/>
      <c r="K105" s="117"/>
      <c r="L105" s="117"/>
      <c r="M105" s="114"/>
      <c r="N105" s="114"/>
      <c r="O105" s="118"/>
      <c r="P105" s="118"/>
      <c r="Q105" s="114"/>
      <c r="R105" s="114"/>
      <c r="S105" s="118"/>
      <c r="T105" s="135"/>
      <c r="U105"/>
      <c r="V105" s="119"/>
      <c r="W105" s="114"/>
      <c r="AY105" s="262"/>
      <c r="AZ105" s="113"/>
      <c r="BA105" s="113"/>
      <c r="BB105" s="113"/>
      <c r="BC105" s="113"/>
      <c r="BD105" s="114" t="s">
        <v>467</v>
      </c>
      <c r="BE105" s="113"/>
      <c r="BF105" s="121" t="s">
        <v>107</v>
      </c>
      <c r="BG105" s="121"/>
      <c r="BH105" s="123"/>
      <c r="BI105" s="124"/>
      <c r="BJ105" s="126"/>
      <c r="BK105" s="126"/>
      <c r="BL105" s="126"/>
      <c r="BM105" s="125">
        <v>672</v>
      </c>
      <c r="BN105" s="222">
        <v>1.9</v>
      </c>
      <c r="BO105" s="127"/>
      <c r="BP105" s="125"/>
      <c r="BQ105" s="75"/>
      <c r="BR105" s="128"/>
      <c r="BS105" s="129"/>
      <c r="BT105" s="129"/>
      <c r="BU105" s="129"/>
      <c r="BV105" s="176"/>
      <c r="BW105" s="176"/>
      <c r="BX105" s="131"/>
      <c r="CA105" s="177"/>
      <c r="CB105" s="298"/>
      <c r="CC105" s="299"/>
      <c r="CD105" s="224"/>
      <c r="CE105" s="300"/>
      <c r="CF105" s="301"/>
      <c r="CI105" s="302"/>
      <c r="CJ105" s="114"/>
      <c r="CK105" s="131"/>
      <c r="CL105" s="114"/>
      <c r="CM105" s="119"/>
      <c r="CN105" s="178"/>
      <c r="CR105" s="114"/>
      <c r="CS105" s="140"/>
    </row>
    <row r="106" spans="1:97">
      <c r="A106" s="56">
        <v>44</v>
      </c>
      <c r="B106" s="56" t="s">
        <v>468</v>
      </c>
      <c r="C106" s="57" t="s">
        <v>469</v>
      </c>
      <c r="D106" s="57"/>
      <c r="E106" s="57"/>
      <c r="F106" s="58" t="s">
        <v>470</v>
      </c>
      <c r="J106" s="61" t="s">
        <v>98</v>
      </c>
      <c r="K106" s="62"/>
      <c r="L106" s="62"/>
      <c r="M106" s="60"/>
      <c r="N106" s="60"/>
      <c r="O106" s="63"/>
      <c r="P106" s="63"/>
      <c r="Q106" s="60"/>
      <c r="R106" s="60"/>
      <c r="S106" s="63"/>
      <c r="U106"/>
      <c r="V106" s="66" t="s">
        <v>100</v>
      </c>
      <c r="W106" s="60"/>
      <c r="AY106" s="68" t="s">
        <v>103</v>
      </c>
      <c r="AZ106" s="58"/>
      <c r="BA106" s="56" t="s">
        <v>104</v>
      </c>
      <c r="BB106" s="56"/>
      <c r="BC106" s="56"/>
      <c r="BD106" t="s">
        <v>105</v>
      </c>
      <c r="BE106" s="56" t="s">
        <v>106</v>
      </c>
      <c r="BF106" s="69" t="s">
        <v>107</v>
      </c>
      <c r="BG106" s="60">
        <v>8.2790999999999997</v>
      </c>
      <c r="BH106" s="190">
        <v>41289</v>
      </c>
      <c r="BI106" s="71" t="s">
        <v>195</v>
      </c>
      <c r="BM106" s="72">
        <v>106.3</v>
      </c>
      <c r="BN106" s="73">
        <v>1.91</v>
      </c>
      <c r="BO106" s="74">
        <v>48.8</v>
      </c>
      <c r="BP106" s="72"/>
      <c r="BQ106" s="75">
        <v>44</v>
      </c>
      <c r="BR106" s="76">
        <v>68</v>
      </c>
      <c r="BS106" s="77">
        <f>BM106*BR106/1000</f>
        <v>7.2283999999999997</v>
      </c>
      <c r="BT106" s="77"/>
      <c r="BU106" s="77"/>
      <c r="BV106" s="78">
        <v>30.103480714957669</v>
      </c>
      <c r="BW106" s="78">
        <f>BR106-BV106</f>
        <v>37.896519285042331</v>
      </c>
      <c r="CG106"/>
      <c r="CH106"/>
      <c r="CI106" s="84">
        <v>41334</v>
      </c>
      <c r="CJ106" s="60" t="s">
        <v>122</v>
      </c>
      <c r="CM106" s="66" t="s">
        <v>110</v>
      </c>
    </row>
    <row r="107" spans="1:97" s="166" customFormat="1">
      <c r="A107" s="165">
        <v>44.1</v>
      </c>
      <c r="B107" s="165" t="s">
        <v>471</v>
      </c>
      <c r="F107" s="86" t="s">
        <v>470</v>
      </c>
      <c r="G107" s="88"/>
      <c r="H107" s="87"/>
      <c r="I107" s="87"/>
      <c r="J107" s="89"/>
      <c r="K107" s="90"/>
      <c r="L107" s="90"/>
      <c r="M107" s="87"/>
      <c r="N107" s="87"/>
      <c r="O107" s="91"/>
      <c r="P107" s="91"/>
      <c r="Q107" s="87"/>
      <c r="R107" s="87"/>
      <c r="S107" s="91"/>
      <c r="T107" s="165"/>
      <c r="V107" s="93"/>
      <c r="W107" s="87"/>
      <c r="AY107" s="95" t="s">
        <v>103</v>
      </c>
      <c r="AZ107" s="86"/>
      <c r="BA107" s="86" t="s">
        <v>104</v>
      </c>
      <c r="BB107" s="86"/>
      <c r="BC107" s="86"/>
      <c r="BD107" s="87" t="s">
        <v>112</v>
      </c>
      <c r="BE107" s="86"/>
      <c r="BF107" s="96"/>
      <c r="BG107" s="96" t="s">
        <v>113</v>
      </c>
      <c r="BH107" s="97">
        <v>41298</v>
      </c>
      <c r="BI107" s="98"/>
      <c r="BJ107" s="167"/>
      <c r="BK107" s="167"/>
      <c r="BL107" s="167"/>
      <c r="BM107" s="99"/>
      <c r="BN107" s="100"/>
      <c r="BO107" s="101"/>
      <c r="BP107" s="99"/>
      <c r="BQ107" s="75"/>
      <c r="BR107" s="102"/>
      <c r="BS107" s="170"/>
      <c r="BT107" s="170"/>
      <c r="BU107" s="170"/>
      <c r="BV107" s="171"/>
      <c r="BW107" s="171"/>
      <c r="BX107" s="105"/>
      <c r="CA107" s="172"/>
      <c r="CB107" s="107"/>
      <c r="CC107" s="173"/>
      <c r="CF107" s="165"/>
      <c r="CI107" s="109"/>
      <c r="CJ107" s="87"/>
      <c r="CK107" s="105"/>
      <c r="CL107" s="87"/>
      <c r="CM107" s="93"/>
      <c r="CN107" s="174"/>
      <c r="CR107" s="87"/>
      <c r="CS107" s="111"/>
    </row>
    <row r="108" spans="1:97" s="166" customFormat="1">
      <c r="A108" s="165">
        <v>44.2</v>
      </c>
      <c r="B108" s="165" t="s">
        <v>472</v>
      </c>
      <c r="F108" s="86" t="s">
        <v>470</v>
      </c>
      <c r="G108" s="88"/>
      <c r="H108" s="87"/>
      <c r="I108" s="87"/>
      <c r="J108" s="89"/>
      <c r="K108" s="90"/>
      <c r="L108" s="90"/>
      <c r="M108" s="87"/>
      <c r="N108" s="87"/>
      <c r="O108" s="91"/>
      <c r="P108" s="91"/>
      <c r="Q108" s="87"/>
      <c r="R108" s="87"/>
      <c r="S108" s="91"/>
      <c r="T108" s="165"/>
      <c r="V108" s="93"/>
      <c r="W108" s="87"/>
      <c r="AY108" s="95" t="s">
        <v>103</v>
      </c>
      <c r="AZ108" s="86"/>
      <c r="BA108" s="86" t="s">
        <v>104</v>
      </c>
      <c r="BB108" s="86"/>
      <c r="BC108" s="86"/>
      <c r="BD108" s="87" t="s">
        <v>115</v>
      </c>
      <c r="BE108" s="86"/>
      <c r="BF108" s="96"/>
      <c r="BG108" s="96"/>
      <c r="BH108" s="97">
        <v>41316</v>
      </c>
      <c r="BI108" s="98"/>
      <c r="BJ108" s="167"/>
      <c r="BK108" s="167"/>
      <c r="BL108" s="167"/>
      <c r="BM108" s="99"/>
      <c r="BN108" s="100"/>
      <c r="BO108" s="101">
        <v>32</v>
      </c>
      <c r="BP108" s="99"/>
      <c r="BQ108" s="75"/>
      <c r="BR108" s="102">
        <v>90</v>
      </c>
      <c r="BS108" s="112">
        <f>BO108*BR108/1000</f>
        <v>2.88</v>
      </c>
      <c r="BT108" s="112"/>
      <c r="BU108" s="112"/>
      <c r="BV108" s="171"/>
      <c r="BW108" s="171"/>
      <c r="BX108" s="105"/>
      <c r="CA108" s="172"/>
      <c r="CB108" s="107"/>
      <c r="CC108" s="173"/>
      <c r="CF108" s="165"/>
      <c r="CI108" s="109"/>
      <c r="CJ108" s="87"/>
      <c r="CK108" s="105"/>
      <c r="CL108" s="87"/>
      <c r="CM108" s="93"/>
      <c r="CN108" s="174"/>
      <c r="CR108" s="87"/>
      <c r="CS108" s="111"/>
    </row>
    <row r="109" spans="1:97" s="122" customFormat="1" ht="15.75" thickBot="1">
      <c r="A109" s="135">
        <v>44.3</v>
      </c>
      <c r="B109" s="135" t="s">
        <v>473</v>
      </c>
      <c r="F109" s="113" t="s">
        <v>470</v>
      </c>
      <c r="G109" s="115"/>
      <c r="H109" s="114"/>
      <c r="I109" s="114"/>
      <c r="J109" s="116"/>
      <c r="K109" s="117"/>
      <c r="L109" s="117"/>
      <c r="M109" s="114"/>
      <c r="N109" s="114"/>
      <c r="O109" s="118"/>
      <c r="P109" s="118"/>
      <c r="Q109" s="114"/>
      <c r="R109" s="114"/>
      <c r="S109" s="118"/>
      <c r="T109" s="135"/>
      <c r="V109" s="119"/>
      <c r="W109" s="114"/>
      <c r="AY109" s="95" t="s">
        <v>103</v>
      </c>
      <c r="AZ109" s="113"/>
      <c r="BA109" s="113"/>
      <c r="BB109" s="113"/>
      <c r="BC109" s="113"/>
      <c r="BD109" s="114"/>
      <c r="BE109" s="113"/>
      <c r="BF109" s="121"/>
      <c r="BG109" s="122" t="s">
        <v>117</v>
      </c>
      <c r="BH109" s="123">
        <v>41421</v>
      </c>
      <c r="BI109" s="124"/>
      <c r="BJ109" s="126"/>
      <c r="BK109" s="126"/>
      <c r="BL109" s="126"/>
      <c r="BM109" s="125"/>
      <c r="BN109" s="222">
        <v>1.95</v>
      </c>
      <c r="BO109" s="127"/>
      <c r="BP109" s="125"/>
      <c r="BQ109" s="75">
        <v>40.6</v>
      </c>
      <c r="BR109" s="128">
        <v>50</v>
      </c>
      <c r="BT109" s="129">
        <v>2.0299999999999998</v>
      </c>
      <c r="BU109" s="129"/>
      <c r="BV109" s="176"/>
      <c r="BW109" s="176"/>
      <c r="BX109" s="131"/>
      <c r="CA109" s="177"/>
      <c r="CB109" s="133">
        <v>41428</v>
      </c>
      <c r="CC109" s="134" t="s">
        <v>118</v>
      </c>
      <c r="CD109" s="122" t="s">
        <v>119</v>
      </c>
      <c r="CE109" s="135" t="s">
        <v>158</v>
      </c>
      <c r="CF109" s="136">
        <v>41488</v>
      </c>
      <c r="CG109" s="137" t="s">
        <v>290</v>
      </c>
      <c r="CH109" s="137"/>
      <c r="CI109" s="138">
        <v>41425</v>
      </c>
      <c r="CJ109" s="114" t="s">
        <v>122</v>
      </c>
      <c r="CK109" s="131">
        <v>100</v>
      </c>
      <c r="CL109" s="114">
        <v>3.5</v>
      </c>
      <c r="CM109" s="119"/>
      <c r="CN109" s="178"/>
      <c r="CR109" s="114"/>
      <c r="CS109" s="140"/>
    </row>
    <row r="110" spans="1:97" s="246" customFormat="1" ht="16.5" thickTop="1" thickBot="1">
      <c r="A110" s="241">
        <v>44.4</v>
      </c>
      <c r="B110" s="241" t="s">
        <v>474</v>
      </c>
      <c r="F110" s="243" t="s">
        <v>470</v>
      </c>
      <c r="G110" s="244"/>
      <c r="H110" s="152"/>
      <c r="I110" s="152"/>
      <c r="J110" s="245"/>
      <c r="K110" s="303"/>
      <c r="L110" s="303"/>
      <c r="M110" s="152"/>
      <c r="N110" s="152"/>
      <c r="O110" s="280"/>
      <c r="P110" s="280"/>
      <c r="Q110" s="152"/>
      <c r="R110" s="152"/>
      <c r="S110" s="280"/>
      <c r="T110" s="241"/>
      <c r="V110" s="248"/>
      <c r="W110" s="152"/>
      <c r="AY110" s="95" t="s">
        <v>103</v>
      </c>
      <c r="AZ110" s="243"/>
      <c r="BA110" s="243"/>
      <c r="BB110" s="243"/>
      <c r="BC110" s="243"/>
      <c r="BD110" s="152" t="s">
        <v>112</v>
      </c>
      <c r="BE110" s="243"/>
      <c r="BF110" s="250"/>
      <c r="BG110" s="246" t="s">
        <v>113</v>
      </c>
      <c r="BH110" s="251">
        <v>41586</v>
      </c>
      <c r="BI110" s="252"/>
      <c r="BJ110" s="247"/>
      <c r="BK110" s="247"/>
      <c r="BL110" s="247"/>
      <c r="BM110" s="75"/>
      <c r="BN110" s="253"/>
      <c r="BO110" s="283"/>
      <c r="BP110" s="75"/>
      <c r="BQ110" s="75"/>
      <c r="BR110" s="255"/>
      <c r="BT110" s="284"/>
      <c r="BU110" s="284"/>
      <c r="BV110" s="254"/>
      <c r="BW110" s="254"/>
      <c r="BX110" s="257"/>
      <c r="CA110" s="258"/>
      <c r="CB110" s="259"/>
      <c r="CC110" s="134"/>
      <c r="CF110" s="241"/>
      <c r="CG110" s="249"/>
      <c r="CH110" s="249"/>
      <c r="CI110" s="138"/>
      <c r="CJ110" s="152"/>
      <c r="CK110" s="257"/>
      <c r="CL110" s="152"/>
      <c r="CM110" s="248"/>
      <c r="CN110" s="260"/>
      <c r="CR110" s="152"/>
      <c r="CS110" s="261"/>
    </row>
    <row r="111" spans="1:97" ht="16.5" thickTop="1" thickBot="1">
      <c r="A111" s="56">
        <v>45</v>
      </c>
      <c r="B111" s="56" t="s">
        <v>475</v>
      </c>
      <c r="C111" s="57" t="s">
        <v>476</v>
      </c>
      <c r="D111" s="57"/>
      <c r="E111" s="57"/>
      <c r="F111" s="58" t="s">
        <v>477</v>
      </c>
      <c r="J111" s="61" t="s">
        <v>98</v>
      </c>
      <c r="K111" s="62"/>
      <c r="L111" s="62"/>
      <c r="M111" s="60"/>
      <c r="N111" s="60"/>
      <c r="O111" s="63"/>
      <c r="P111" s="63"/>
      <c r="Q111" s="60"/>
      <c r="R111" s="60"/>
      <c r="S111" s="63"/>
      <c r="U111"/>
      <c r="V111" s="66" t="s">
        <v>100</v>
      </c>
      <c r="W111" s="60"/>
      <c r="AY111" s="95" t="s">
        <v>103</v>
      </c>
      <c r="AZ111" s="58"/>
      <c r="BA111" s="56" t="s">
        <v>104</v>
      </c>
      <c r="BB111" s="56"/>
      <c r="BC111" s="56"/>
      <c r="BD111" t="s">
        <v>105</v>
      </c>
      <c r="BE111" s="56" t="s">
        <v>106</v>
      </c>
      <c r="BF111" s="69" t="s">
        <v>107</v>
      </c>
      <c r="BG111" s="60">
        <v>17.398799999999998</v>
      </c>
      <c r="BH111" s="190">
        <v>41289</v>
      </c>
      <c r="BI111" s="71" t="s">
        <v>195</v>
      </c>
      <c r="BM111" s="72">
        <v>151.5</v>
      </c>
      <c r="BN111" s="73">
        <v>1.91</v>
      </c>
      <c r="BO111" s="74">
        <v>82</v>
      </c>
      <c r="BP111" s="72"/>
      <c r="BQ111" s="75">
        <v>75</v>
      </c>
      <c r="BR111" s="76">
        <v>65</v>
      </c>
      <c r="BS111" s="77">
        <f>BM111*BR111/1000</f>
        <v>9.8475000000000001</v>
      </c>
      <c r="BT111" s="77"/>
      <c r="BU111" s="77"/>
      <c r="BV111" s="78">
        <f>21.1221122112211+25</f>
        <v>46.122112211221101</v>
      </c>
      <c r="BW111" s="78">
        <f>BR111-BV111</f>
        <v>18.877887788778899</v>
      </c>
      <c r="CB111" s="146">
        <v>41316</v>
      </c>
      <c r="CC111" s="82" t="s">
        <v>118</v>
      </c>
      <c r="CD111" s="147" t="s">
        <v>133</v>
      </c>
      <c r="CE111" s="56" t="s">
        <v>176</v>
      </c>
      <c r="CF111" s="148">
        <v>41475</v>
      </c>
      <c r="CG111" s="147" t="s">
        <v>478</v>
      </c>
      <c r="CH111" s="147"/>
      <c r="CI111" s="149">
        <v>41544</v>
      </c>
      <c r="CJ111" s="60" t="s">
        <v>122</v>
      </c>
      <c r="CK111" s="79">
        <v>100</v>
      </c>
      <c r="CL111" s="60">
        <v>3.2</v>
      </c>
      <c r="CM111" s="150" t="s">
        <v>110</v>
      </c>
      <c r="CN111" s="151"/>
      <c r="CO111" s="147"/>
      <c r="CP111" s="60"/>
    </row>
    <row r="112" spans="1:97" s="166" customFormat="1" ht="15.75" thickTop="1">
      <c r="A112" s="165">
        <v>45.1</v>
      </c>
      <c r="B112" s="165" t="s">
        <v>479</v>
      </c>
      <c r="F112" s="86" t="s">
        <v>477</v>
      </c>
      <c r="G112" s="88"/>
      <c r="H112" s="87"/>
      <c r="I112" s="87"/>
      <c r="J112" s="89"/>
      <c r="K112" s="90"/>
      <c r="L112" s="90"/>
      <c r="M112" s="87"/>
      <c r="N112" s="87"/>
      <c r="O112" s="91"/>
      <c r="P112" s="91"/>
      <c r="Q112" s="87"/>
      <c r="R112" s="87"/>
      <c r="S112" s="91"/>
      <c r="T112" s="165"/>
      <c r="V112" s="93"/>
      <c r="W112" s="87"/>
      <c r="AY112" s="95" t="s">
        <v>103</v>
      </c>
      <c r="AZ112" s="58"/>
      <c r="BA112" s="56" t="s">
        <v>104</v>
      </c>
      <c r="BB112" s="56"/>
      <c r="BC112" s="56"/>
      <c r="BD112" s="87" t="s">
        <v>115</v>
      </c>
      <c r="BE112" s="86"/>
      <c r="BF112" s="96"/>
      <c r="BG112" s="96"/>
      <c r="BH112" s="97">
        <v>41316</v>
      </c>
      <c r="BI112" s="98"/>
      <c r="BJ112" s="167"/>
      <c r="BK112" s="167"/>
      <c r="BL112" s="167"/>
      <c r="BM112" s="99"/>
      <c r="BN112" s="100"/>
      <c r="BO112" s="101">
        <v>32</v>
      </c>
      <c r="BP112" s="99"/>
      <c r="BQ112" s="75"/>
      <c r="BR112" s="102">
        <v>14</v>
      </c>
      <c r="BS112" s="170"/>
      <c r="BT112" s="170"/>
      <c r="BU112" s="170"/>
      <c r="BV112" s="171"/>
      <c r="BW112" s="171"/>
      <c r="BX112" s="105"/>
      <c r="CA112" s="172"/>
      <c r="CB112" s="107"/>
      <c r="CC112" s="173"/>
      <c r="CF112" s="165"/>
      <c r="CI112" s="109"/>
      <c r="CJ112" s="87"/>
      <c r="CK112" s="105"/>
      <c r="CL112" s="87"/>
      <c r="CM112" s="93"/>
      <c r="CN112" s="174"/>
      <c r="CP112" s="60"/>
      <c r="CR112" s="87"/>
      <c r="CS112" s="111"/>
    </row>
    <row r="113" spans="1:97">
      <c r="A113" s="56">
        <v>46</v>
      </c>
      <c r="B113" s="56" t="s">
        <v>480</v>
      </c>
      <c r="C113" s="57" t="s">
        <v>481</v>
      </c>
      <c r="D113" s="57"/>
      <c r="E113" s="57"/>
      <c r="F113" s="304" t="s">
        <v>482</v>
      </c>
      <c r="J113" s="61" t="s">
        <v>98</v>
      </c>
      <c r="K113" s="62"/>
      <c r="L113" s="62"/>
      <c r="M113" s="60"/>
      <c r="N113" s="60"/>
      <c r="O113" s="63"/>
      <c r="P113" s="63"/>
      <c r="Q113" s="60"/>
      <c r="R113" s="60"/>
      <c r="S113" s="63"/>
      <c r="V113" s="66" t="s">
        <v>100</v>
      </c>
      <c r="W113" s="60"/>
      <c r="AY113" s="95" t="s">
        <v>103</v>
      </c>
      <c r="AZ113" s="58"/>
      <c r="BA113" s="56" t="s">
        <v>104</v>
      </c>
      <c r="BB113" s="56"/>
      <c r="BC113" s="56"/>
      <c r="BD113" t="s">
        <v>105</v>
      </c>
      <c r="BE113" s="56" t="s">
        <v>106</v>
      </c>
      <c r="BF113" s="69" t="s">
        <v>107</v>
      </c>
      <c r="BG113" s="60"/>
      <c r="BH113" s="70">
        <v>41271</v>
      </c>
      <c r="BI113" s="71" t="s">
        <v>483</v>
      </c>
      <c r="BM113" s="72">
        <v>159.80000000000001</v>
      </c>
      <c r="BN113" s="73">
        <v>1.97</v>
      </c>
      <c r="BO113" s="74">
        <v>115.6</v>
      </c>
      <c r="BP113" s="72"/>
      <c r="BQ113" s="75">
        <v>43</v>
      </c>
      <c r="BR113" s="76">
        <v>174</v>
      </c>
      <c r="BS113" s="77">
        <f>BM113*BR113/1000</f>
        <v>27.805199999999999</v>
      </c>
      <c r="BT113" s="77"/>
      <c r="BU113" s="77"/>
      <c r="BV113" s="78">
        <f>20.0250312891114+150</f>
        <v>170.02503128911141</v>
      </c>
      <c r="BW113" s="180">
        <f>BR113-BV113</f>
        <v>3.9749687108885894</v>
      </c>
      <c r="CB113" s="146">
        <v>41316</v>
      </c>
      <c r="CC113" s="82" t="s">
        <v>118</v>
      </c>
      <c r="CD113" s="147" t="s">
        <v>133</v>
      </c>
      <c r="CE113" s="56" t="s">
        <v>176</v>
      </c>
      <c r="CF113" s="148">
        <v>41475</v>
      </c>
      <c r="CG113" s="147" t="s">
        <v>484</v>
      </c>
      <c r="CH113" s="147"/>
      <c r="CI113" s="84">
        <v>41334</v>
      </c>
      <c r="CJ113" s="60" t="s">
        <v>122</v>
      </c>
      <c r="CK113" s="79">
        <v>100</v>
      </c>
      <c r="CL113" s="60">
        <v>3.2</v>
      </c>
      <c r="CM113" s="150" t="s">
        <v>110</v>
      </c>
      <c r="CN113" s="151"/>
      <c r="CO113" s="147"/>
      <c r="CP113" s="60"/>
    </row>
    <row r="114" spans="1:97" s="166" customFormat="1">
      <c r="A114" s="165">
        <v>46.1</v>
      </c>
      <c r="B114" s="165" t="s">
        <v>485</v>
      </c>
      <c r="F114" s="305" t="s">
        <v>482</v>
      </c>
      <c r="G114" s="88"/>
      <c r="H114" s="87"/>
      <c r="I114" s="87"/>
      <c r="J114" s="89"/>
      <c r="K114" s="90"/>
      <c r="L114" s="90"/>
      <c r="M114" s="87"/>
      <c r="N114" s="87"/>
      <c r="O114" s="91"/>
      <c r="P114" s="91"/>
      <c r="Q114" s="87"/>
      <c r="R114" s="87"/>
      <c r="S114" s="91"/>
      <c r="T114" s="165"/>
      <c r="U114" s="167"/>
      <c r="V114" s="93"/>
      <c r="W114" s="87"/>
      <c r="AY114" s="95" t="s">
        <v>103</v>
      </c>
      <c r="AZ114" s="58"/>
      <c r="BA114" s="56" t="s">
        <v>104</v>
      </c>
      <c r="BB114" s="56"/>
      <c r="BC114" s="56"/>
      <c r="BD114" s="87" t="s">
        <v>115</v>
      </c>
      <c r="BE114" s="86"/>
      <c r="BF114" s="96"/>
      <c r="BG114" s="96"/>
      <c r="BH114" s="97">
        <v>41316</v>
      </c>
      <c r="BI114" s="98"/>
      <c r="BJ114" s="167"/>
      <c r="BK114" s="167"/>
      <c r="BL114" s="167"/>
      <c r="BM114" s="99"/>
      <c r="BN114" s="100"/>
      <c r="BO114" s="101">
        <v>32</v>
      </c>
      <c r="BP114" s="99"/>
      <c r="BQ114" s="75"/>
      <c r="BR114" s="102">
        <v>142</v>
      </c>
      <c r="BS114" s="112">
        <f>BO114*BR114/1000</f>
        <v>4.5439999999999996</v>
      </c>
      <c r="BT114" s="112"/>
      <c r="BU114" s="112"/>
      <c r="BV114" s="171"/>
      <c r="BW114" s="171"/>
      <c r="BX114" s="105"/>
      <c r="CA114" s="172"/>
      <c r="CB114" s="107"/>
      <c r="CC114" s="173"/>
      <c r="CF114" s="165"/>
      <c r="CI114" s="109"/>
      <c r="CJ114" s="87"/>
      <c r="CK114" s="105"/>
      <c r="CL114" s="87"/>
      <c r="CM114" s="93"/>
      <c r="CN114" s="174"/>
      <c r="CP114" s="60"/>
      <c r="CR114" s="87"/>
      <c r="CS114" s="111"/>
    </row>
    <row r="115" spans="1:97">
      <c r="A115" s="56">
        <v>47</v>
      </c>
      <c r="B115" s="56" t="s">
        <v>486</v>
      </c>
      <c r="C115" s="57" t="s">
        <v>487</v>
      </c>
      <c r="D115" s="57"/>
      <c r="E115" s="57"/>
      <c r="F115" s="304" t="s">
        <v>488</v>
      </c>
      <c r="J115" s="61" t="s">
        <v>98</v>
      </c>
      <c r="K115" s="62"/>
      <c r="L115" s="62"/>
      <c r="M115" s="60"/>
      <c r="N115" s="60"/>
      <c r="O115" s="63"/>
      <c r="P115" s="63"/>
      <c r="Q115" s="60"/>
      <c r="R115" s="60"/>
      <c r="S115" s="63"/>
      <c r="V115" s="66" t="s">
        <v>100</v>
      </c>
      <c r="W115" s="60"/>
      <c r="AY115" s="68" t="s">
        <v>103</v>
      </c>
      <c r="AZ115" s="58"/>
      <c r="BA115" s="56" t="s">
        <v>104</v>
      </c>
      <c r="BB115" s="56"/>
      <c r="BC115" s="56"/>
      <c r="BD115" t="s">
        <v>105</v>
      </c>
      <c r="BE115" s="56" t="s">
        <v>106</v>
      </c>
      <c r="BF115" s="69" t="s">
        <v>107</v>
      </c>
      <c r="BG115" s="60"/>
      <c r="BH115" s="70">
        <v>41271</v>
      </c>
      <c r="BI115" s="71" t="s">
        <v>483</v>
      </c>
      <c r="BM115" s="72">
        <v>216</v>
      </c>
      <c r="BN115" s="73">
        <v>1.98</v>
      </c>
      <c r="BO115" s="74">
        <v>242</v>
      </c>
      <c r="BP115" s="72"/>
      <c r="BQ115" s="75">
        <v>87</v>
      </c>
      <c r="BR115" s="76">
        <v>173</v>
      </c>
      <c r="BS115" s="77">
        <f>BM115*BR115/1000</f>
        <v>37.368000000000002</v>
      </c>
      <c r="BT115" s="77"/>
      <c r="BU115" s="77"/>
      <c r="BV115" s="163">
        <f>14.8148148148148+26</f>
        <v>40.814814814814802</v>
      </c>
      <c r="BW115" s="78">
        <f>BR115-BV115</f>
        <v>132.18518518518519</v>
      </c>
      <c r="CB115" s="146">
        <v>41316</v>
      </c>
      <c r="CC115" s="82" t="s">
        <v>118</v>
      </c>
      <c r="CD115" s="147" t="s">
        <v>133</v>
      </c>
      <c r="CE115" s="56" t="s">
        <v>176</v>
      </c>
      <c r="CF115" s="148">
        <v>41475</v>
      </c>
      <c r="CG115" s="147" t="s">
        <v>489</v>
      </c>
      <c r="CH115" s="147"/>
      <c r="CI115" s="84">
        <v>41334</v>
      </c>
      <c r="CJ115" s="60" t="s">
        <v>122</v>
      </c>
      <c r="CK115" s="79">
        <v>100</v>
      </c>
      <c r="CL115" s="60">
        <v>3.2</v>
      </c>
      <c r="CM115" s="150" t="s">
        <v>110</v>
      </c>
      <c r="CN115" s="151"/>
      <c r="CO115" s="147"/>
      <c r="CP115" s="60"/>
    </row>
    <row r="116" spans="1:97" s="166" customFormat="1">
      <c r="A116" s="165">
        <v>47.1</v>
      </c>
      <c r="B116" s="165" t="s">
        <v>490</v>
      </c>
      <c r="F116" s="305" t="s">
        <v>488</v>
      </c>
      <c r="G116" s="88"/>
      <c r="H116" s="87"/>
      <c r="I116" s="87"/>
      <c r="J116" s="89"/>
      <c r="K116" s="90"/>
      <c r="L116" s="90"/>
      <c r="M116" s="87"/>
      <c r="N116" s="87"/>
      <c r="O116" s="91"/>
      <c r="P116" s="91"/>
      <c r="Q116" s="87"/>
      <c r="R116" s="87"/>
      <c r="S116" s="91"/>
      <c r="T116" s="165"/>
      <c r="U116" s="167"/>
      <c r="V116" s="93"/>
      <c r="W116" s="87"/>
      <c r="AY116" s="68" t="s">
        <v>103</v>
      </c>
      <c r="AZ116" s="58"/>
      <c r="BA116" s="56" t="s">
        <v>104</v>
      </c>
      <c r="BB116" s="56"/>
      <c r="BC116" s="56"/>
      <c r="BD116" s="87" t="s">
        <v>115</v>
      </c>
      <c r="BE116" s="86"/>
      <c r="BF116" s="96"/>
      <c r="BG116" s="96"/>
      <c r="BH116" s="97">
        <v>41316</v>
      </c>
      <c r="BI116" s="98"/>
      <c r="BJ116" s="167"/>
      <c r="BK116" s="167"/>
      <c r="BL116" s="167"/>
      <c r="BM116" s="99"/>
      <c r="BN116" s="100"/>
      <c r="BO116" s="101">
        <v>32</v>
      </c>
      <c r="BP116" s="99"/>
      <c r="BQ116" s="75"/>
      <c r="BR116" s="102">
        <v>18</v>
      </c>
      <c r="BS116" s="112">
        <f>BO116*BR116/1000</f>
        <v>0.57599999999999996</v>
      </c>
      <c r="BT116" s="112"/>
      <c r="BU116" s="112"/>
      <c r="BV116" s="171"/>
      <c r="BW116" s="171"/>
      <c r="BX116" s="105"/>
      <c r="CA116" s="172"/>
      <c r="CB116" s="107"/>
      <c r="CC116" s="173"/>
      <c r="CF116" s="165"/>
      <c r="CI116" s="109"/>
      <c r="CJ116" s="87"/>
      <c r="CK116" s="105"/>
      <c r="CL116" s="87"/>
      <c r="CM116" s="93"/>
      <c r="CN116" s="174"/>
      <c r="CP116" s="60"/>
      <c r="CR116" s="87"/>
      <c r="CS116" s="111"/>
    </row>
    <row r="117" spans="1:97">
      <c r="A117" s="56">
        <v>48</v>
      </c>
      <c r="B117" s="56" t="s">
        <v>491</v>
      </c>
      <c r="C117" s="57" t="s">
        <v>492</v>
      </c>
      <c r="D117" s="57"/>
      <c r="E117" s="57"/>
      <c r="F117" s="304" t="s">
        <v>493</v>
      </c>
      <c r="J117" s="61" t="s">
        <v>98</v>
      </c>
      <c r="K117" s="62"/>
      <c r="L117" s="62"/>
      <c r="M117" s="60"/>
      <c r="N117" s="60"/>
      <c r="O117" s="63"/>
      <c r="P117" s="63"/>
      <c r="Q117" s="60"/>
      <c r="R117" s="60"/>
      <c r="S117" s="63"/>
      <c r="V117" s="66" t="s">
        <v>100</v>
      </c>
      <c r="W117" s="60"/>
      <c r="AY117" s="68" t="s">
        <v>103</v>
      </c>
      <c r="AZ117" s="58"/>
      <c r="BA117" s="56" t="s">
        <v>104</v>
      </c>
      <c r="BB117" s="56"/>
      <c r="BC117" s="56"/>
      <c r="BD117" t="s">
        <v>105</v>
      </c>
      <c r="BE117" s="56" t="s">
        <v>106</v>
      </c>
      <c r="BF117" s="69" t="s">
        <v>107</v>
      </c>
      <c r="BG117" s="60"/>
      <c r="BH117" s="70">
        <v>41271</v>
      </c>
      <c r="BI117" s="71" t="s">
        <v>483</v>
      </c>
      <c r="BM117" s="72">
        <v>224</v>
      </c>
      <c r="BN117" s="73">
        <v>1.99</v>
      </c>
      <c r="BO117" s="74">
        <v>141.19999999999999</v>
      </c>
      <c r="BP117" s="72"/>
      <c r="BQ117" s="75">
        <v>48</v>
      </c>
      <c r="BR117" s="76">
        <v>172</v>
      </c>
      <c r="BS117" s="77">
        <f>BM117*BR117/1000</f>
        <v>38.527999999999999</v>
      </c>
      <c r="BT117" s="77"/>
      <c r="BU117" s="77"/>
      <c r="BV117" s="78">
        <f>14.2857142857143+142</f>
        <v>156.28571428571431</v>
      </c>
      <c r="BW117" s="78">
        <f>BR117-BV117</f>
        <v>15.714285714285694</v>
      </c>
      <c r="CB117" s="146">
        <v>41316</v>
      </c>
      <c r="CC117" s="82" t="s">
        <v>118</v>
      </c>
      <c r="CD117" s="147" t="s">
        <v>133</v>
      </c>
      <c r="CE117" s="56" t="s">
        <v>176</v>
      </c>
      <c r="CF117" s="148">
        <v>41475</v>
      </c>
      <c r="CG117" s="147" t="s">
        <v>494</v>
      </c>
      <c r="CH117" s="147"/>
      <c r="CI117" s="84">
        <v>41334</v>
      </c>
      <c r="CJ117" s="60" t="s">
        <v>122</v>
      </c>
      <c r="CK117" s="79">
        <v>100</v>
      </c>
      <c r="CL117" s="60">
        <v>3.2</v>
      </c>
      <c r="CM117" s="150" t="s">
        <v>110</v>
      </c>
      <c r="CN117" s="151"/>
      <c r="CO117" s="147"/>
      <c r="CP117" s="60"/>
    </row>
    <row r="118" spans="1:97" s="166" customFormat="1">
      <c r="A118" s="165">
        <v>48.1</v>
      </c>
      <c r="B118" s="165" t="s">
        <v>495</v>
      </c>
      <c r="F118" s="305" t="s">
        <v>493</v>
      </c>
      <c r="G118" s="88"/>
      <c r="H118" s="87"/>
      <c r="I118" s="87"/>
      <c r="J118" s="89"/>
      <c r="K118" s="90"/>
      <c r="L118" s="90"/>
      <c r="M118" s="87"/>
      <c r="N118" s="87"/>
      <c r="O118" s="91"/>
      <c r="P118" s="91"/>
      <c r="Q118" s="87"/>
      <c r="R118" s="87"/>
      <c r="S118" s="91"/>
      <c r="T118" s="165"/>
      <c r="U118" s="167"/>
      <c r="V118" s="93"/>
      <c r="W118" s="87"/>
      <c r="AY118" s="68" t="s">
        <v>103</v>
      </c>
      <c r="AZ118" s="58"/>
      <c r="BA118" s="56" t="s">
        <v>104</v>
      </c>
      <c r="BB118" s="56"/>
      <c r="BC118" s="56"/>
      <c r="BD118" s="87" t="s">
        <v>115</v>
      </c>
      <c r="BE118" s="86"/>
      <c r="BF118" s="96"/>
      <c r="BG118" s="96"/>
      <c r="BH118" s="97">
        <v>41316</v>
      </c>
      <c r="BI118" s="98"/>
      <c r="BJ118" s="167"/>
      <c r="BK118" s="167"/>
      <c r="BL118" s="167"/>
      <c r="BM118" s="99"/>
      <c r="BN118" s="100"/>
      <c r="BO118" s="101">
        <v>32</v>
      </c>
      <c r="BP118" s="99"/>
      <c r="BQ118" s="75"/>
      <c r="BR118" s="102">
        <v>134</v>
      </c>
      <c r="BS118" s="112">
        <f>BO118*BR118/1000</f>
        <v>4.2880000000000003</v>
      </c>
      <c r="BT118" s="112"/>
      <c r="BU118" s="112"/>
      <c r="BV118" s="171"/>
      <c r="BW118" s="171"/>
      <c r="BX118" s="105"/>
      <c r="CA118" s="172"/>
      <c r="CB118" s="107"/>
      <c r="CC118" s="173"/>
      <c r="CF118" s="165"/>
      <c r="CI118" s="109"/>
      <c r="CJ118" s="87"/>
      <c r="CK118" s="105"/>
      <c r="CL118" s="87"/>
      <c r="CM118" s="93"/>
      <c r="CN118" s="174"/>
      <c r="CP118" s="60"/>
      <c r="CR118" s="87"/>
      <c r="CS118" s="111"/>
    </row>
    <row r="119" spans="1:97">
      <c r="A119" s="56">
        <v>49</v>
      </c>
      <c r="B119" s="56" t="s">
        <v>496</v>
      </c>
      <c r="C119" s="57" t="s">
        <v>497</v>
      </c>
      <c r="D119" s="57"/>
      <c r="E119" s="57"/>
      <c r="F119" s="306" t="s">
        <v>498</v>
      </c>
      <c r="J119" s="61" t="s">
        <v>98</v>
      </c>
      <c r="K119" s="62"/>
      <c r="L119" s="62"/>
      <c r="M119" s="60"/>
      <c r="N119" s="60"/>
      <c r="O119" s="63"/>
      <c r="P119" s="63"/>
      <c r="Q119" s="60"/>
      <c r="R119" s="60"/>
      <c r="S119" s="63"/>
      <c r="V119" s="66" t="s">
        <v>100</v>
      </c>
      <c r="W119" s="60"/>
      <c r="X119" s="162" t="s">
        <v>499</v>
      </c>
      <c r="AY119" s="68" t="s">
        <v>103</v>
      </c>
      <c r="AZ119" s="58"/>
      <c r="BA119" s="56" t="s">
        <v>104</v>
      </c>
      <c r="BB119" s="56"/>
      <c r="BC119" s="56"/>
      <c r="BD119" t="s">
        <v>105</v>
      </c>
      <c r="BE119" s="56" t="s">
        <v>106</v>
      </c>
      <c r="BF119" s="69" t="s">
        <v>107</v>
      </c>
      <c r="BG119" s="60"/>
      <c r="BH119" s="70">
        <v>41271</v>
      </c>
      <c r="BI119" s="71" t="s">
        <v>483</v>
      </c>
      <c r="BM119" s="72">
        <v>140.1</v>
      </c>
      <c r="BN119" s="73">
        <v>1.97</v>
      </c>
      <c r="BO119" s="74">
        <v>70</v>
      </c>
      <c r="BP119" s="72"/>
      <c r="BQ119" s="75">
        <v>48</v>
      </c>
      <c r="BR119" s="76">
        <v>130</v>
      </c>
      <c r="BS119" s="77">
        <f>BM119*BR119/1000</f>
        <v>18.213000000000001</v>
      </c>
      <c r="BT119" s="77"/>
      <c r="BU119" s="77"/>
      <c r="BV119" s="78">
        <f>22.8408279800143+102</f>
        <v>124.8408279800143</v>
      </c>
      <c r="BW119" s="180">
        <f>BR119-BV119</f>
        <v>5.1591720199857036</v>
      </c>
      <c r="CB119" s="146">
        <v>41316</v>
      </c>
      <c r="CC119" s="82" t="s">
        <v>118</v>
      </c>
      <c r="CD119" s="147" t="s">
        <v>133</v>
      </c>
      <c r="CE119" s="56" t="s">
        <v>134</v>
      </c>
      <c r="CF119" s="148">
        <v>41475</v>
      </c>
      <c r="CG119" s="147" t="s">
        <v>500</v>
      </c>
      <c r="CH119" s="147"/>
      <c r="CI119" s="84">
        <v>41334</v>
      </c>
      <c r="CJ119" s="60" t="s">
        <v>122</v>
      </c>
      <c r="CK119" s="79">
        <v>100</v>
      </c>
      <c r="CL119" s="60">
        <v>3.2</v>
      </c>
      <c r="CM119" s="150" t="s">
        <v>110</v>
      </c>
      <c r="CN119" s="151"/>
      <c r="CO119" s="147"/>
      <c r="CP119" s="60"/>
    </row>
    <row r="120" spans="1:97" s="166" customFormat="1">
      <c r="A120" s="165">
        <v>49.1</v>
      </c>
      <c r="B120" s="165" t="s">
        <v>501</v>
      </c>
      <c r="F120" s="307" t="s">
        <v>498</v>
      </c>
      <c r="G120" s="88"/>
      <c r="H120" s="87"/>
      <c r="I120" s="87"/>
      <c r="J120" s="89"/>
      <c r="K120" s="90"/>
      <c r="L120" s="90"/>
      <c r="M120" s="87"/>
      <c r="N120" s="87"/>
      <c r="O120" s="91"/>
      <c r="P120" s="91"/>
      <c r="Q120" s="87"/>
      <c r="R120" s="87"/>
      <c r="S120" s="91"/>
      <c r="T120" s="165"/>
      <c r="U120" s="167"/>
      <c r="V120" s="93"/>
      <c r="W120" s="87"/>
      <c r="AY120" s="68" t="s">
        <v>103</v>
      </c>
      <c r="AZ120" s="58"/>
      <c r="BA120" s="56" t="s">
        <v>104</v>
      </c>
      <c r="BB120" s="56"/>
      <c r="BC120" s="56"/>
      <c r="BD120" s="87" t="s">
        <v>115</v>
      </c>
      <c r="BE120" s="86"/>
      <c r="BF120" s="96"/>
      <c r="BG120" s="96"/>
      <c r="BH120" s="97">
        <v>41316</v>
      </c>
      <c r="BI120" s="98"/>
      <c r="BJ120" s="167"/>
      <c r="BK120" s="167"/>
      <c r="BL120" s="167"/>
      <c r="BM120" s="99"/>
      <c r="BN120" s="100"/>
      <c r="BO120" s="101">
        <v>32</v>
      </c>
      <c r="BP120" s="99"/>
      <c r="BQ120" s="75"/>
      <c r="BR120" s="102">
        <v>86</v>
      </c>
      <c r="BS120" s="112">
        <f>BO120*BR120/1000</f>
        <v>2.7519999999999998</v>
      </c>
      <c r="BT120" s="112"/>
      <c r="BU120" s="112"/>
      <c r="BV120" s="171"/>
      <c r="BW120" s="171"/>
      <c r="BX120" s="105"/>
      <c r="CA120" s="172"/>
      <c r="CB120" s="107"/>
      <c r="CC120" s="173"/>
      <c r="CF120" s="165"/>
      <c r="CI120" s="109"/>
      <c r="CJ120" s="87"/>
      <c r="CK120" s="105"/>
      <c r="CL120" s="87"/>
      <c r="CM120" s="93"/>
      <c r="CN120" s="174"/>
      <c r="CP120" s="60"/>
      <c r="CR120" s="87"/>
      <c r="CS120" s="111"/>
    </row>
    <row r="121" spans="1:97">
      <c r="A121" s="56">
        <v>50</v>
      </c>
      <c r="B121" s="56" t="s">
        <v>502</v>
      </c>
      <c r="C121" s="57" t="s">
        <v>503</v>
      </c>
      <c r="D121" s="57"/>
      <c r="E121" s="57"/>
      <c r="F121" s="304" t="s">
        <v>504</v>
      </c>
      <c r="J121" s="61" t="s">
        <v>98</v>
      </c>
      <c r="K121" s="62"/>
      <c r="L121" s="62"/>
      <c r="M121" s="60"/>
      <c r="N121" s="60"/>
      <c r="O121" s="63"/>
      <c r="P121" s="63"/>
      <c r="Q121" s="60"/>
      <c r="R121" s="60"/>
      <c r="S121" s="63"/>
      <c r="V121" s="66" t="s">
        <v>100</v>
      </c>
      <c r="W121" s="60"/>
      <c r="AY121" s="68" t="s">
        <v>103</v>
      </c>
      <c r="AZ121" s="58"/>
      <c r="BA121" s="56" t="s">
        <v>104</v>
      </c>
      <c r="BB121" s="56"/>
      <c r="BC121" s="56"/>
      <c r="BD121" t="s">
        <v>105</v>
      </c>
      <c r="BE121" s="56" t="s">
        <v>106</v>
      </c>
      <c r="BF121" s="69" t="s">
        <v>107</v>
      </c>
      <c r="BG121" s="60"/>
      <c r="BH121" s="70">
        <v>41271</v>
      </c>
      <c r="BI121" s="71" t="s">
        <v>505</v>
      </c>
      <c r="BM121" s="72">
        <v>205.1</v>
      </c>
      <c r="BN121" s="73">
        <v>2.0099999999999998</v>
      </c>
      <c r="BO121" s="74">
        <v>165.6</v>
      </c>
      <c r="BP121" s="72"/>
      <c r="BQ121" s="75">
        <v>57</v>
      </c>
      <c r="BR121" s="76">
        <v>172</v>
      </c>
      <c r="BS121" s="77">
        <f>BM121*BR121/1000</f>
        <v>35.277200000000001</v>
      </c>
      <c r="BT121" s="77"/>
      <c r="BU121" s="77"/>
      <c r="BV121" s="78">
        <f>15.6021452949781+77</f>
        <v>92.602145294978101</v>
      </c>
      <c r="BW121" s="78">
        <f>BR121-BV121</f>
        <v>79.397854705021899</v>
      </c>
      <c r="CB121" s="146">
        <v>41316</v>
      </c>
      <c r="CC121" s="82" t="s">
        <v>118</v>
      </c>
      <c r="CD121" s="147" t="s">
        <v>133</v>
      </c>
      <c r="CE121" s="56" t="s">
        <v>176</v>
      </c>
      <c r="CF121" s="148">
        <v>41475</v>
      </c>
      <c r="CG121" s="147" t="s">
        <v>506</v>
      </c>
      <c r="CH121" s="147"/>
      <c r="CI121" s="84">
        <v>41334</v>
      </c>
      <c r="CJ121" s="60" t="s">
        <v>122</v>
      </c>
      <c r="CK121" s="79">
        <v>100</v>
      </c>
      <c r="CL121" s="60">
        <v>3.2</v>
      </c>
      <c r="CM121" s="150" t="s">
        <v>110</v>
      </c>
      <c r="CN121" s="151"/>
      <c r="CO121" s="147"/>
      <c r="CP121" s="60"/>
    </row>
    <row r="122" spans="1:97" s="166" customFormat="1">
      <c r="A122" s="165">
        <v>50.1</v>
      </c>
      <c r="B122" s="165" t="s">
        <v>507</v>
      </c>
      <c r="F122" s="305" t="s">
        <v>504</v>
      </c>
      <c r="G122" s="88"/>
      <c r="H122" s="87"/>
      <c r="I122" s="87"/>
      <c r="J122" s="89"/>
      <c r="K122" s="90"/>
      <c r="L122" s="90"/>
      <c r="M122" s="87"/>
      <c r="N122" s="87"/>
      <c r="O122" s="91"/>
      <c r="P122" s="91"/>
      <c r="Q122" s="87"/>
      <c r="R122" s="87"/>
      <c r="S122" s="91"/>
      <c r="T122" s="165"/>
      <c r="U122" s="167"/>
      <c r="V122" s="93"/>
      <c r="W122" s="87"/>
      <c r="AY122" s="68" t="s">
        <v>103</v>
      </c>
      <c r="AZ122" s="58"/>
      <c r="BA122" s="56" t="s">
        <v>104</v>
      </c>
      <c r="BB122" s="56"/>
      <c r="BC122" s="56"/>
      <c r="BD122" s="87" t="s">
        <v>115</v>
      </c>
      <c r="BE122" s="86"/>
      <c r="BF122" s="96"/>
      <c r="BG122" s="96"/>
      <c r="BH122" s="97">
        <v>41316</v>
      </c>
      <c r="BI122" s="98"/>
      <c r="BJ122" s="167"/>
      <c r="BK122" s="167"/>
      <c r="BL122" s="167"/>
      <c r="BM122" s="99"/>
      <c r="BN122" s="100"/>
      <c r="BO122" s="101">
        <v>32</v>
      </c>
      <c r="BP122" s="99"/>
      <c r="BQ122" s="75"/>
      <c r="BR122" s="102">
        <v>66</v>
      </c>
      <c r="BS122" s="112">
        <f>BO122*BR122/1000</f>
        <v>2.1120000000000001</v>
      </c>
      <c r="BT122" s="112"/>
      <c r="BU122" s="112"/>
      <c r="BV122" s="171"/>
      <c r="BW122" s="171"/>
      <c r="BX122" s="105"/>
      <c r="CA122" s="172"/>
      <c r="CB122" s="107"/>
      <c r="CC122" s="173"/>
      <c r="CF122" s="165"/>
      <c r="CI122" s="109"/>
      <c r="CJ122" s="87"/>
      <c r="CK122" s="105"/>
      <c r="CL122" s="87"/>
      <c r="CM122" s="93"/>
      <c r="CN122" s="174"/>
      <c r="CP122" s="60"/>
      <c r="CR122" s="87"/>
      <c r="CS122" s="111"/>
    </row>
    <row r="123" spans="1:97">
      <c r="A123" s="56">
        <v>51</v>
      </c>
      <c r="B123" s="56" t="s">
        <v>508</v>
      </c>
      <c r="C123" s="57" t="s">
        <v>509</v>
      </c>
      <c r="D123" s="57"/>
      <c r="E123" s="57"/>
      <c r="F123" s="304" t="s">
        <v>510</v>
      </c>
      <c r="J123" s="61" t="s">
        <v>98</v>
      </c>
      <c r="K123" s="62"/>
      <c r="L123" s="62"/>
      <c r="M123" s="60"/>
      <c r="N123" s="60"/>
      <c r="O123" s="63"/>
      <c r="P123" s="63"/>
      <c r="Q123" s="60"/>
      <c r="R123" s="60"/>
      <c r="S123" s="63"/>
      <c r="V123" s="66" t="s">
        <v>100</v>
      </c>
      <c r="W123" s="60"/>
      <c r="AY123" s="68" t="s">
        <v>103</v>
      </c>
      <c r="AZ123" s="58"/>
      <c r="BA123" s="56" t="s">
        <v>104</v>
      </c>
      <c r="BB123" s="56"/>
      <c r="BC123" s="56"/>
      <c r="BD123" t="s">
        <v>105</v>
      </c>
      <c r="BE123" s="56" t="s">
        <v>106</v>
      </c>
      <c r="BF123" s="69" t="s">
        <v>107</v>
      </c>
      <c r="BG123" s="60"/>
      <c r="BH123" s="70">
        <v>41271</v>
      </c>
      <c r="BI123" s="71" t="s">
        <v>505</v>
      </c>
      <c r="BM123" s="72">
        <v>141.4</v>
      </c>
      <c r="BN123" s="73">
        <v>1.9</v>
      </c>
      <c r="BO123" s="74">
        <v>231.99999999999997</v>
      </c>
      <c r="BP123" s="72"/>
      <c r="BQ123" s="75">
        <v>88</v>
      </c>
      <c r="BR123" s="76">
        <v>172</v>
      </c>
      <c r="BS123" s="77">
        <f>BM123*BR123/1000</f>
        <v>24.320799999999998</v>
      </c>
      <c r="BT123" s="77"/>
      <c r="BU123" s="77"/>
      <c r="BV123" s="78">
        <f>22.6308345120226+12</f>
        <v>34.630834512022602</v>
      </c>
      <c r="BW123" s="78">
        <f>BR123-BV123</f>
        <v>137.3691654879774</v>
      </c>
      <c r="CB123" s="146">
        <v>41316</v>
      </c>
      <c r="CC123" s="82" t="s">
        <v>118</v>
      </c>
      <c r="CD123" s="147" t="s">
        <v>133</v>
      </c>
      <c r="CE123" s="56" t="s">
        <v>134</v>
      </c>
      <c r="CF123" s="148">
        <v>41475</v>
      </c>
      <c r="CG123" s="147" t="s">
        <v>511</v>
      </c>
      <c r="CH123" s="147"/>
      <c r="CI123" s="84">
        <v>41334</v>
      </c>
      <c r="CJ123" s="60" t="s">
        <v>122</v>
      </c>
      <c r="CK123" s="79">
        <v>100</v>
      </c>
      <c r="CL123" s="60">
        <v>3.2</v>
      </c>
      <c r="CM123" s="150" t="s">
        <v>110</v>
      </c>
      <c r="CN123" s="151"/>
      <c r="CO123" s="147"/>
      <c r="CP123" s="60"/>
    </row>
    <row r="124" spans="1:97" s="166" customFormat="1">
      <c r="A124" s="165">
        <v>51.1</v>
      </c>
      <c r="B124" s="165" t="s">
        <v>512</v>
      </c>
      <c r="F124" s="305" t="s">
        <v>510</v>
      </c>
      <c r="G124" s="88"/>
      <c r="H124" s="87"/>
      <c r="I124" s="87"/>
      <c r="J124" s="89"/>
      <c r="K124" s="90"/>
      <c r="L124" s="90"/>
      <c r="M124" s="87"/>
      <c r="N124" s="87"/>
      <c r="O124" s="91"/>
      <c r="P124" s="91"/>
      <c r="Q124" s="87"/>
      <c r="R124" s="87"/>
      <c r="S124" s="91"/>
      <c r="T124" s="165"/>
      <c r="U124" s="167"/>
      <c r="V124" s="93"/>
      <c r="W124" s="87"/>
      <c r="AY124" s="68" t="s">
        <v>103</v>
      </c>
      <c r="AZ124" s="58"/>
      <c r="BA124" s="56" t="s">
        <v>104</v>
      </c>
      <c r="BB124" s="56"/>
      <c r="BC124" s="56"/>
      <c r="BD124" s="87" t="s">
        <v>115</v>
      </c>
      <c r="BE124" s="86"/>
      <c r="BF124" s="96"/>
      <c r="BG124" s="96"/>
      <c r="BH124" s="97">
        <v>41316</v>
      </c>
      <c r="BI124" s="98"/>
      <c r="BJ124" s="167"/>
      <c r="BK124" s="167"/>
      <c r="BL124" s="167"/>
      <c r="BM124" s="99"/>
      <c r="BN124" s="100"/>
      <c r="BO124" s="101">
        <v>32</v>
      </c>
      <c r="BP124" s="99"/>
      <c r="BQ124" s="75"/>
      <c r="BR124" s="102">
        <v>2</v>
      </c>
      <c r="BS124" s="112">
        <f>BO124*BR124/1000</f>
        <v>6.4000000000000001E-2</v>
      </c>
      <c r="BT124" s="112"/>
      <c r="BU124" s="112"/>
      <c r="BV124" s="171"/>
      <c r="BW124" s="171"/>
      <c r="BX124" s="105"/>
      <c r="CA124" s="172"/>
      <c r="CB124" s="107"/>
      <c r="CC124" s="173"/>
      <c r="CF124" s="165"/>
      <c r="CI124" s="109"/>
      <c r="CJ124" s="87"/>
      <c r="CK124" s="105"/>
      <c r="CL124" s="87"/>
      <c r="CM124" s="93"/>
      <c r="CN124" s="174"/>
      <c r="CP124" s="60"/>
      <c r="CR124" s="87"/>
      <c r="CS124" s="111"/>
    </row>
    <row r="125" spans="1:97">
      <c r="A125" s="56">
        <v>52</v>
      </c>
      <c r="B125" s="56" t="s">
        <v>513</v>
      </c>
      <c r="C125" s="57" t="s">
        <v>514</v>
      </c>
      <c r="D125" s="57"/>
      <c r="E125" s="57"/>
      <c r="F125" s="304" t="s">
        <v>515</v>
      </c>
      <c r="J125" s="61" t="s">
        <v>98</v>
      </c>
      <c r="K125" s="62"/>
      <c r="L125" s="62"/>
      <c r="M125" s="60"/>
      <c r="N125" s="60"/>
      <c r="O125" s="63"/>
      <c r="P125" s="63"/>
      <c r="Q125" s="60"/>
      <c r="R125" s="60"/>
      <c r="S125" s="63"/>
      <c r="V125" s="66" t="s">
        <v>100</v>
      </c>
      <c r="W125" s="60"/>
      <c r="AY125" s="68" t="s">
        <v>103</v>
      </c>
      <c r="AZ125" s="58"/>
      <c r="BA125" s="56" t="s">
        <v>104</v>
      </c>
      <c r="BB125" s="56"/>
      <c r="BC125" s="56"/>
      <c r="BD125" t="s">
        <v>105</v>
      </c>
      <c r="BE125" s="56" t="s">
        <v>106</v>
      </c>
      <c r="BF125" s="69" t="s">
        <v>107</v>
      </c>
      <c r="BG125" s="60"/>
      <c r="BH125" s="70">
        <v>41271</v>
      </c>
      <c r="BI125" s="71"/>
      <c r="BM125" s="72">
        <v>227.1</v>
      </c>
      <c r="BN125" s="73">
        <v>1.98</v>
      </c>
      <c r="BO125" s="74">
        <v>135.20000000000002</v>
      </c>
      <c r="BP125" s="72"/>
      <c r="BQ125" s="75">
        <v>62</v>
      </c>
      <c r="BR125" s="76">
        <v>174</v>
      </c>
      <c r="BS125" s="77">
        <f>BM125*BR125/1000</f>
        <v>39.5154</v>
      </c>
      <c r="BT125" s="77"/>
      <c r="BU125" s="77"/>
      <c r="BV125" s="78">
        <f>14.0907089387935+66</f>
        <v>80.090708938793497</v>
      </c>
      <c r="BW125" s="78">
        <f>BR125-BV125</f>
        <v>93.909291061206503</v>
      </c>
      <c r="CB125" s="146">
        <v>41316</v>
      </c>
      <c r="CC125" s="82" t="s">
        <v>118</v>
      </c>
      <c r="CD125" s="147" t="s">
        <v>133</v>
      </c>
      <c r="CE125" s="56" t="s">
        <v>134</v>
      </c>
      <c r="CF125" s="148">
        <v>41475</v>
      </c>
      <c r="CG125" s="147" t="s">
        <v>516</v>
      </c>
      <c r="CH125" s="147"/>
      <c r="CI125" s="84">
        <v>41334</v>
      </c>
      <c r="CJ125" s="60" t="s">
        <v>122</v>
      </c>
      <c r="CK125" s="79">
        <v>100</v>
      </c>
      <c r="CL125" s="60">
        <v>3.2</v>
      </c>
      <c r="CM125" s="150" t="s">
        <v>110</v>
      </c>
      <c r="CN125" s="151"/>
      <c r="CO125" s="147"/>
      <c r="CP125" s="60"/>
    </row>
    <row r="126" spans="1:97" s="166" customFormat="1">
      <c r="A126" s="165">
        <v>52.1</v>
      </c>
      <c r="B126" s="165" t="s">
        <v>517</v>
      </c>
      <c r="F126" s="305" t="s">
        <v>515</v>
      </c>
      <c r="G126" s="88"/>
      <c r="H126" s="87"/>
      <c r="I126" s="87"/>
      <c r="J126" s="89"/>
      <c r="K126" s="90"/>
      <c r="L126" s="90"/>
      <c r="M126" s="87"/>
      <c r="N126" s="87"/>
      <c r="O126" s="91"/>
      <c r="P126" s="91"/>
      <c r="Q126" s="87"/>
      <c r="R126" s="87"/>
      <c r="S126" s="91"/>
      <c r="T126" s="165"/>
      <c r="U126" s="167"/>
      <c r="V126" s="93"/>
      <c r="W126" s="87"/>
      <c r="AY126" s="68" t="s">
        <v>103</v>
      </c>
      <c r="AZ126" s="58"/>
      <c r="BA126" s="56" t="s">
        <v>104</v>
      </c>
      <c r="BB126" s="56"/>
      <c r="BC126" s="56"/>
      <c r="BD126" s="87" t="s">
        <v>115</v>
      </c>
      <c r="BE126" s="86"/>
      <c r="BF126" s="96"/>
      <c r="BG126" s="96"/>
      <c r="BH126" s="97">
        <v>41316</v>
      </c>
      <c r="BI126" s="98"/>
      <c r="BJ126" s="167"/>
      <c r="BK126" s="167"/>
      <c r="BL126" s="167"/>
      <c r="BM126" s="99"/>
      <c r="BN126" s="100"/>
      <c r="BO126" s="101">
        <v>32</v>
      </c>
      <c r="BP126" s="99"/>
      <c r="BQ126" s="75"/>
      <c r="BR126" s="102">
        <v>57</v>
      </c>
      <c r="BS126" s="112">
        <f>BO126*BR126/1000</f>
        <v>1.8240000000000001</v>
      </c>
      <c r="BT126" s="112"/>
      <c r="BU126" s="112"/>
      <c r="BV126" s="171"/>
      <c r="BW126" s="171"/>
      <c r="BX126" s="105"/>
      <c r="CA126" s="172"/>
      <c r="CB126" s="107"/>
      <c r="CC126" s="173"/>
      <c r="CF126" s="165"/>
      <c r="CI126" s="109"/>
      <c r="CJ126" s="87"/>
      <c r="CK126" s="105"/>
      <c r="CL126" s="87"/>
      <c r="CM126" s="93"/>
      <c r="CN126" s="174"/>
      <c r="CP126" s="60"/>
      <c r="CR126" s="87"/>
      <c r="CS126" s="111"/>
    </row>
    <row r="127" spans="1:97">
      <c r="A127" s="56">
        <v>53</v>
      </c>
      <c r="B127" s="56" t="s">
        <v>518</v>
      </c>
      <c r="C127" s="57" t="s">
        <v>519</v>
      </c>
      <c r="D127" s="57"/>
      <c r="E127" s="57"/>
      <c r="F127" s="304" t="s">
        <v>520</v>
      </c>
      <c r="J127" s="61" t="s">
        <v>98</v>
      </c>
      <c r="K127" s="62"/>
      <c r="L127" s="62"/>
      <c r="M127" s="60"/>
      <c r="N127" s="60"/>
      <c r="O127" s="63"/>
      <c r="P127" s="63"/>
      <c r="Q127" s="60"/>
      <c r="R127" s="60"/>
      <c r="S127" s="63"/>
      <c r="V127" s="66" t="s">
        <v>100</v>
      </c>
      <c r="W127" s="60"/>
      <c r="AY127" s="68" t="s">
        <v>103</v>
      </c>
      <c r="AZ127" s="58"/>
      <c r="BA127" s="56" t="s">
        <v>104</v>
      </c>
      <c r="BB127" s="56"/>
      <c r="BC127" s="56"/>
      <c r="BD127" t="s">
        <v>105</v>
      </c>
      <c r="BE127" s="56" t="s">
        <v>106</v>
      </c>
      <c r="BF127" s="69" t="s">
        <v>107</v>
      </c>
      <c r="BG127" s="60"/>
      <c r="BH127" s="70">
        <v>41271</v>
      </c>
      <c r="BI127" s="71" t="s">
        <v>450</v>
      </c>
      <c r="BM127" s="72">
        <v>231.4</v>
      </c>
      <c r="BN127" s="73">
        <v>2.04</v>
      </c>
      <c r="BO127" s="74">
        <v>182.4</v>
      </c>
      <c r="BP127" s="72"/>
      <c r="BQ127" s="75">
        <v>44</v>
      </c>
      <c r="BR127" s="76">
        <v>174</v>
      </c>
      <c r="BS127" s="77">
        <f>BM127*BR127/1000</f>
        <v>40.263599999999997</v>
      </c>
      <c r="BT127" s="77"/>
      <c r="BU127" s="77"/>
      <c r="BV127" s="78">
        <f>13.828867761452+150</f>
        <v>163.82886776145199</v>
      </c>
      <c r="BW127" s="78">
        <f>BR127-BV127</f>
        <v>10.171132238548012</v>
      </c>
      <c r="CB127" s="146">
        <v>41316</v>
      </c>
      <c r="CC127" s="82" t="s">
        <v>118</v>
      </c>
      <c r="CD127" s="147" t="s">
        <v>133</v>
      </c>
      <c r="CE127" s="56" t="s">
        <v>134</v>
      </c>
      <c r="CF127" s="148">
        <v>41475</v>
      </c>
      <c r="CG127" s="147" t="s">
        <v>521</v>
      </c>
      <c r="CH127" s="147"/>
      <c r="CI127" s="84">
        <v>41334</v>
      </c>
      <c r="CJ127" s="60" t="s">
        <v>122</v>
      </c>
      <c r="CK127" s="79">
        <v>100</v>
      </c>
      <c r="CL127" s="60">
        <v>3.2</v>
      </c>
      <c r="CM127" s="150" t="s">
        <v>110</v>
      </c>
      <c r="CN127" s="151"/>
      <c r="CO127" s="147"/>
      <c r="CP127" s="60"/>
    </row>
    <row r="128" spans="1:97" s="166" customFormat="1">
      <c r="A128" s="165">
        <v>53.1</v>
      </c>
      <c r="B128" s="165" t="s">
        <v>522</v>
      </c>
      <c r="C128" s="167"/>
      <c r="D128" s="167"/>
      <c r="E128" s="167"/>
      <c r="F128" s="305" t="s">
        <v>520</v>
      </c>
      <c r="G128" s="88"/>
      <c r="H128" s="87"/>
      <c r="I128" s="87"/>
      <c r="J128" s="89"/>
      <c r="K128" s="90"/>
      <c r="L128" s="90"/>
      <c r="M128" s="87"/>
      <c r="N128" s="87"/>
      <c r="O128" s="91"/>
      <c r="P128" s="91"/>
      <c r="Q128" s="87"/>
      <c r="R128" s="87"/>
      <c r="S128" s="91"/>
      <c r="T128" s="165"/>
      <c r="U128" s="167"/>
      <c r="V128" s="93"/>
      <c r="W128" s="87"/>
      <c r="AY128" s="95" t="s">
        <v>103</v>
      </c>
      <c r="AZ128" s="86"/>
      <c r="BA128" s="165" t="s">
        <v>104</v>
      </c>
      <c r="BB128" s="165"/>
      <c r="BC128" s="165"/>
      <c r="BD128" s="87" t="s">
        <v>115</v>
      </c>
      <c r="BE128" s="86"/>
      <c r="BF128" s="96"/>
      <c r="BG128" s="96"/>
      <c r="BH128" s="97">
        <v>41316</v>
      </c>
      <c r="BI128" s="98"/>
      <c r="BJ128" s="167"/>
      <c r="BK128" s="167"/>
      <c r="BL128" s="167"/>
      <c r="BM128" s="99"/>
      <c r="BN128" s="100"/>
      <c r="BO128" s="101">
        <v>32</v>
      </c>
      <c r="BP128" s="99"/>
      <c r="BQ128" s="75"/>
      <c r="BR128" s="102">
        <v>138</v>
      </c>
      <c r="BS128" s="112">
        <f>BO128*BR128/1000</f>
        <v>4.4160000000000004</v>
      </c>
      <c r="BT128" s="112"/>
      <c r="BU128" s="112"/>
      <c r="BV128" s="171"/>
      <c r="BW128" s="171"/>
      <c r="BX128" s="105"/>
      <c r="CA128" s="172"/>
      <c r="CB128" s="107"/>
      <c r="CC128" s="173"/>
      <c r="CF128" s="165"/>
      <c r="CI128" s="109"/>
      <c r="CJ128" s="87"/>
      <c r="CK128" s="105"/>
      <c r="CL128" s="87"/>
      <c r="CM128" s="93"/>
      <c r="CN128" s="174"/>
      <c r="CR128" s="87"/>
      <c r="CS128" s="111"/>
    </row>
    <row r="129" spans="1:97" s="189" customFormat="1">
      <c r="A129" s="181">
        <v>54</v>
      </c>
      <c r="B129" s="181" t="s">
        <v>523</v>
      </c>
      <c r="C129" s="187" t="s">
        <v>524</v>
      </c>
      <c r="D129" s="187"/>
      <c r="E129" s="187"/>
      <c r="F129" s="308" t="s">
        <v>525</v>
      </c>
      <c r="G129" s="183"/>
      <c r="H129" s="142"/>
      <c r="I129" s="142"/>
      <c r="J129" s="230" t="s">
        <v>526</v>
      </c>
      <c r="K129" s="184"/>
      <c r="L129" s="184"/>
      <c r="O129" s="187"/>
      <c r="P129" s="187"/>
      <c r="S129" s="187"/>
      <c r="T129" s="304" t="s">
        <v>525</v>
      </c>
      <c r="U129" s="187"/>
      <c r="V129" s="188" t="s">
        <v>527</v>
      </c>
      <c r="AY129" s="194" t="s">
        <v>528</v>
      </c>
      <c r="AZ129" s="142"/>
      <c r="BD129" s="189" t="s">
        <v>105</v>
      </c>
      <c r="BE129" s="189" t="s">
        <v>529</v>
      </c>
      <c r="BH129" s="291">
        <v>41402</v>
      </c>
      <c r="BI129" s="309"/>
      <c r="BJ129" s="187"/>
      <c r="BK129" s="187"/>
      <c r="BL129" s="187"/>
      <c r="BM129" s="189">
        <v>241</v>
      </c>
      <c r="BN129" s="187">
        <v>1.8</v>
      </c>
      <c r="BO129" s="310"/>
      <c r="BP129" s="294"/>
      <c r="BQ129" s="247">
        <v>63.6</v>
      </c>
      <c r="BR129" s="187">
        <v>41</v>
      </c>
      <c r="BS129" s="311">
        <f>BQ129*BR129/1000</f>
        <v>2.6075999999999997</v>
      </c>
      <c r="BT129" s="311"/>
      <c r="BU129" s="311"/>
      <c r="BV129" s="163" t="s">
        <v>530</v>
      </c>
      <c r="BW129" s="163">
        <v>0</v>
      </c>
      <c r="BX129" s="192"/>
      <c r="CA129" s="193"/>
      <c r="CB129" s="312"/>
      <c r="CC129" s="292"/>
      <c r="CF129" s="181"/>
      <c r="CG129" s="294"/>
      <c r="CH129" s="294"/>
      <c r="CI129" s="227"/>
      <c r="CJ129" s="142"/>
      <c r="CK129" s="192"/>
      <c r="CL129" s="142"/>
      <c r="CM129" s="312">
        <v>41408</v>
      </c>
      <c r="CN129" s="295"/>
      <c r="CR129" s="142"/>
      <c r="CS129" s="194"/>
    </row>
    <row r="130" spans="1:97" s="166" customFormat="1">
      <c r="A130" s="165">
        <v>54.1</v>
      </c>
      <c r="B130" s="165" t="s">
        <v>531</v>
      </c>
      <c r="C130" s="167"/>
      <c r="D130" s="167"/>
      <c r="E130" s="167"/>
      <c r="F130" s="313" t="s">
        <v>525</v>
      </c>
      <c r="G130" s="88"/>
      <c r="H130" s="87"/>
      <c r="I130" s="87"/>
      <c r="J130" s="89" t="s">
        <v>526</v>
      </c>
      <c r="K130" s="233"/>
      <c r="L130" s="233"/>
      <c r="O130" s="167"/>
      <c r="P130" s="167"/>
      <c r="S130" s="167"/>
      <c r="T130" s="305"/>
      <c r="U130" s="167"/>
      <c r="V130" s="93"/>
      <c r="AY130" s="111" t="s">
        <v>532</v>
      </c>
      <c r="AZ130" s="87"/>
      <c r="BH130" s="314">
        <v>41534</v>
      </c>
      <c r="BI130" s="98"/>
      <c r="BJ130" s="167"/>
      <c r="BK130" s="167"/>
      <c r="BL130" s="167"/>
      <c r="BN130" s="167"/>
      <c r="BO130" s="315"/>
      <c r="BP130" s="316"/>
      <c r="BQ130" s="247">
        <v>32.200000000000003</v>
      </c>
      <c r="BR130" s="167">
        <v>50</v>
      </c>
      <c r="BS130" s="112">
        <v>1.6100000000000003</v>
      </c>
      <c r="BT130" s="112"/>
      <c r="BU130" s="112"/>
      <c r="BV130" s="171" t="s">
        <v>530</v>
      </c>
      <c r="BW130" s="171">
        <v>0</v>
      </c>
      <c r="BX130" s="105"/>
      <c r="CA130" s="172"/>
      <c r="CB130" s="317">
        <v>41541</v>
      </c>
      <c r="CC130" s="318" t="s">
        <v>118</v>
      </c>
      <c r="CD130" s="276" t="s">
        <v>533</v>
      </c>
      <c r="CE130" s="318" t="s">
        <v>205</v>
      </c>
      <c r="CF130" s="277">
        <v>41599</v>
      </c>
      <c r="CG130" s="316"/>
      <c r="CH130" s="316"/>
      <c r="CI130" s="109"/>
      <c r="CJ130" s="87"/>
      <c r="CK130" s="105"/>
      <c r="CL130" s="87"/>
      <c r="CM130" s="107"/>
      <c r="CN130" s="174"/>
      <c r="CR130" s="87"/>
      <c r="CS130" s="111"/>
    </row>
    <row r="131" spans="1:97" s="189" customFormat="1">
      <c r="A131" s="181">
        <v>55</v>
      </c>
      <c r="B131" s="181" t="s">
        <v>534</v>
      </c>
      <c r="C131" s="187" t="s">
        <v>535</v>
      </c>
      <c r="D131" s="187"/>
      <c r="E131" s="187"/>
      <c r="F131" s="182" t="s">
        <v>536</v>
      </c>
      <c r="G131" s="183"/>
      <c r="H131" s="142"/>
      <c r="I131" s="142"/>
      <c r="J131" s="230" t="s">
        <v>526</v>
      </c>
      <c r="K131" s="319"/>
      <c r="L131" s="319"/>
      <c r="M131" s="142"/>
      <c r="N131" s="142"/>
      <c r="O131" s="228"/>
      <c r="P131" s="228"/>
      <c r="Q131" s="142"/>
      <c r="R131" s="142"/>
      <c r="S131" s="228"/>
      <c r="T131" s="181" t="s">
        <v>536</v>
      </c>
      <c r="U131" s="187"/>
      <c r="V131" s="188" t="s">
        <v>527</v>
      </c>
      <c r="W131" s="142"/>
      <c r="AY131" s="194" t="s">
        <v>528</v>
      </c>
      <c r="AZ131" s="142"/>
      <c r="BD131" s="189" t="s">
        <v>105</v>
      </c>
      <c r="BE131" s="189" t="s">
        <v>529</v>
      </c>
      <c r="BF131" s="142"/>
      <c r="BG131" s="142"/>
      <c r="BH131" s="291">
        <v>41402</v>
      </c>
      <c r="BI131" s="292"/>
      <c r="BJ131" s="187"/>
      <c r="BK131" s="187"/>
      <c r="BL131" s="187"/>
      <c r="BM131" s="189">
        <v>367</v>
      </c>
      <c r="BN131" s="187">
        <v>1.85</v>
      </c>
      <c r="BO131" s="163"/>
      <c r="BQ131" s="247">
        <v>284</v>
      </c>
      <c r="BR131" s="187">
        <v>27</v>
      </c>
      <c r="BS131" s="311">
        <f t="shared" ref="BS131:BS142" si="1">BQ131*BR131/1000</f>
        <v>7.6680000000000001</v>
      </c>
      <c r="BT131" s="311"/>
      <c r="BU131" s="311"/>
      <c r="BV131" s="163"/>
      <c r="BW131" s="163"/>
      <c r="BX131" s="192"/>
      <c r="CA131" s="193"/>
      <c r="CB131" s="320"/>
      <c r="CC131" s="321"/>
      <c r="CD131" s="322"/>
      <c r="CE131" s="322"/>
      <c r="CF131" s="323"/>
      <c r="CG131" s="294"/>
      <c r="CH131" s="294"/>
      <c r="CI131" s="227"/>
      <c r="CJ131" s="142"/>
      <c r="CK131" s="192"/>
      <c r="CL131" s="142"/>
      <c r="CM131" s="312">
        <v>41408</v>
      </c>
      <c r="CN131" s="295"/>
      <c r="CR131" s="142"/>
      <c r="CS131" s="194"/>
    </row>
    <row r="132" spans="1:97" s="166" customFormat="1">
      <c r="A132" s="165">
        <v>55.1</v>
      </c>
      <c r="B132" s="165" t="s">
        <v>537</v>
      </c>
      <c r="C132" s="167"/>
      <c r="D132" s="167"/>
      <c r="E132" s="167"/>
      <c r="F132" s="86" t="s">
        <v>536</v>
      </c>
      <c r="G132" s="88"/>
      <c r="H132" s="87"/>
      <c r="I132" s="87"/>
      <c r="J132" s="89" t="s">
        <v>526</v>
      </c>
      <c r="K132" s="90"/>
      <c r="L132" s="90"/>
      <c r="M132" s="87"/>
      <c r="N132" s="87"/>
      <c r="O132" s="91"/>
      <c r="P132" s="91"/>
      <c r="Q132" s="87"/>
      <c r="R132" s="87"/>
      <c r="S132" s="91"/>
      <c r="T132" s="165"/>
      <c r="U132" s="167" t="s">
        <v>538</v>
      </c>
      <c r="V132" s="93"/>
      <c r="W132" s="87"/>
      <c r="AY132" s="111"/>
      <c r="AZ132" s="87"/>
      <c r="BF132" s="87"/>
      <c r="BG132" s="87"/>
      <c r="BH132" s="314"/>
      <c r="BI132" s="173"/>
      <c r="BJ132" s="167"/>
      <c r="BK132" s="167"/>
      <c r="BL132" s="167"/>
      <c r="BN132" s="167"/>
      <c r="BO132" s="171"/>
      <c r="BQ132" s="247">
        <v>37</v>
      </c>
      <c r="BR132" s="167">
        <v>100</v>
      </c>
      <c r="BS132" s="112">
        <v>3.7</v>
      </c>
      <c r="BT132" s="112"/>
      <c r="BU132" s="112"/>
      <c r="BV132" s="171"/>
      <c r="BW132" s="171"/>
      <c r="BX132" s="105"/>
      <c r="CA132" s="172"/>
      <c r="CB132" s="317">
        <v>41541</v>
      </c>
      <c r="CC132" s="318" t="s">
        <v>118</v>
      </c>
      <c r="CD132" s="276" t="s">
        <v>539</v>
      </c>
      <c r="CE132" s="318" t="s">
        <v>205</v>
      </c>
      <c r="CF132" s="324">
        <v>41599</v>
      </c>
      <c r="CG132" s="316"/>
      <c r="CH132" s="316"/>
      <c r="CI132" s="109"/>
      <c r="CJ132" s="87"/>
      <c r="CK132" s="105"/>
      <c r="CL132" s="87"/>
      <c r="CM132" s="107"/>
      <c r="CN132" s="174"/>
      <c r="CR132" s="87"/>
      <c r="CS132" s="111"/>
    </row>
    <row r="133" spans="1:97" s="189" customFormat="1">
      <c r="A133" s="181">
        <v>56</v>
      </c>
      <c r="B133" s="181" t="s">
        <v>540</v>
      </c>
      <c r="C133" s="187" t="s">
        <v>541</v>
      </c>
      <c r="D133" s="187"/>
      <c r="E133" s="187"/>
      <c r="F133" s="182" t="s">
        <v>542</v>
      </c>
      <c r="G133" s="183"/>
      <c r="H133" s="142"/>
      <c r="I133" s="142"/>
      <c r="J133" s="230" t="s">
        <v>526</v>
      </c>
      <c r="K133" s="319"/>
      <c r="L133" s="319"/>
      <c r="M133" s="142"/>
      <c r="N133" s="142"/>
      <c r="O133" s="228"/>
      <c r="P133" s="228"/>
      <c r="Q133" s="142"/>
      <c r="R133" s="142"/>
      <c r="S133" s="228"/>
      <c r="T133" s="181" t="s">
        <v>542</v>
      </c>
      <c r="U133" s="187"/>
      <c r="V133" s="188" t="s">
        <v>527</v>
      </c>
      <c r="W133" s="142"/>
      <c r="AY133" s="194" t="s">
        <v>528</v>
      </c>
      <c r="AZ133" s="142"/>
      <c r="BD133" s="189" t="s">
        <v>105</v>
      </c>
      <c r="BE133" s="189" t="s">
        <v>529</v>
      </c>
      <c r="BF133" s="142"/>
      <c r="BG133" s="142"/>
      <c r="BH133" s="291">
        <v>41402</v>
      </c>
      <c r="BI133" s="292"/>
      <c r="BJ133" s="187"/>
      <c r="BK133" s="187"/>
      <c r="BL133" s="187"/>
      <c r="BM133" s="189">
        <v>610</v>
      </c>
      <c r="BN133" s="187">
        <v>1.86</v>
      </c>
      <c r="BO133" s="163"/>
      <c r="BQ133" s="247">
        <v>136.20000000000002</v>
      </c>
      <c r="BR133" s="187">
        <v>17</v>
      </c>
      <c r="BS133" s="311">
        <f t="shared" si="1"/>
        <v>2.3153999999999999</v>
      </c>
      <c r="BT133" s="311"/>
      <c r="BU133" s="311"/>
      <c r="BV133" s="163"/>
      <c r="BW133" s="163"/>
      <c r="BX133" s="192"/>
      <c r="CA133" s="193"/>
      <c r="CB133" s="320"/>
      <c r="CC133" s="321"/>
      <c r="CD133" s="322"/>
      <c r="CE133" s="322"/>
      <c r="CF133" s="325"/>
      <c r="CG133" s="294"/>
      <c r="CH133" s="294"/>
      <c r="CI133" s="227"/>
      <c r="CJ133" s="142"/>
      <c r="CK133" s="192"/>
      <c r="CL133" s="142"/>
      <c r="CM133" s="312">
        <v>41408</v>
      </c>
      <c r="CN133" s="295"/>
      <c r="CR133" s="142"/>
      <c r="CS133" s="194"/>
    </row>
    <row r="134" spans="1:97" s="166" customFormat="1">
      <c r="A134" s="165">
        <v>56.1</v>
      </c>
      <c r="B134" s="165" t="s">
        <v>543</v>
      </c>
      <c r="C134" s="167"/>
      <c r="D134" s="167"/>
      <c r="E134" s="167"/>
      <c r="F134" s="86" t="s">
        <v>542</v>
      </c>
      <c r="G134" s="88"/>
      <c r="H134" s="87"/>
      <c r="I134" s="87"/>
      <c r="J134" s="89" t="s">
        <v>526</v>
      </c>
      <c r="K134" s="90"/>
      <c r="L134" s="90"/>
      <c r="M134" s="87"/>
      <c r="N134" s="87"/>
      <c r="O134" s="91"/>
      <c r="P134" s="91"/>
      <c r="Q134" s="87"/>
      <c r="R134" s="87"/>
      <c r="S134" s="91"/>
      <c r="T134" s="165"/>
      <c r="U134" s="167"/>
      <c r="V134" s="93"/>
      <c r="W134" s="87"/>
      <c r="AY134" s="111" t="s">
        <v>532</v>
      </c>
      <c r="AZ134" s="87"/>
      <c r="BF134" s="87"/>
      <c r="BG134" s="87"/>
      <c r="BH134" s="314">
        <v>41534</v>
      </c>
      <c r="BI134" s="173"/>
      <c r="BJ134" s="167"/>
      <c r="BK134" s="167"/>
      <c r="BL134" s="167"/>
      <c r="BN134" s="167"/>
      <c r="BO134" s="171"/>
      <c r="BQ134" s="247">
        <v>84.399999999999991</v>
      </c>
      <c r="BR134" s="167">
        <v>50</v>
      </c>
      <c r="BS134" s="112">
        <v>4.22</v>
      </c>
      <c r="BT134" s="112"/>
      <c r="BU134" s="112"/>
      <c r="BV134" s="171"/>
      <c r="BW134" s="171"/>
      <c r="BX134" s="105"/>
      <c r="CA134" s="172"/>
      <c r="CB134" s="317">
        <v>41541</v>
      </c>
      <c r="CC134" s="318" t="s">
        <v>118</v>
      </c>
      <c r="CD134" s="276" t="s">
        <v>544</v>
      </c>
      <c r="CE134" s="166" t="s">
        <v>406</v>
      </c>
      <c r="CF134" s="277">
        <v>41619</v>
      </c>
      <c r="CG134" s="316"/>
      <c r="CH134" s="316"/>
      <c r="CI134" s="326">
        <v>41544</v>
      </c>
      <c r="CJ134" s="87"/>
      <c r="CK134" s="105"/>
      <c r="CL134" s="87"/>
      <c r="CM134" s="107"/>
      <c r="CN134" s="174"/>
      <c r="CR134" s="87"/>
      <c r="CS134" s="111"/>
    </row>
    <row r="135" spans="1:97" s="189" customFormat="1">
      <c r="A135" s="181">
        <v>57</v>
      </c>
      <c r="B135" s="181" t="s">
        <v>545</v>
      </c>
      <c r="C135" s="187" t="s">
        <v>546</v>
      </c>
      <c r="D135" s="187"/>
      <c r="E135" s="187"/>
      <c r="F135" s="182" t="s">
        <v>547</v>
      </c>
      <c r="G135" s="183"/>
      <c r="H135" s="142"/>
      <c r="I135" s="142"/>
      <c r="J135" s="230" t="s">
        <v>526</v>
      </c>
      <c r="K135" s="319"/>
      <c r="L135" s="319"/>
      <c r="M135" s="142"/>
      <c r="N135" s="142"/>
      <c r="O135" s="228"/>
      <c r="P135" s="228"/>
      <c r="Q135" s="142"/>
      <c r="R135" s="142"/>
      <c r="S135" s="228"/>
      <c r="T135" s="181" t="s">
        <v>547</v>
      </c>
      <c r="U135" s="187"/>
      <c r="V135" s="188" t="s">
        <v>527</v>
      </c>
      <c r="W135" s="142"/>
      <c r="AY135" s="194" t="s">
        <v>528</v>
      </c>
      <c r="AZ135" s="142"/>
      <c r="BD135" s="189" t="s">
        <v>105</v>
      </c>
      <c r="BE135" s="189" t="s">
        <v>529</v>
      </c>
      <c r="BF135" s="142"/>
      <c r="BG135" s="142"/>
      <c r="BH135" s="291">
        <v>41402</v>
      </c>
      <c r="BI135" s="292"/>
      <c r="BJ135" s="187"/>
      <c r="BK135" s="187"/>
      <c r="BL135" s="187"/>
      <c r="BM135" s="189">
        <v>601</v>
      </c>
      <c r="BN135" s="187">
        <v>1.85</v>
      </c>
      <c r="BO135" s="163"/>
      <c r="BQ135" s="247">
        <v>518</v>
      </c>
      <c r="BR135" s="187">
        <v>20</v>
      </c>
      <c r="BS135" s="311">
        <f t="shared" si="1"/>
        <v>10.36</v>
      </c>
      <c r="BT135" s="311"/>
      <c r="BU135" s="311"/>
      <c r="BV135" s="163"/>
      <c r="BW135" s="163"/>
      <c r="BX135" s="192"/>
      <c r="CA135" s="193"/>
      <c r="CB135" s="320"/>
      <c r="CC135" s="321"/>
      <c r="CD135" s="322"/>
      <c r="CE135" s="322"/>
      <c r="CF135" s="325"/>
      <c r="CG135" s="294"/>
      <c r="CH135" s="294"/>
      <c r="CI135" s="227"/>
      <c r="CJ135" s="142"/>
      <c r="CK135" s="192"/>
      <c r="CL135" s="142"/>
      <c r="CM135" s="312">
        <v>41408</v>
      </c>
      <c r="CN135" s="295"/>
      <c r="CR135" s="142"/>
      <c r="CS135" s="194"/>
    </row>
    <row r="136" spans="1:97" s="166" customFormat="1">
      <c r="A136" s="165">
        <v>57.1</v>
      </c>
      <c r="B136" s="165" t="s">
        <v>548</v>
      </c>
      <c r="C136" s="167"/>
      <c r="D136" s="167"/>
      <c r="E136" s="167"/>
      <c r="F136" s="86" t="s">
        <v>547</v>
      </c>
      <c r="G136" s="88"/>
      <c r="H136" s="87"/>
      <c r="I136" s="87"/>
      <c r="J136" s="89" t="s">
        <v>526</v>
      </c>
      <c r="K136" s="90"/>
      <c r="L136" s="90"/>
      <c r="M136" s="87"/>
      <c r="N136" s="87"/>
      <c r="O136" s="91"/>
      <c r="P136" s="91"/>
      <c r="Q136" s="87"/>
      <c r="R136" s="87"/>
      <c r="S136" s="91"/>
      <c r="T136" s="165"/>
      <c r="U136" s="167"/>
      <c r="V136" s="93"/>
      <c r="W136" s="87"/>
      <c r="AY136" s="111" t="s">
        <v>532</v>
      </c>
      <c r="AZ136" s="87"/>
      <c r="BF136" s="87"/>
      <c r="BG136" s="87"/>
      <c r="BH136" s="327">
        <v>41536</v>
      </c>
      <c r="BI136" s="173"/>
      <c r="BJ136" s="167"/>
      <c r="BK136" s="167"/>
      <c r="BL136" s="167"/>
      <c r="BN136" s="167"/>
      <c r="BO136" s="171"/>
      <c r="BQ136" s="247">
        <v>105</v>
      </c>
      <c r="BR136" s="167">
        <v>50</v>
      </c>
      <c r="BS136" s="112">
        <v>5.25</v>
      </c>
      <c r="BT136" s="112"/>
      <c r="BU136" s="112"/>
      <c r="BV136" s="171"/>
      <c r="BW136" s="171"/>
      <c r="BX136" s="105"/>
      <c r="CA136" s="172"/>
      <c r="CB136" s="317">
        <v>41541</v>
      </c>
      <c r="CC136" s="318" t="s">
        <v>118</v>
      </c>
      <c r="CD136" s="276" t="s">
        <v>549</v>
      </c>
      <c r="CE136" s="166" t="s">
        <v>406</v>
      </c>
      <c r="CF136" s="277">
        <v>41619</v>
      </c>
      <c r="CG136" s="316"/>
      <c r="CH136" s="316"/>
      <c r="CI136" s="326">
        <v>41544</v>
      </c>
      <c r="CJ136" s="87"/>
      <c r="CK136" s="105"/>
      <c r="CL136" s="87"/>
      <c r="CM136" s="107"/>
      <c r="CN136" s="174"/>
      <c r="CR136" s="87"/>
      <c r="CS136" s="111"/>
    </row>
    <row r="137" spans="1:97" s="189" customFormat="1">
      <c r="A137" s="181">
        <v>58</v>
      </c>
      <c r="B137" s="181" t="s">
        <v>550</v>
      </c>
      <c r="C137" s="181" t="s">
        <v>551</v>
      </c>
      <c r="D137" s="181"/>
      <c r="E137" s="181"/>
      <c r="F137" s="182" t="s">
        <v>552</v>
      </c>
      <c r="G137" s="183"/>
      <c r="H137" s="142"/>
      <c r="I137" s="142"/>
      <c r="J137" s="230" t="s">
        <v>526</v>
      </c>
      <c r="K137" s="319"/>
      <c r="L137" s="319"/>
      <c r="M137" s="142"/>
      <c r="N137" s="142"/>
      <c r="O137" s="228"/>
      <c r="P137" s="228"/>
      <c r="Q137" s="142"/>
      <c r="R137" s="142"/>
      <c r="S137" s="228"/>
      <c r="T137" s="181" t="s">
        <v>552</v>
      </c>
      <c r="U137" s="187"/>
      <c r="V137" s="188" t="s">
        <v>527</v>
      </c>
      <c r="W137" s="142"/>
      <c r="AY137" s="194" t="s">
        <v>528</v>
      </c>
      <c r="AZ137" s="142"/>
      <c r="BD137" s="189" t="s">
        <v>105</v>
      </c>
      <c r="BE137" s="189" t="s">
        <v>529</v>
      </c>
      <c r="BF137" s="142"/>
      <c r="BG137" s="142"/>
      <c r="BH137" s="291">
        <v>41402</v>
      </c>
      <c r="BI137" s="292"/>
      <c r="BJ137" s="187"/>
      <c r="BK137" s="187"/>
      <c r="BL137" s="187"/>
      <c r="BM137" s="189">
        <v>528</v>
      </c>
      <c r="BN137" s="187">
        <v>1.85</v>
      </c>
      <c r="BO137" s="163"/>
      <c r="BQ137" s="247">
        <v>413.99999999999994</v>
      </c>
      <c r="BR137" s="187">
        <v>20</v>
      </c>
      <c r="BS137" s="311">
        <f t="shared" si="1"/>
        <v>8.2799999999999976</v>
      </c>
      <c r="BT137" s="311"/>
      <c r="BU137" s="311"/>
      <c r="BV137" s="163"/>
      <c r="BW137" s="163"/>
      <c r="BX137" s="192"/>
      <c r="CA137" s="193"/>
      <c r="CB137" s="320"/>
      <c r="CC137" s="321"/>
      <c r="CD137" s="322"/>
      <c r="CE137" s="322"/>
      <c r="CF137" s="325"/>
      <c r="CG137" s="294"/>
      <c r="CH137" s="294"/>
      <c r="CI137" s="227"/>
      <c r="CJ137" s="142"/>
      <c r="CK137" s="192"/>
      <c r="CL137" s="142"/>
      <c r="CM137" s="312">
        <v>41408</v>
      </c>
      <c r="CN137" s="295"/>
      <c r="CR137" s="142"/>
      <c r="CS137" s="194"/>
    </row>
    <row r="138" spans="1:97" s="166" customFormat="1">
      <c r="A138" s="165">
        <v>58.1</v>
      </c>
      <c r="B138" s="165" t="s">
        <v>553</v>
      </c>
      <c r="C138" s="165"/>
      <c r="D138" s="165"/>
      <c r="E138" s="165"/>
      <c r="F138" s="86" t="s">
        <v>552</v>
      </c>
      <c r="G138" s="88"/>
      <c r="H138" s="87"/>
      <c r="I138" s="87"/>
      <c r="J138" s="89" t="s">
        <v>526</v>
      </c>
      <c r="K138" s="90"/>
      <c r="L138" s="90"/>
      <c r="M138" s="87"/>
      <c r="N138" s="87"/>
      <c r="O138" s="91"/>
      <c r="P138" s="91"/>
      <c r="Q138" s="87"/>
      <c r="R138" s="87"/>
      <c r="S138" s="91"/>
      <c r="T138" s="165"/>
      <c r="U138" s="167"/>
      <c r="V138" s="93"/>
      <c r="W138" s="87"/>
      <c r="AY138" s="111" t="s">
        <v>532</v>
      </c>
      <c r="AZ138" s="87"/>
      <c r="BF138" s="87"/>
      <c r="BG138" s="87"/>
      <c r="BH138" s="327">
        <v>41536</v>
      </c>
      <c r="BI138" s="173"/>
      <c r="BJ138" s="167"/>
      <c r="BK138" s="167"/>
      <c r="BL138" s="167"/>
      <c r="BN138" s="167"/>
      <c r="BO138" s="171"/>
      <c r="BQ138" s="247">
        <v>106.80000000000001</v>
      </c>
      <c r="BR138" s="167">
        <v>50</v>
      </c>
      <c r="BS138" s="112">
        <v>5.3400000000000007</v>
      </c>
      <c r="BT138" s="112"/>
      <c r="BU138" s="112"/>
      <c r="BV138" s="171"/>
      <c r="BW138" s="171"/>
      <c r="BX138" s="105"/>
      <c r="CA138" s="172"/>
      <c r="CB138" s="317">
        <v>41541</v>
      </c>
      <c r="CC138" s="318" t="s">
        <v>118</v>
      </c>
      <c r="CD138" s="276" t="s">
        <v>554</v>
      </c>
      <c r="CE138" s="318" t="s">
        <v>205</v>
      </c>
      <c r="CF138" s="324">
        <v>41599</v>
      </c>
      <c r="CG138" s="316"/>
      <c r="CH138" s="316"/>
      <c r="CI138" s="326">
        <v>41544</v>
      </c>
      <c r="CJ138" s="87"/>
      <c r="CK138" s="105"/>
      <c r="CL138" s="87"/>
      <c r="CM138" s="107"/>
      <c r="CN138" s="174"/>
      <c r="CR138" s="87"/>
      <c r="CS138" s="111"/>
    </row>
    <row r="139" spans="1:97" s="189" customFormat="1">
      <c r="A139" s="181">
        <v>59</v>
      </c>
      <c r="B139" s="181" t="s">
        <v>555</v>
      </c>
      <c r="C139" s="187" t="s">
        <v>556</v>
      </c>
      <c r="D139" s="187"/>
      <c r="E139" s="187"/>
      <c r="F139" s="182" t="s">
        <v>557</v>
      </c>
      <c r="G139" s="183"/>
      <c r="H139" s="142"/>
      <c r="I139" s="142"/>
      <c r="J139" s="230" t="s">
        <v>526</v>
      </c>
      <c r="K139" s="319"/>
      <c r="L139" s="319"/>
      <c r="M139" s="142"/>
      <c r="N139" s="142"/>
      <c r="O139" s="228"/>
      <c r="P139" s="228"/>
      <c r="Q139" s="142"/>
      <c r="R139" s="142"/>
      <c r="S139" s="228"/>
      <c r="T139" s="181" t="s">
        <v>557</v>
      </c>
      <c r="U139" s="187"/>
      <c r="V139" s="188" t="s">
        <v>527</v>
      </c>
      <c r="W139" s="142"/>
      <c r="AY139" s="194" t="s">
        <v>528</v>
      </c>
      <c r="AZ139" s="142"/>
      <c r="BD139" s="189" t="s">
        <v>105</v>
      </c>
      <c r="BE139" s="189" t="s">
        <v>529</v>
      </c>
      <c r="BF139" s="142"/>
      <c r="BG139" s="142"/>
      <c r="BH139" s="291">
        <v>41402</v>
      </c>
      <c r="BI139" s="292"/>
      <c r="BJ139" s="187"/>
      <c r="BK139" s="187"/>
      <c r="BL139" s="187"/>
      <c r="BM139" s="189">
        <v>622</v>
      </c>
      <c r="BN139" s="187">
        <v>1.89</v>
      </c>
      <c r="BO139" s="163"/>
      <c r="BQ139" s="247">
        <v>382</v>
      </c>
      <c r="BR139" s="187">
        <v>16</v>
      </c>
      <c r="BS139" s="311">
        <f t="shared" si="1"/>
        <v>6.1120000000000001</v>
      </c>
      <c r="BT139" s="311"/>
      <c r="BU139" s="311"/>
      <c r="BV139" s="163"/>
      <c r="BW139" s="163"/>
      <c r="BX139" s="192"/>
      <c r="CA139" s="193"/>
      <c r="CB139" s="320"/>
      <c r="CC139" s="321"/>
      <c r="CD139" s="322"/>
      <c r="CE139" s="322"/>
      <c r="CF139" s="325"/>
      <c r="CG139" s="294"/>
      <c r="CH139" s="294"/>
      <c r="CI139" s="227"/>
      <c r="CJ139" s="142"/>
      <c r="CK139" s="192"/>
      <c r="CL139" s="142"/>
      <c r="CM139" s="312">
        <v>41408</v>
      </c>
      <c r="CN139" s="295"/>
      <c r="CR139" s="142"/>
      <c r="CS139" s="194"/>
    </row>
    <row r="140" spans="1:97" s="166" customFormat="1">
      <c r="A140" s="165">
        <v>59.1</v>
      </c>
      <c r="B140" s="165" t="s">
        <v>558</v>
      </c>
      <c r="C140" s="165"/>
      <c r="D140" s="165"/>
      <c r="E140" s="165"/>
      <c r="F140" s="86"/>
      <c r="G140" s="88"/>
      <c r="H140" s="87"/>
      <c r="I140" s="87"/>
      <c r="J140" s="89" t="s">
        <v>526</v>
      </c>
      <c r="K140" s="90"/>
      <c r="L140" s="90"/>
      <c r="M140" s="87"/>
      <c r="N140" s="87"/>
      <c r="O140" s="91"/>
      <c r="P140" s="91"/>
      <c r="Q140" s="87"/>
      <c r="R140" s="87"/>
      <c r="S140" s="91"/>
      <c r="T140" s="165"/>
      <c r="U140" s="167"/>
      <c r="V140" s="93"/>
      <c r="W140" s="87"/>
      <c r="AY140" s="111" t="s">
        <v>532</v>
      </c>
      <c r="AZ140" s="87"/>
      <c r="BF140" s="87"/>
      <c r="BG140" s="87"/>
      <c r="BH140" s="327"/>
      <c r="BI140" s="173"/>
      <c r="BJ140" s="167"/>
      <c r="BK140" s="167"/>
      <c r="BL140" s="167"/>
      <c r="BN140" s="167"/>
      <c r="BO140" s="171"/>
      <c r="BQ140" s="247">
        <v>166</v>
      </c>
      <c r="BR140" s="167">
        <v>46</v>
      </c>
      <c r="BS140" s="112">
        <v>7.6360000000000001</v>
      </c>
      <c r="BT140" s="112"/>
      <c r="BU140" s="112"/>
      <c r="BV140" s="171"/>
      <c r="BW140" s="171"/>
      <c r="BX140" s="105"/>
      <c r="CA140" s="172"/>
      <c r="CB140" s="317">
        <v>41541</v>
      </c>
      <c r="CC140" s="318" t="s">
        <v>118</v>
      </c>
      <c r="CD140" s="276" t="s">
        <v>559</v>
      </c>
      <c r="CE140" s="318" t="s">
        <v>205</v>
      </c>
      <c r="CF140" s="324">
        <v>41599</v>
      </c>
      <c r="CG140" s="316"/>
      <c r="CH140" s="316"/>
      <c r="CI140" s="326">
        <v>41544</v>
      </c>
      <c r="CJ140" s="87"/>
      <c r="CK140" s="105"/>
      <c r="CL140" s="87"/>
      <c r="CM140" s="107"/>
      <c r="CN140" s="174"/>
      <c r="CR140" s="87"/>
      <c r="CS140" s="111"/>
    </row>
    <row r="141" spans="1:97" s="189" customFormat="1">
      <c r="A141" s="181">
        <v>60</v>
      </c>
      <c r="B141" s="181" t="s">
        <v>560</v>
      </c>
      <c r="C141" s="187" t="s">
        <v>561</v>
      </c>
      <c r="D141" s="187"/>
      <c r="E141" s="187"/>
      <c r="F141" s="182" t="s">
        <v>562</v>
      </c>
      <c r="G141" s="183"/>
      <c r="H141" s="142"/>
      <c r="I141" s="142"/>
      <c r="J141" s="230" t="s">
        <v>526</v>
      </c>
      <c r="K141" s="319"/>
      <c r="L141" s="319"/>
      <c r="M141" s="142"/>
      <c r="N141" s="142"/>
      <c r="O141" s="228"/>
      <c r="P141" s="228"/>
      <c r="Q141" s="142"/>
      <c r="R141" s="142"/>
      <c r="S141" s="228"/>
      <c r="T141" s="181" t="s">
        <v>562</v>
      </c>
      <c r="U141" s="187"/>
      <c r="V141" s="188" t="s">
        <v>527</v>
      </c>
      <c r="W141" s="142"/>
      <c r="AY141" s="194" t="s">
        <v>528</v>
      </c>
      <c r="AZ141" s="142"/>
      <c r="BD141" s="189" t="s">
        <v>105</v>
      </c>
      <c r="BE141" s="189" t="s">
        <v>529</v>
      </c>
      <c r="BF141" s="142"/>
      <c r="BG141" s="142"/>
      <c r="BH141" s="291">
        <v>41402</v>
      </c>
      <c r="BI141" s="292"/>
      <c r="BJ141" s="187"/>
      <c r="BK141" s="187"/>
      <c r="BL141" s="187"/>
      <c r="BM141" s="189">
        <v>300</v>
      </c>
      <c r="BN141" s="187">
        <v>1.82</v>
      </c>
      <c r="BO141" s="163"/>
      <c r="BQ141" s="247">
        <v>163.6</v>
      </c>
      <c r="BR141" s="187">
        <v>33</v>
      </c>
      <c r="BS141" s="311">
        <f t="shared" si="1"/>
        <v>5.3988000000000005</v>
      </c>
      <c r="BT141" s="311"/>
      <c r="BU141" s="311"/>
      <c r="BV141" s="163"/>
      <c r="BW141" s="163"/>
      <c r="BX141" s="192"/>
      <c r="CA141" s="193"/>
      <c r="CB141" s="320">
        <v>41541</v>
      </c>
      <c r="CC141" s="321" t="s">
        <v>118</v>
      </c>
      <c r="CD141" s="322" t="s">
        <v>563</v>
      </c>
      <c r="CE141" s="321" t="s">
        <v>205</v>
      </c>
      <c r="CF141" s="328">
        <v>41599</v>
      </c>
      <c r="CG141" s="294"/>
      <c r="CH141" s="294"/>
      <c r="CI141" s="227"/>
      <c r="CJ141" s="142"/>
      <c r="CK141" s="192"/>
      <c r="CL141" s="142"/>
      <c r="CM141" s="312">
        <v>41408</v>
      </c>
      <c r="CN141" s="295"/>
      <c r="CR141" s="142"/>
      <c r="CS141" s="194"/>
    </row>
    <row r="142" spans="1:97" s="189" customFormat="1">
      <c r="A142" s="181">
        <v>61</v>
      </c>
      <c r="B142" s="181" t="s">
        <v>564</v>
      </c>
      <c r="C142" s="187" t="s">
        <v>565</v>
      </c>
      <c r="D142" s="187"/>
      <c r="E142" s="187"/>
      <c r="F142" s="182" t="s">
        <v>566</v>
      </c>
      <c r="G142" s="183"/>
      <c r="H142" s="142"/>
      <c r="I142" s="142"/>
      <c r="J142" s="230" t="s">
        <v>526</v>
      </c>
      <c r="K142" s="319"/>
      <c r="L142" s="319"/>
      <c r="M142" s="142"/>
      <c r="N142" s="142"/>
      <c r="O142" s="228"/>
      <c r="P142" s="228"/>
      <c r="Q142" s="142"/>
      <c r="R142" s="142"/>
      <c r="S142" s="228"/>
      <c r="T142" s="181" t="s">
        <v>566</v>
      </c>
      <c r="U142" s="187"/>
      <c r="V142" s="188" t="s">
        <v>100</v>
      </c>
      <c r="W142" s="142"/>
      <c r="AY142" s="194" t="s">
        <v>528</v>
      </c>
      <c r="AZ142" s="142"/>
      <c r="BD142" s="189" t="s">
        <v>105</v>
      </c>
      <c r="BE142" s="189" t="s">
        <v>529</v>
      </c>
      <c r="BF142" s="142"/>
      <c r="BG142" s="142"/>
      <c r="BH142" s="291">
        <v>41402</v>
      </c>
      <c r="BI142" s="292"/>
      <c r="BJ142" s="187"/>
      <c r="BK142" s="187"/>
      <c r="BL142" s="187"/>
      <c r="BM142" s="189">
        <v>610</v>
      </c>
      <c r="BN142" s="187">
        <v>1.86</v>
      </c>
      <c r="BO142" s="163"/>
      <c r="BQ142" s="247">
        <v>174.2</v>
      </c>
      <c r="BR142" s="187">
        <v>45</v>
      </c>
      <c r="BS142" s="311">
        <f t="shared" si="1"/>
        <v>7.8389999999999995</v>
      </c>
      <c r="BT142" s="311"/>
      <c r="BU142" s="311"/>
      <c r="BV142" s="163"/>
      <c r="BW142" s="163"/>
      <c r="BX142" s="192"/>
      <c r="CA142" s="193"/>
      <c r="CB142" s="320">
        <v>41541</v>
      </c>
      <c r="CC142" s="321" t="s">
        <v>118</v>
      </c>
      <c r="CD142" s="322" t="s">
        <v>567</v>
      </c>
      <c r="CE142" s="321" t="s">
        <v>205</v>
      </c>
      <c r="CF142" s="329">
        <v>41599</v>
      </c>
      <c r="CG142" s="294"/>
      <c r="CH142" s="294"/>
      <c r="CI142" s="227"/>
      <c r="CJ142" s="142"/>
      <c r="CK142" s="192"/>
      <c r="CL142" s="142"/>
      <c r="CM142" s="312">
        <v>41408</v>
      </c>
      <c r="CN142" s="295"/>
      <c r="CR142" s="142"/>
      <c r="CS142" s="194"/>
    </row>
    <row r="143" spans="1:97" s="189" customFormat="1">
      <c r="A143" s="181">
        <v>62</v>
      </c>
      <c r="B143" s="181" t="s">
        <v>568</v>
      </c>
      <c r="C143" s="187" t="s">
        <v>569</v>
      </c>
      <c r="D143" s="187" t="s">
        <v>570</v>
      </c>
      <c r="E143" s="187"/>
      <c r="F143" s="182" t="s">
        <v>571</v>
      </c>
      <c r="G143" s="183" t="s">
        <v>572</v>
      </c>
      <c r="H143" s="142"/>
      <c r="I143" s="142"/>
      <c r="J143" s="230" t="s">
        <v>573</v>
      </c>
      <c r="K143" s="182" t="s">
        <v>574</v>
      </c>
      <c r="L143" s="182"/>
      <c r="M143" s="142" t="s">
        <v>575</v>
      </c>
      <c r="N143" s="142" t="s">
        <v>576</v>
      </c>
      <c r="O143" s="228" t="s">
        <v>577</v>
      </c>
      <c r="P143" s="228"/>
      <c r="Q143" s="142"/>
      <c r="R143" s="142"/>
      <c r="S143" s="228"/>
      <c r="T143" s="181"/>
      <c r="U143" s="187" t="s">
        <v>578</v>
      </c>
      <c r="V143" s="188" t="s">
        <v>100</v>
      </c>
      <c r="W143" s="142" t="s">
        <v>579</v>
      </c>
      <c r="X143" s="189" t="s">
        <v>580</v>
      </c>
      <c r="AD143" s="295">
        <v>41145</v>
      </c>
      <c r="AE143" s="295" t="s">
        <v>581</v>
      </c>
      <c r="AF143" s="295"/>
      <c r="AG143" s="295"/>
      <c r="AH143" s="189" t="s">
        <v>582</v>
      </c>
      <c r="AI143" s="189" t="s">
        <v>583</v>
      </c>
      <c r="AJ143" s="189" t="s">
        <v>584</v>
      </c>
      <c r="AO143" s="295">
        <v>41451</v>
      </c>
      <c r="AP143" s="189" t="s">
        <v>585</v>
      </c>
      <c r="AQ143" s="189" t="s">
        <v>586</v>
      </c>
      <c r="AR143" s="189">
        <v>0</v>
      </c>
      <c r="AS143" s="189">
        <v>61</v>
      </c>
      <c r="AT143" s="295">
        <v>18542</v>
      </c>
      <c r="AY143" s="194" t="s">
        <v>587</v>
      </c>
      <c r="AZ143" s="330" t="s">
        <v>588</v>
      </c>
      <c r="BA143" s="189" t="s">
        <v>589</v>
      </c>
      <c r="BD143" s="189" t="s">
        <v>105</v>
      </c>
      <c r="BE143" s="331">
        <v>-20</v>
      </c>
      <c r="BF143" s="142" t="s">
        <v>590</v>
      </c>
      <c r="BG143" s="142"/>
      <c r="BH143" s="291">
        <v>41429</v>
      </c>
      <c r="BI143" s="292"/>
      <c r="BJ143" s="187">
        <v>90</v>
      </c>
      <c r="BK143" s="187"/>
      <c r="BL143" s="187"/>
      <c r="BN143" s="187">
        <v>1.8</v>
      </c>
      <c r="BO143" s="163">
        <v>92.5</v>
      </c>
      <c r="BP143" s="189">
        <v>30</v>
      </c>
      <c r="BQ143" s="246">
        <v>52.400000000000006</v>
      </c>
      <c r="BR143" s="189">
        <v>50</v>
      </c>
      <c r="BS143" s="311">
        <f>BO143*BP143/1000</f>
        <v>2.7749999999999999</v>
      </c>
      <c r="BT143" s="332">
        <f>BQ143*BR143/1000</f>
        <v>2.6200000000000006</v>
      </c>
      <c r="BU143" s="333">
        <v>1</v>
      </c>
      <c r="BV143" s="163"/>
      <c r="BW143" s="163"/>
      <c r="BX143" s="192"/>
      <c r="CA143" s="193"/>
      <c r="CB143" s="312"/>
      <c r="CC143" s="292"/>
      <c r="CF143" s="181"/>
      <c r="CG143" s="294"/>
      <c r="CH143" s="294"/>
      <c r="CI143" s="334"/>
      <c r="CJ143" s="142"/>
      <c r="CK143" s="192"/>
      <c r="CL143" s="142"/>
      <c r="CM143" s="312">
        <v>41477</v>
      </c>
      <c r="CN143" s="295">
        <v>41500</v>
      </c>
      <c r="CR143" s="142"/>
      <c r="CS143" s="194"/>
    </row>
    <row r="144" spans="1:97" s="199" customFormat="1">
      <c r="A144" s="197">
        <v>62.1</v>
      </c>
      <c r="B144" s="197" t="s">
        <v>591</v>
      </c>
      <c r="C144" s="335" t="s">
        <v>592</v>
      </c>
      <c r="D144" s="335" t="s">
        <v>593</v>
      </c>
      <c r="E144" s="335"/>
      <c r="F144" s="197" t="s">
        <v>571</v>
      </c>
      <c r="G144" s="198" t="s">
        <v>594</v>
      </c>
      <c r="J144" s="200" t="s">
        <v>573</v>
      </c>
      <c r="K144" s="197" t="s">
        <v>595</v>
      </c>
      <c r="L144" s="197"/>
      <c r="N144" s="199" t="s">
        <v>576</v>
      </c>
      <c r="O144" s="335" t="s">
        <v>577</v>
      </c>
      <c r="P144" s="335"/>
      <c r="S144" s="335"/>
      <c r="T144" s="197"/>
      <c r="U144" s="335" t="s">
        <v>578</v>
      </c>
      <c r="V144" s="205"/>
      <c r="AY144" s="220" t="s">
        <v>587</v>
      </c>
      <c r="AZ144" s="199" t="s">
        <v>588</v>
      </c>
      <c r="BA144" s="199" t="s">
        <v>589</v>
      </c>
      <c r="BD144" s="199" t="s">
        <v>105</v>
      </c>
      <c r="BE144" s="336">
        <v>-20</v>
      </c>
      <c r="BF144" s="199" t="s">
        <v>590</v>
      </c>
      <c r="BH144" s="206">
        <v>41429</v>
      </c>
      <c r="BI144" s="198"/>
      <c r="BJ144" s="335"/>
      <c r="BK144" s="335"/>
      <c r="BL144" s="335"/>
      <c r="BN144" s="335">
        <v>2.06</v>
      </c>
      <c r="BO144" s="337">
        <v>79.22</v>
      </c>
      <c r="BP144" s="199">
        <v>30</v>
      </c>
      <c r="BQ144" s="152">
        <v>38</v>
      </c>
      <c r="BR144" s="199">
        <v>50</v>
      </c>
      <c r="BS144" s="338">
        <f t="shared" ref="BS144:BS192" si="2">BO144*BP144/1000</f>
        <v>2.3765999999999998</v>
      </c>
      <c r="BT144" s="333">
        <f>BQ144*BR144/1000</f>
        <v>1.9</v>
      </c>
      <c r="BU144" s="333">
        <v>1</v>
      </c>
      <c r="BV144" s="337"/>
      <c r="BW144" s="337"/>
      <c r="BX144" s="215"/>
      <c r="CA144" s="339"/>
      <c r="CB144" s="217"/>
      <c r="CC144" s="198"/>
      <c r="CF144" s="197"/>
      <c r="CG144" s="340"/>
      <c r="CH144" s="340"/>
      <c r="CI144" s="239"/>
      <c r="CK144" s="215"/>
      <c r="CM144" s="217">
        <v>41477</v>
      </c>
      <c r="CN144" s="341">
        <v>41500</v>
      </c>
      <c r="CS144" s="220"/>
    </row>
    <row r="145" spans="1:97" s="196" customFormat="1">
      <c r="A145" s="195">
        <v>62.2</v>
      </c>
      <c r="B145" s="195" t="s">
        <v>596</v>
      </c>
      <c r="C145" s="204" t="s">
        <v>597</v>
      </c>
      <c r="D145" s="204" t="s">
        <v>598</v>
      </c>
      <c r="E145" s="204"/>
      <c r="F145" s="197" t="s">
        <v>571</v>
      </c>
      <c r="G145" s="198" t="s">
        <v>599</v>
      </c>
      <c r="H145" s="199"/>
      <c r="I145" s="199"/>
      <c r="J145" s="200" t="s">
        <v>573</v>
      </c>
      <c r="K145" s="197" t="s">
        <v>600</v>
      </c>
      <c r="L145" s="197"/>
      <c r="M145" s="199"/>
      <c r="N145" s="199"/>
      <c r="O145" s="335"/>
      <c r="P145" s="335"/>
      <c r="Q145" s="199"/>
      <c r="R145" s="199"/>
      <c r="S145" s="199"/>
      <c r="T145" s="195"/>
      <c r="U145" s="204" t="s">
        <v>578</v>
      </c>
      <c r="V145" s="205"/>
      <c r="W145" s="199"/>
      <c r="AY145" s="220" t="s">
        <v>587</v>
      </c>
      <c r="AZ145" s="199" t="s">
        <v>588</v>
      </c>
      <c r="BA145" s="199" t="s">
        <v>601</v>
      </c>
      <c r="BB145" s="199"/>
      <c r="BC145" s="199"/>
      <c r="BD145" s="199" t="s">
        <v>105</v>
      </c>
      <c r="BE145" s="336">
        <v>-20</v>
      </c>
      <c r="BF145" s="199" t="s">
        <v>590</v>
      </c>
      <c r="BG145" s="199"/>
      <c r="BH145" s="206">
        <v>41429</v>
      </c>
      <c r="BI145" s="218"/>
      <c r="BN145" s="204">
        <v>1.99</v>
      </c>
      <c r="BO145" s="214">
        <v>92.6</v>
      </c>
      <c r="BP145" s="196">
        <v>600</v>
      </c>
      <c r="BQ145" s="246">
        <v>62</v>
      </c>
      <c r="BR145" s="196">
        <v>480</v>
      </c>
      <c r="BS145" s="338">
        <f t="shared" si="2"/>
        <v>55.56</v>
      </c>
      <c r="BT145" s="333">
        <f t="shared" ref="BT145:BT226" si="3">BQ145*BR145/1000</f>
        <v>29.76</v>
      </c>
      <c r="BU145" s="333">
        <v>1</v>
      </c>
      <c r="BV145" s="214"/>
      <c r="BW145" s="214"/>
      <c r="BX145" s="215"/>
      <c r="CA145" s="216"/>
      <c r="CB145" s="217"/>
      <c r="CC145" s="218"/>
      <c r="CF145" s="195"/>
      <c r="CG145" s="237"/>
      <c r="CH145" s="237"/>
      <c r="CI145" s="239"/>
      <c r="CJ145" s="199"/>
      <c r="CK145" s="215"/>
      <c r="CL145" s="199"/>
      <c r="CM145" s="217">
        <v>41477</v>
      </c>
      <c r="CN145" s="341">
        <v>41500</v>
      </c>
      <c r="CR145" s="199"/>
      <c r="CS145" s="220"/>
    </row>
    <row r="146" spans="1:97" s="199" customFormat="1">
      <c r="A146" s="197">
        <v>62.3</v>
      </c>
      <c r="B146" s="197" t="s">
        <v>602</v>
      </c>
      <c r="C146" s="335" t="s">
        <v>603</v>
      </c>
      <c r="D146" s="335" t="s">
        <v>604</v>
      </c>
      <c r="E146" s="335"/>
      <c r="F146" s="197" t="s">
        <v>571</v>
      </c>
      <c r="G146" s="198" t="s">
        <v>605</v>
      </c>
      <c r="J146" s="200" t="s">
        <v>573</v>
      </c>
      <c r="K146" s="197" t="s">
        <v>606</v>
      </c>
      <c r="L146" s="197"/>
      <c r="N146" s="199" t="s">
        <v>576</v>
      </c>
      <c r="O146" s="335" t="s">
        <v>577</v>
      </c>
      <c r="P146" s="335"/>
      <c r="S146" s="335"/>
      <c r="T146" s="197"/>
      <c r="U146" s="335" t="s">
        <v>578</v>
      </c>
      <c r="V146" s="205"/>
      <c r="AY146" s="220" t="s">
        <v>587</v>
      </c>
      <c r="AZ146" s="199" t="s">
        <v>588</v>
      </c>
      <c r="BA146" s="199" t="s">
        <v>589</v>
      </c>
      <c r="BD146" s="199" t="s">
        <v>105</v>
      </c>
      <c r="BE146" s="336">
        <v>-20</v>
      </c>
      <c r="BF146" s="199" t="s">
        <v>590</v>
      </c>
      <c r="BH146" s="206">
        <v>41429</v>
      </c>
      <c r="BI146" s="198"/>
      <c r="BJ146" s="335"/>
      <c r="BK146" s="335"/>
      <c r="BL146" s="335"/>
      <c r="BN146" s="335">
        <v>2.52</v>
      </c>
      <c r="BO146" s="337">
        <v>11.893700000000001</v>
      </c>
      <c r="BP146" s="199">
        <v>48</v>
      </c>
      <c r="BQ146" s="152">
        <v>9.66</v>
      </c>
      <c r="BR146" s="199">
        <v>50</v>
      </c>
      <c r="BS146" s="338">
        <f t="shared" si="2"/>
        <v>0.57089760000000001</v>
      </c>
      <c r="BT146" s="333">
        <f t="shared" si="3"/>
        <v>0.48299999999999998</v>
      </c>
      <c r="BU146" s="342">
        <v>0.2</v>
      </c>
      <c r="BV146" s="337"/>
      <c r="BW146" s="337"/>
      <c r="BX146" s="215"/>
      <c r="CA146" s="339"/>
      <c r="CB146" s="217"/>
      <c r="CC146" s="198"/>
      <c r="CF146" s="197"/>
      <c r="CG146" s="340"/>
      <c r="CH146" s="340"/>
      <c r="CI146" s="239"/>
      <c r="CK146" s="215"/>
      <c r="CM146" s="343">
        <v>41500</v>
      </c>
      <c r="CN146" s="344">
        <v>41505</v>
      </c>
      <c r="CS146" s="220"/>
    </row>
    <row r="147" spans="1:97" s="196" customFormat="1">
      <c r="A147" s="195">
        <v>62.4</v>
      </c>
      <c r="B147" s="195" t="s">
        <v>607</v>
      </c>
      <c r="C147" s="204" t="s">
        <v>608</v>
      </c>
      <c r="D147" s="204" t="s">
        <v>609</v>
      </c>
      <c r="E147" s="204"/>
      <c r="F147" s="197" t="s">
        <v>571</v>
      </c>
      <c r="G147" s="198" t="s">
        <v>610</v>
      </c>
      <c r="H147" s="199"/>
      <c r="I147" s="199"/>
      <c r="J147" s="200" t="s">
        <v>573</v>
      </c>
      <c r="K147" s="197" t="s">
        <v>611</v>
      </c>
      <c r="L147" s="197"/>
      <c r="M147" s="199"/>
      <c r="N147" s="199" t="s">
        <v>612</v>
      </c>
      <c r="O147" s="335" t="s">
        <v>577</v>
      </c>
      <c r="P147" s="335"/>
      <c r="Q147" s="199"/>
      <c r="R147" s="199"/>
      <c r="S147" s="335"/>
      <c r="T147" s="195"/>
      <c r="U147" s="204" t="s">
        <v>578</v>
      </c>
      <c r="V147" s="205"/>
      <c r="W147" s="199"/>
      <c r="AY147" s="220" t="s">
        <v>587</v>
      </c>
      <c r="AZ147" s="199" t="s">
        <v>588</v>
      </c>
      <c r="BA147" s="199" t="s">
        <v>589</v>
      </c>
      <c r="BB147" s="199"/>
      <c r="BC147" s="199"/>
      <c r="BD147" s="199" t="s">
        <v>105</v>
      </c>
      <c r="BE147" s="336">
        <v>-20</v>
      </c>
      <c r="BF147" s="199" t="s">
        <v>590</v>
      </c>
      <c r="BG147" s="199"/>
      <c r="BH147" s="206">
        <v>41429</v>
      </c>
      <c r="BI147" s="218"/>
      <c r="BJ147" s="204"/>
      <c r="BK147" s="204"/>
      <c r="BL147" s="204"/>
      <c r="BN147" s="204">
        <v>-12.05</v>
      </c>
      <c r="BO147" s="214">
        <v>2.508</v>
      </c>
      <c r="BP147" s="196">
        <v>68</v>
      </c>
      <c r="BQ147" s="246">
        <v>3.6799999999999997</v>
      </c>
      <c r="BR147" s="196">
        <v>60</v>
      </c>
      <c r="BS147" s="338">
        <f t="shared" si="2"/>
        <v>0.170544</v>
      </c>
      <c r="BT147" s="333">
        <f t="shared" si="3"/>
        <v>0.2208</v>
      </c>
      <c r="BU147" s="342">
        <v>0.2</v>
      </c>
      <c r="BV147" s="214"/>
      <c r="BW147" s="214"/>
      <c r="BX147" s="215"/>
      <c r="CA147" s="216"/>
      <c r="CB147" s="217"/>
      <c r="CC147" s="218"/>
      <c r="CF147" s="195"/>
      <c r="CG147" s="237"/>
      <c r="CH147" s="237"/>
      <c r="CI147" s="239"/>
      <c r="CJ147" s="199"/>
      <c r="CK147" s="215"/>
      <c r="CL147" s="199"/>
      <c r="CM147" s="343">
        <v>41500</v>
      </c>
      <c r="CN147" s="345">
        <v>41505</v>
      </c>
      <c r="CR147" s="199"/>
      <c r="CS147" s="220"/>
    </row>
    <row r="148" spans="1:97" s="354" customFormat="1">
      <c r="A148" s="346" t="s">
        <v>613</v>
      </c>
      <c r="B148" s="346" t="s">
        <v>614</v>
      </c>
      <c r="C148" s="347"/>
      <c r="D148" s="347" t="s">
        <v>615</v>
      </c>
      <c r="E148" s="347"/>
      <c r="F148" s="348"/>
      <c r="G148" s="349" t="s">
        <v>610</v>
      </c>
      <c r="H148" s="350"/>
      <c r="I148" s="350"/>
      <c r="J148" s="351" t="s">
        <v>573</v>
      </c>
      <c r="K148" s="348" t="s">
        <v>611</v>
      </c>
      <c r="L148" s="348"/>
      <c r="M148" s="350"/>
      <c r="N148" s="350" t="s">
        <v>612</v>
      </c>
      <c r="O148" s="352" t="s">
        <v>577</v>
      </c>
      <c r="P148" s="352"/>
      <c r="Q148" s="350"/>
      <c r="R148" s="350"/>
      <c r="S148" s="352"/>
      <c r="T148" s="346"/>
      <c r="U148" s="347"/>
      <c r="V148" s="353"/>
      <c r="W148" s="350"/>
      <c r="AY148" s="355" t="s">
        <v>587</v>
      </c>
      <c r="AZ148" s="350" t="s">
        <v>588</v>
      </c>
      <c r="BA148" s="350" t="s">
        <v>589</v>
      </c>
      <c r="BB148" s="350"/>
      <c r="BC148" s="350"/>
      <c r="BD148" s="354" t="s">
        <v>616</v>
      </c>
      <c r="BE148" s="350" t="s">
        <v>617</v>
      </c>
      <c r="BF148" s="350"/>
      <c r="BG148" s="354" t="s">
        <v>618</v>
      </c>
      <c r="BH148" s="356">
        <v>41733</v>
      </c>
      <c r="BI148" s="357"/>
      <c r="BJ148" s="347"/>
      <c r="BK148" s="347"/>
      <c r="BL148" s="347"/>
      <c r="BN148" s="347"/>
      <c r="BO148" s="358"/>
      <c r="BQ148" s="246"/>
      <c r="BR148" s="354">
        <v>50</v>
      </c>
      <c r="BS148" s="333"/>
      <c r="BT148" s="359">
        <v>0.22</v>
      </c>
      <c r="BU148" s="342"/>
      <c r="BV148" s="358"/>
      <c r="BW148" s="358"/>
      <c r="BX148" s="360"/>
      <c r="CA148" s="361"/>
      <c r="CB148" s="362"/>
      <c r="CC148" s="357"/>
      <c r="CF148" s="346"/>
      <c r="CG148" s="363"/>
      <c r="CH148" s="363"/>
      <c r="CI148" s="364"/>
      <c r="CJ148" s="350"/>
      <c r="CK148" s="360"/>
      <c r="CL148" s="350"/>
      <c r="CM148" s="365"/>
      <c r="CN148" s="366">
        <v>41750</v>
      </c>
      <c r="CR148" s="350"/>
      <c r="CS148" s="355"/>
    </row>
    <row r="149" spans="1:97" s="376" customFormat="1" ht="30" customHeight="1">
      <c r="A149" s="195">
        <v>62.5</v>
      </c>
      <c r="B149" s="367" t="s">
        <v>619</v>
      </c>
      <c r="C149" s="368" t="s">
        <v>620</v>
      </c>
      <c r="D149" s="368" t="s">
        <v>621</v>
      </c>
      <c r="E149" s="369" t="s">
        <v>622</v>
      </c>
      <c r="F149" s="370" t="s">
        <v>571</v>
      </c>
      <c r="G149" s="371" t="s">
        <v>623</v>
      </c>
      <c r="H149" s="372"/>
      <c r="I149" s="372"/>
      <c r="J149" s="373" t="s">
        <v>573</v>
      </c>
      <c r="K149" s="370" t="s">
        <v>624</v>
      </c>
      <c r="L149" s="370"/>
      <c r="M149" s="372"/>
      <c r="N149" s="372" t="s">
        <v>576</v>
      </c>
      <c r="O149" s="374" t="s">
        <v>577</v>
      </c>
      <c r="P149" s="374"/>
      <c r="Q149" s="372"/>
      <c r="R149" s="372"/>
      <c r="S149" s="374"/>
      <c r="T149" s="367"/>
      <c r="U149" s="368" t="s">
        <v>578</v>
      </c>
      <c r="V149" s="375"/>
      <c r="W149" s="372"/>
      <c r="AY149" s="377" t="s">
        <v>587</v>
      </c>
      <c r="AZ149" s="372" t="s">
        <v>588</v>
      </c>
      <c r="BA149" s="372" t="s">
        <v>589</v>
      </c>
      <c r="BB149" s="372"/>
      <c r="BC149" s="372"/>
      <c r="BD149" s="372" t="s">
        <v>105</v>
      </c>
      <c r="BE149" s="372">
        <v>-20</v>
      </c>
      <c r="BF149" s="372" t="s">
        <v>590</v>
      </c>
      <c r="BG149" s="372"/>
      <c r="BH149" s="378">
        <v>41429</v>
      </c>
      <c r="BI149" s="379"/>
      <c r="BJ149" s="368"/>
      <c r="BK149" s="368"/>
      <c r="BL149" s="368"/>
      <c r="BN149" s="368">
        <v>0.1</v>
      </c>
      <c r="BO149" s="380">
        <v>0.279669</v>
      </c>
      <c r="BP149" s="376">
        <v>54</v>
      </c>
      <c r="BQ149" s="381">
        <v>0.188</v>
      </c>
      <c r="BR149" s="376">
        <v>50</v>
      </c>
      <c r="BS149" s="382">
        <f t="shared" si="2"/>
        <v>1.5102126E-2</v>
      </c>
      <c r="BT149" s="382">
        <f t="shared" si="3"/>
        <v>9.4000000000000004E-3</v>
      </c>
      <c r="BU149" s="382"/>
      <c r="BV149" s="380"/>
      <c r="BW149" s="380"/>
      <c r="BX149" s="383"/>
      <c r="CA149" s="384"/>
      <c r="CB149" s="385"/>
      <c r="CC149" s="379"/>
      <c r="CF149" s="367"/>
      <c r="CG149" s="386"/>
      <c r="CH149" s="386"/>
      <c r="CI149" s="387"/>
      <c r="CJ149" s="372"/>
      <c r="CK149" s="383"/>
      <c r="CL149" s="372"/>
      <c r="CM149" s="388">
        <v>41516</v>
      </c>
      <c r="CN149" s="389" t="s">
        <v>625</v>
      </c>
      <c r="CO149" s="390"/>
      <c r="CR149" s="372"/>
      <c r="CS149" s="377"/>
    </row>
    <row r="150" spans="1:97" s="196" customFormat="1">
      <c r="A150" s="195" t="s">
        <v>626</v>
      </c>
      <c r="B150" s="195" t="s">
        <v>627</v>
      </c>
      <c r="C150" s="204" t="s">
        <v>628</v>
      </c>
      <c r="D150" s="204"/>
      <c r="E150" s="204"/>
      <c r="F150" s="197"/>
      <c r="G150" s="198"/>
      <c r="H150" s="199"/>
      <c r="I150" s="199"/>
      <c r="J150" s="200"/>
      <c r="K150" s="197"/>
      <c r="L150" s="197"/>
      <c r="M150" s="199"/>
      <c r="N150" s="199"/>
      <c r="O150" s="335"/>
      <c r="P150" s="335"/>
      <c r="Q150" s="199"/>
      <c r="R150" s="199"/>
      <c r="S150" s="335"/>
      <c r="T150" s="195"/>
      <c r="U150" s="204"/>
      <c r="V150" s="205"/>
      <c r="W150" s="199"/>
      <c r="AY150" s="220"/>
      <c r="AZ150" s="199"/>
      <c r="BA150" s="199"/>
      <c r="BB150" s="199"/>
      <c r="BC150" s="199"/>
      <c r="BD150" s="199"/>
      <c r="BE150" s="336"/>
      <c r="BF150" s="199"/>
      <c r="BG150" s="199"/>
      <c r="BH150" s="206"/>
      <c r="BI150" s="218"/>
      <c r="BJ150" s="204"/>
      <c r="BK150" s="204"/>
      <c r="BL150" s="204"/>
      <c r="BN150" s="204"/>
      <c r="BO150" s="214"/>
      <c r="BQ150" s="246"/>
      <c r="BS150" s="338"/>
      <c r="BT150" s="338"/>
      <c r="BU150" s="338"/>
      <c r="BV150" s="214"/>
      <c r="BW150" s="214"/>
      <c r="BX150" s="215"/>
      <c r="CA150" s="216"/>
      <c r="CB150" s="217"/>
      <c r="CC150" s="218"/>
      <c r="CF150" s="195"/>
      <c r="CG150" s="237"/>
      <c r="CH150" s="237"/>
      <c r="CI150" s="239"/>
      <c r="CJ150" s="199"/>
      <c r="CK150" s="215"/>
      <c r="CL150" s="199"/>
      <c r="CM150" s="343"/>
      <c r="CN150" s="391">
        <v>41724</v>
      </c>
      <c r="CR150" s="199"/>
      <c r="CS150" s="220"/>
    </row>
    <row r="151" spans="1:97" s="199" customFormat="1">
      <c r="A151" s="197">
        <v>62.6</v>
      </c>
      <c r="B151" s="197" t="s">
        <v>629</v>
      </c>
      <c r="C151" s="199" t="s">
        <v>630</v>
      </c>
      <c r="D151" s="199" t="s">
        <v>631</v>
      </c>
      <c r="F151" s="197" t="s">
        <v>571</v>
      </c>
      <c r="G151" s="198" t="s">
        <v>632</v>
      </c>
      <c r="J151" s="200" t="s">
        <v>573</v>
      </c>
      <c r="K151" s="197" t="s">
        <v>633</v>
      </c>
      <c r="L151" s="197"/>
      <c r="N151" s="199" t="s">
        <v>634</v>
      </c>
      <c r="O151" s="335" t="s">
        <v>577</v>
      </c>
      <c r="P151" s="335"/>
      <c r="S151" s="335"/>
      <c r="T151" s="197"/>
      <c r="U151" s="335" t="s">
        <v>578</v>
      </c>
      <c r="V151" s="205"/>
      <c r="AY151" s="220" t="s">
        <v>587</v>
      </c>
      <c r="AZ151" s="199" t="s">
        <v>588</v>
      </c>
      <c r="BA151" s="199" t="s">
        <v>589</v>
      </c>
      <c r="BD151" s="199" t="s">
        <v>105</v>
      </c>
      <c r="BE151" s="336">
        <v>-20</v>
      </c>
      <c r="BF151" s="199" t="s">
        <v>590</v>
      </c>
      <c r="BH151" s="206">
        <v>41429</v>
      </c>
      <c r="BI151" s="198"/>
      <c r="BJ151" s="335"/>
      <c r="BK151" s="335"/>
      <c r="BL151" s="335"/>
      <c r="BN151" s="335">
        <v>0.53</v>
      </c>
      <c r="BO151" s="337">
        <v>0.901501</v>
      </c>
      <c r="BP151" s="199">
        <v>54</v>
      </c>
      <c r="BQ151" s="152">
        <v>0.19</v>
      </c>
      <c r="BR151" s="199">
        <v>50</v>
      </c>
      <c r="BS151" s="338">
        <f t="shared" si="2"/>
        <v>4.8681054000000001E-2</v>
      </c>
      <c r="BT151" s="338">
        <f t="shared" si="3"/>
        <v>9.4999999999999998E-3</v>
      </c>
      <c r="BU151" s="338"/>
      <c r="BV151" s="337"/>
      <c r="BW151" s="337"/>
      <c r="BX151" s="215"/>
      <c r="CA151" s="339"/>
      <c r="CB151" s="217"/>
      <c r="CC151" s="198"/>
      <c r="CF151" s="197"/>
      <c r="CG151" s="340"/>
      <c r="CH151" s="340"/>
      <c r="CI151" s="239"/>
      <c r="CK151" s="215"/>
      <c r="CM151" s="217">
        <v>41516</v>
      </c>
      <c r="CN151" s="391">
        <v>41534</v>
      </c>
      <c r="CS151" s="220"/>
    </row>
    <row r="152" spans="1:97" s="199" customFormat="1">
      <c r="A152" s="197">
        <v>62.7</v>
      </c>
      <c r="B152" s="197" t="s">
        <v>635</v>
      </c>
      <c r="C152" s="335" t="s">
        <v>636</v>
      </c>
      <c r="D152" s="335" t="s">
        <v>637</v>
      </c>
      <c r="E152" s="335"/>
      <c r="F152" s="197" t="s">
        <v>571</v>
      </c>
      <c r="G152" s="198" t="s">
        <v>638</v>
      </c>
      <c r="J152" s="200" t="s">
        <v>573</v>
      </c>
      <c r="K152" s="197" t="s">
        <v>639</v>
      </c>
      <c r="L152" s="197"/>
      <c r="N152" s="199" t="s">
        <v>576</v>
      </c>
      <c r="O152" s="335" t="s">
        <v>577</v>
      </c>
      <c r="P152" s="335"/>
      <c r="S152" s="335"/>
      <c r="T152" s="197"/>
      <c r="U152" s="335" t="s">
        <v>578</v>
      </c>
      <c r="V152" s="205"/>
      <c r="AY152" s="220" t="s">
        <v>587</v>
      </c>
      <c r="AZ152" s="199" t="s">
        <v>588</v>
      </c>
      <c r="BA152" s="199" t="s">
        <v>589</v>
      </c>
      <c r="BD152" s="199" t="s">
        <v>105</v>
      </c>
      <c r="BE152" s="336">
        <v>-20</v>
      </c>
      <c r="BF152" s="199" t="s">
        <v>590</v>
      </c>
      <c r="BH152" s="206">
        <v>41429</v>
      </c>
      <c r="BI152" s="198"/>
      <c r="BJ152" s="335"/>
      <c r="BK152" s="335"/>
      <c r="BL152" s="335"/>
      <c r="BN152" s="335">
        <v>2.66</v>
      </c>
      <c r="BO152" s="337">
        <v>22.459820000000001</v>
      </c>
      <c r="BP152" s="199">
        <v>20</v>
      </c>
      <c r="BQ152" s="152">
        <v>7.8</v>
      </c>
      <c r="BR152" s="199">
        <v>50</v>
      </c>
      <c r="BS152" s="338">
        <f t="shared" si="2"/>
        <v>0.44919640000000005</v>
      </c>
      <c r="BT152" s="333">
        <f t="shared" si="3"/>
        <v>0.39</v>
      </c>
      <c r="BU152" s="342">
        <v>0.2</v>
      </c>
      <c r="BV152" s="337"/>
      <c r="BW152" s="337"/>
      <c r="BX152" s="215"/>
      <c r="CA152" s="339"/>
      <c r="CB152" s="217"/>
      <c r="CC152" s="198"/>
      <c r="CF152" s="197"/>
      <c r="CG152" s="340"/>
      <c r="CH152" s="340"/>
      <c r="CI152" s="239"/>
      <c r="CK152" s="215"/>
      <c r="CM152" s="343">
        <v>41500</v>
      </c>
      <c r="CN152" s="344">
        <v>41505</v>
      </c>
      <c r="CS152" s="220"/>
    </row>
    <row r="153" spans="1:97" s="196" customFormat="1">
      <c r="A153" s="195">
        <v>62.8</v>
      </c>
      <c r="B153" s="195" t="s">
        <v>640</v>
      </c>
      <c r="C153" s="204" t="s">
        <v>641</v>
      </c>
      <c r="D153" s="204" t="s">
        <v>642</v>
      </c>
      <c r="E153" s="204"/>
      <c r="F153" s="197" t="s">
        <v>571</v>
      </c>
      <c r="G153" s="198" t="s">
        <v>643</v>
      </c>
      <c r="H153" s="199"/>
      <c r="I153" s="199"/>
      <c r="J153" s="200" t="s">
        <v>573</v>
      </c>
      <c r="K153" s="197" t="s">
        <v>644</v>
      </c>
      <c r="L153" s="197"/>
      <c r="M153" s="199"/>
      <c r="N153" s="199" t="s">
        <v>576</v>
      </c>
      <c r="O153" s="335" t="s">
        <v>577</v>
      </c>
      <c r="P153" s="335"/>
      <c r="Q153" s="199"/>
      <c r="R153" s="199"/>
      <c r="S153" s="335"/>
      <c r="T153" s="195"/>
      <c r="U153" s="204" t="s">
        <v>578</v>
      </c>
      <c r="V153" s="205"/>
      <c r="W153" s="199"/>
      <c r="AY153" s="220" t="s">
        <v>587</v>
      </c>
      <c r="AZ153" s="199" t="s">
        <v>588</v>
      </c>
      <c r="BA153" s="199" t="s">
        <v>589</v>
      </c>
      <c r="BB153" s="199"/>
      <c r="BC153" s="199"/>
      <c r="BD153" s="199" t="s">
        <v>105</v>
      </c>
      <c r="BE153" s="336">
        <v>-20</v>
      </c>
      <c r="BF153" s="199" t="s">
        <v>590</v>
      </c>
      <c r="BG153" s="199"/>
      <c r="BH153" s="206">
        <v>41429</v>
      </c>
      <c r="BI153" s="218"/>
      <c r="BJ153" s="204"/>
      <c r="BK153" s="204"/>
      <c r="BL153" s="204"/>
      <c r="BN153" s="204">
        <v>2.34</v>
      </c>
      <c r="BO153" s="214">
        <v>25.75104</v>
      </c>
      <c r="BP153" s="196">
        <v>20</v>
      </c>
      <c r="BQ153" s="246">
        <v>9.6</v>
      </c>
      <c r="BR153" s="196">
        <v>50</v>
      </c>
      <c r="BS153" s="338">
        <f t="shared" si="2"/>
        <v>0.51502080000000006</v>
      </c>
      <c r="BT153" s="333">
        <f t="shared" si="3"/>
        <v>0.48</v>
      </c>
      <c r="BU153" s="342">
        <v>0.2</v>
      </c>
      <c r="BV153" s="214"/>
      <c r="BW153" s="214"/>
      <c r="BX153" s="215"/>
      <c r="CA153" s="216"/>
      <c r="CB153" s="217"/>
      <c r="CC153" s="218"/>
      <c r="CF153" s="195"/>
      <c r="CG153" s="237"/>
      <c r="CH153" s="237"/>
      <c r="CI153" s="239"/>
      <c r="CJ153" s="199"/>
      <c r="CK153" s="215"/>
      <c r="CL153" s="199"/>
      <c r="CM153" s="343">
        <v>41500</v>
      </c>
      <c r="CN153" s="345">
        <v>41505</v>
      </c>
      <c r="CR153" s="199"/>
      <c r="CS153" s="220"/>
    </row>
    <row r="154" spans="1:97" s="199" customFormat="1">
      <c r="A154" s="392">
        <v>62.9</v>
      </c>
      <c r="B154" s="197" t="s">
        <v>645</v>
      </c>
      <c r="C154" s="335" t="s">
        <v>646</v>
      </c>
      <c r="D154" s="335" t="s">
        <v>647</v>
      </c>
      <c r="E154" s="335"/>
      <c r="F154" s="197" t="s">
        <v>571</v>
      </c>
      <c r="G154" s="198" t="s">
        <v>648</v>
      </c>
      <c r="J154" s="200" t="s">
        <v>573</v>
      </c>
      <c r="K154" s="197" t="s">
        <v>649</v>
      </c>
      <c r="L154" s="197"/>
      <c r="N154" s="199" t="s">
        <v>576</v>
      </c>
      <c r="O154" s="335" t="s">
        <v>577</v>
      </c>
      <c r="P154" s="335"/>
      <c r="S154" s="335"/>
      <c r="T154" s="197"/>
      <c r="U154" s="335" t="s">
        <v>578</v>
      </c>
      <c r="V154" s="205"/>
      <c r="AY154" s="220" t="s">
        <v>587</v>
      </c>
      <c r="AZ154" s="199" t="s">
        <v>588</v>
      </c>
      <c r="BA154" s="199" t="s">
        <v>589</v>
      </c>
      <c r="BD154" s="199" t="s">
        <v>105</v>
      </c>
      <c r="BE154" s="336">
        <v>-20</v>
      </c>
      <c r="BF154" s="199" t="s">
        <v>590</v>
      </c>
      <c r="BH154" s="206">
        <v>41429</v>
      </c>
      <c r="BI154" s="198"/>
      <c r="BJ154" s="335"/>
      <c r="BK154" s="335"/>
      <c r="BL154" s="335"/>
      <c r="BN154" s="335">
        <v>3.34</v>
      </c>
      <c r="BO154" s="337">
        <v>24.019100000000002</v>
      </c>
      <c r="BP154" s="199">
        <v>20</v>
      </c>
      <c r="BQ154" s="152">
        <v>8.3800000000000008</v>
      </c>
      <c r="BR154" s="199">
        <v>50</v>
      </c>
      <c r="BS154" s="338">
        <f t="shared" si="2"/>
        <v>0.48038200000000009</v>
      </c>
      <c r="BT154" s="333">
        <f t="shared" si="3"/>
        <v>0.41900000000000004</v>
      </c>
      <c r="BU154" s="342">
        <v>0.2</v>
      </c>
      <c r="BV154" s="337"/>
      <c r="BW154" s="337"/>
      <c r="BX154" s="215"/>
      <c r="CA154" s="339"/>
      <c r="CB154" s="217"/>
      <c r="CC154" s="198"/>
      <c r="CF154" s="197"/>
      <c r="CG154" s="340"/>
      <c r="CH154" s="340"/>
      <c r="CI154" s="239"/>
      <c r="CK154" s="215"/>
      <c r="CM154" s="343">
        <v>41500</v>
      </c>
      <c r="CN154" s="344">
        <v>41505</v>
      </c>
      <c r="CS154" s="220"/>
    </row>
    <row r="155" spans="1:97" s="199" customFormat="1">
      <c r="A155" s="393">
        <v>62.1</v>
      </c>
      <c r="B155" s="197" t="s">
        <v>650</v>
      </c>
      <c r="C155" s="335" t="s">
        <v>651</v>
      </c>
      <c r="D155" s="335" t="s">
        <v>652</v>
      </c>
      <c r="E155" s="335"/>
      <c r="F155" s="197" t="s">
        <v>571</v>
      </c>
      <c r="G155" s="198" t="s">
        <v>653</v>
      </c>
      <c r="J155" s="200" t="s">
        <v>573</v>
      </c>
      <c r="K155" s="197" t="s">
        <v>654</v>
      </c>
      <c r="L155" s="197"/>
      <c r="N155" s="199" t="s">
        <v>576</v>
      </c>
      <c r="O155" s="335" t="s">
        <v>577</v>
      </c>
      <c r="P155" s="335"/>
      <c r="S155" s="335"/>
      <c r="T155" s="197"/>
      <c r="U155" s="335" t="s">
        <v>655</v>
      </c>
      <c r="V155" s="205"/>
      <c r="AY155" s="220" t="s">
        <v>587</v>
      </c>
      <c r="AZ155" s="199" t="s">
        <v>588</v>
      </c>
      <c r="BA155" s="199" t="s">
        <v>589</v>
      </c>
      <c r="BD155" s="199" t="s">
        <v>105</v>
      </c>
      <c r="BE155" s="336">
        <v>-20</v>
      </c>
      <c r="BF155" s="199" t="s">
        <v>590</v>
      </c>
      <c r="BH155" s="206">
        <v>41429</v>
      </c>
      <c r="BI155" s="198"/>
      <c r="BJ155" s="335"/>
      <c r="BK155" s="335"/>
      <c r="BL155" s="335"/>
      <c r="BN155" s="335">
        <v>2.0299999999999998</v>
      </c>
      <c r="BO155" s="337">
        <v>112.5</v>
      </c>
      <c r="BP155" s="199">
        <v>30</v>
      </c>
      <c r="BQ155" s="152">
        <v>58.599999999999994</v>
      </c>
      <c r="BR155" s="199">
        <v>50</v>
      </c>
      <c r="BS155" s="338">
        <f t="shared" si="2"/>
        <v>3.375</v>
      </c>
      <c r="BT155" s="333">
        <f t="shared" si="3"/>
        <v>2.9299999999999997</v>
      </c>
      <c r="BU155" s="333">
        <v>1</v>
      </c>
      <c r="BV155" s="337"/>
      <c r="BW155" s="337"/>
      <c r="BX155" s="215"/>
      <c r="CA155" s="339"/>
      <c r="CB155" s="217"/>
      <c r="CC155" s="198"/>
      <c r="CF155" s="197"/>
      <c r="CG155" s="340"/>
      <c r="CH155" s="340"/>
      <c r="CI155" s="239"/>
      <c r="CK155" s="215"/>
      <c r="CM155" s="217">
        <v>41477</v>
      </c>
      <c r="CN155" s="341">
        <v>41500</v>
      </c>
      <c r="CS155" s="220"/>
    </row>
    <row r="156" spans="1:97" s="199" customFormat="1">
      <c r="A156" s="393">
        <v>62.11</v>
      </c>
      <c r="B156" s="197" t="s">
        <v>656</v>
      </c>
      <c r="C156" s="335" t="s">
        <v>657</v>
      </c>
      <c r="D156" s="335" t="s">
        <v>658</v>
      </c>
      <c r="E156" s="335"/>
      <c r="F156" s="197" t="s">
        <v>571</v>
      </c>
      <c r="G156" s="198" t="s">
        <v>659</v>
      </c>
      <c r="J156" s="200" t="s">
        <v>573</v>
      </c>
      <c r="K156" s="197" t="s">
        <v>654</v>
      </c>
      <c r="L156" s="197"/>
      <c r="N156" s="199" t="s">
        <v>576</v>
      </c>
      <c r="O156" s="335" t="s">
        <v>577</v>
      </c>
      <c r="P156" s="335"/>
      <c r="S156" s="335"/>
      <c r="T156" s="197"/>
      <c r="U156" s="335" t="s">
        <v>655</v>
      </c>
      <c r="V156" s="205"/>
      <c r="AY156" s="220" t="s">
        <v>587</v>
      </c>
      <c r="AZ156" s="199" t="s">
        <v>588</v>
      </c>
      <c r="BA156" s="199" t="s">
        <v>589</v>
      </c>
      <c r="BD156" s="199" t="s">
        <v>105</v>
      </c>
      <c r="BE156" s="336">
        <v>-20</v>
      </c>
      <c r="BF156" s="199" t="s">
        <v>590</v>
      </c>
      <c r="BH156" s="206">
        <v>41429</v>
      </c>
      <c r="BI156" s="198"/>
      <c r="BJ156" s="335"/>
      <c r="BK156" s="335"/>
      <c r="BL156" s="335"/>
      <c r="BN156" s="335">
        <v>2.41</v>
      </c>
      <c r="BO156" s="337">
        <v>28.02</v>
      </c>
      <c r="BP156" s="199">
        <v>30</v>
      </c>
      <c r="BQ156" s="152">
        <v>14.32</v>
      </c>
      <c r="BR156" s="199">
        <v>50</v>
      </c>
      <c r="BS156" s="338">
        <f t="shared" si="2"/>
        <v>0.84060000000000001</v>
      </c>
      <c r="BT156" s="333">
        <f t="shared" si="3"/>
        <v>0.71599999999999997</v>
      </c>
      <c r="BU156" s="333">
        <v>0.5</v>
      </c>
      <c r="BV156" s="337"/>
      <c r="BW156" s="337"/>
      <c r="BX156" s="215"/>
      <c r="CA156" s="339"/>
      <c r="CB156" s="217"/>
      <c r="CC156" s="198"/>
      <c r="CF156" s="197"/>
      <c r="CG156" s="340"/>
      <c r="CH156" s="340"/>
      <c r="CI156" s="239"/>
      <c r="CK156" s="215"/>
      <c r="CM156" s="217">
        <v>41477</v>
      </c>
      <c r="CN156" s="341">
        <v>41500</v>
      </c>
      <c r="CS156" s="220"/>
    </row>
    <row r="157" spans="1:97" s="196" customFormat="1">
      <c r="A157" s="394">
        <v>62.12</v>
      </c>
      <c r="B157" s="195" t="s">
        <v>660</v>
      </c>
      <c r="C157" s="204" t="s">
        <v>661</v>
      </c>
      <c r="D157" s="204" t="s">
        <v>662</v>
      </c>
      <c r="E157" s="204"/>
      <c r="F157" s="197" t="s">
        <v>571</v>
      </c>
      <c r="G157" s="198" t="s">
        <v>663</v>
      </c>
      <c r="H157" s="199"/>
      <c r="I157" s="199"/>
      <c r="J157" s="200" t="s">
        <v>573</v>
      </c>
      <c r="K157" s="197" t="s">
        <v>664</v>
      </c>
      <c r="L157" s="197"/>
      <c r="M157" s="199"/>
      <c r="N157" s="199" t="s">
        <v>612</v>
      </c>
      <c r="O157" s="335" t="s">
        <v>577</v>
      </c>
      <c r="P157" s="335"/>
      <c r="Q157" s="199"/>
      <c r="R157" s="199"/>
      <c r="S157" s="335"/>
      <c r="T157" s="195"/>
      <c r="U157" s="204" t="s">
        <v>655</v>
      </c>
      <c r="V157" s="205"/>
      <c r="W157" s="199"/>
      <c r="AY157" s="220" t="s">
        <v>587</v>
      </c>
      <c r="AZ157" s="199" t="s">
        <v>588</v>
      </c>
      <c r="BA157" s="199" t="s">
        <v>589</v>
      </c>
      <c r="BB157" s="199"/>
      <c r="BC157" s="199"/>
      <c r="BD157" s="199" t="s">
        <v>105</v>
      </c>
      <c r="BE157" s="336">
        <v>-20</v>
      </c>
      <c r="BF157" s="199" t="s">
        <v>590</v>
      </c>
      <c r="BG157" s="199"/>
      <c r="BH157" s="206">
        <v>41429</v>
      </c>
      <c r="BI157" s="218"/>
      <c r="BJ157" s="204"/>
      <c r="BK157" s="204"/>
      <c r="BL157" s="204"/>
      <c r="BN157" s="204">
        <v>-0.94</v>
      </c>
      <c r="BO157" s="214">
        <v>0.930006</v>
      </c>
      <c r="BP157" s="196">
        <v>54</v>
      </c>
      <c r="BQ157" s="246">
        <v>0.77200000000000002</v>
      </c>
      <c r="BR157" s="196">
        <v>50</v>
      </c>
      <c r="BS157" s="338">
        <f t="shared" si="2"/>
        <v>5.0220323999999997E-2</v>
      </c>
      <c r="BT157" s="338">
        <f t="shared" si="3"/>
        <v>3.8600000000000002E-2</v>
      </c>
      <c r="BU157" s="395">
        <v>3.5000000000000003E-2</v>
      </c>
      <c r="BV157" s="214"/>
      <c r="BW157" s="214"/>
      <c r="BX157" s="215"/>
      <c r="CA157" s="216"/>
      <c r="CB157" s="217"/>
      <c r="CC157" s="218"/>
      <c r="CF157" s="195"/>
      <c r="CG157" s="237"/>
      <c r="CH157" s="237"/>
      <c r="CI157" s="239"/>
      <c r="CJ157" s="199"/>
      <c r="CK157" s="215"/>
      <c r="CL157" s="199"/>
      <c r="CM157" s="217">
        <v>41505</v>
      </c>
      <c r="CN157" s="396">
        <v>41509</v>
      </c>
      <c r="CR157" s="199"/>
      <c r="CS157" s="220"/>
    </row>
    <row r="158" spans="1:97" s="142" customFormat="1">
      <c r="A158" s="182">
        <v>63</v>
      </c>
      <c r="B158" s="182" t="s">
        <v>665</v>
      </c>
      <c r="C158" s="228" t="s">
        <v>666</v>
      </c>
      <c r="D158" s="228" t="s">
        <v>667</v>
      </c>
      <c r="E158" s="228"/>
      <c r="F158" s="182" t="s">
        <v>668</v>
      </c>
      <c r="G158" s="183" t="s">
        <v>669</v>
      </c>
      <c r="J158" s="230" t="s">
        <v>670</v>
      </c>
      <c r="K158" s="182" t="s">
        <v>649</v>
      </c>
      <c r="L158" s="182"/>
      <c r="N158" s="142" t="s">
        <v>576</v>
      </c>
      <c r="O158" s="228" t="s">
        <v>577</v>
      </c>
      <c r="P158" s="228"/>
      <c r="S158" s="228"/>
      <c r="T158" s="182"/>
      <c r="U158" s="228" t="s">
        <v>578</v>
      </c>
      <c r="V158" s="188" t="s">
        <v>100</v>
      </c>
      <c r="AY158" s="194" t="s">
        <v>587</v>
      </c>
      <c r="AZ158" s="397" t="s">
        <v>588</v>
      </c>
      <c r="BA158" s="189" t="s">
        <v>589</v>
      </c>
      <c r="BB158" s="189"/>
      <c r="BC158" s="189"/>
      <c r="BD158" s="189" t="s">
        <v>105</v>
      </c>
      <c r="BE158" s="331">
        <v>-20</v>
      </c>
      <c r="BF158" s="142" t="s">
        <v>590</v>
      </c>
      <c r="BH158" s="291">
        <v>41429</v>
      </c>
      <c r="BI158" s="183"/>
      <c r="BJ158" s="228"/>
      <c r="BK158" s="228"/>
      <c r="BL158" s="228"/>
      <c r="BN158" s="228">
        <v>5.04</v>
      </c>
      <c r="BO158" s="398">
        <v>4.51</v>
      </c>
      <c r="BP158" s="142">
        <v>40</v>
      </c>
      <c r="BQ158" s="152">
        <v>5.26</v>
      </c>
      <c r="BR158" s="142">
        <v>50</v>
      </c>
      <c r="BS158" s="399">
        <f t="shared" si="2"/>
        <v>0.18039999999999998</v>
      </c>
      <c r="BT158" s="333">
        <f t="shared" si="3"/>
        <v>0.26300000000000001</v>
      </c>
      <c r="BU158" s="333">
        <v>0.2</v>
      </c>
      <c r="BV158" s="398"/>
      <c r="BW158" s="398"/>
      <c r="BX158" s="192"/>
      <c r="CA158" s="400"/>
      <c r="CB158" s="312"/>
      <c r="CC158" s="183"/>
      <c r="CF158" s="182"/>
      <c r="CG158" s="401"/>
      <c r="CH158" s="401"/>
      <c r="CI158" s="227"/>
      <c r="CK158" s="192"/>
      <c r="CM158" s="402">
        <v>41491</v>
      </c>
      <c r="CN158" s="403"/>
      <c r="CS158" s="194"/>
    </row>
    <row r="159" spans="1:97" s="196" customFormat="1">
      <c r="A159" s="404">
        <v>63.01</v>
      </c>
      <c r="B159" s="195" t="s">
        <v>671</v>
      </c>
      <c r="C159" s="196" t="s">
        <v>672</v>
      </c>
      <c r="D159" s="196" t="s">
        <v>673</v>
      </c>
      <c r="F159" s="197"/>
      <c r="G159" s="405" t="s">
        <v>674</v>
      </c>
      <c r="H159" s="405"/>
      <c r="I159" s="405"/>
      <c r="J159" s="200"/>
      <c r="K159" s="197"/>
      <c r="L159" s="197"/>
      <c r="M159" s="199"/>
      <c r="N159" s="199"/>
      <c r="O159" s="335"/>
      <c r="P159" s="335"/>
      <c r="Q159" s="199"/>
      <c r="R159" s="199"/>
      <c r="S159" s="335"/>
      <c r="T159" s="195"/>
      <c r="U159" s="204"/>
      <c r="V159" s="205"/>
      <c r="W159" s="199"/>
      <c r="AY159" s="220"/>
      <c r="AZ159" s="199"/>
      <c r="BF159" s="199"/>
      <c r="BG159" s="199"/>
      <c r="BH159" s="206"/>
      <c r="BI159" s="218"/>
      <c r="BJ159" s="204"/>
      <c r="BK159" s="204"/>
      <c r="BL159" s="204"/>
      <c r="BN159" s="204"/>
      <c r="BO159" s="214"/>
      <c r="BQ159" s="246"/>
      <c r="BS159" s="338"/>
      <c r="BT159" s="333"/>
      <c r="BU159" s="342"/>
      <c r="BV159" s="214"/>
      <c r="BW159" s="214"/>
      <c r="BX159" s="215"/>
      <c r="CA159" s="216"/>
      <c r="CB159" s="217"/>
      <c r="CC159" s="218"/>
      <c r="CF159" s="195"/>
      <c r="CG159" s="237"/>
      <c r="CH159" s="237"/>
      <c r="CI159" s="239"/>
      <c r="CJ159" s="199"/>
      <c r="CK159" s="215"/>
      <c r="CL159" s="199"/>
      <c r="CM159" s="343"/>
      <c r="CN159" s="344"/>
      <c r="CR159" s="199"/>
      <c r="CS159" s="220"/>
    </row>
    <row r="160" spans="1:97" s="350" customFormat="1">
      <c r="A160" s="406">
        <v>6.02</v>
      </c>
      <c r="B160" s="348" t="s">
        <v>675</v>
      </c>
      <c r="D160" s="352" t="s">
        <v>676</v>
      </c>
      <c r="E160" s="352"/>
      <c r="F160" s="348" t="s">
        <v>668</v>
      </c>
      <c r="G160" s="349" t="s">
        <v>669</v>
      </c>
      <c r="J160" s="351" t="s">
        <v>670</v>
      </c>
      <c r="K160" s="348" t="s">
        <v>649</v>
      </c>
      <c r="L160" s="348"/>
      <c r="O160" s="352"/>
      <c r="P160" s="352"/>
      <c r="S160" s="352"/>
      <c r="T160" s="348"/>
      <c r="U160" s="352"/>
      <c r="V160" s="353"/>
      <c r="AY160" s="355" t="s">
        <v>587</v>
      </c>
      <c r="AZ160" s="350" t="s">
        <v>588</v>
      </c>
      <c r="BA160" s="350" t="s">
        <v>589</v>
      </c>
      <c r="BD160" s="354" t="s">
        <v>616</v>
      </c>
      <c r="BE160" s="350" t="s">
        <v>677</v>
      </c>
      <c r="BG160" s="354" t="s">
        <v>678</v>
      </c>
      <c r="BH160" s="356">
        <v>41731</v>
      </c>
      <c r="BI160" s="349"/>
      <c r="BJ160" s="352"/>
      <c r="BK160" s="352"/>
      <c r="BL160" s="352"/>
      <c r="BN160" s="352"/>
      <c r="BO160" s="407"/>
      <c r="BQ160" s="152"/>
      <c r="BR160" s="350">
        <v>50</v>
      </c>
      <c r="BS160" s="333"/>
      <c r="BT160" s="359">
        <v>0.95099999999999996</v>
      </c>
      <c r="BU160" s="333"/>
      <c r="BV160" s="407"/>
      <c r="BW160" s="407"/>
      <c r="BX160" s="360"/>
      <c r="CA160" s="408"/>
      <c r="CB160" s="362"/>
      <c r="CC160" s="349"/>
      <c r="CF160" s="348"/>
      <c r="CG160" s="409"/>
      <c r="CH160" s="409"/>
      <c r="CI160" s="364"/>
      <c r="CK160" s="360"/>
      <c r="CM160" s="410"/>
      <c r="CN160" s="411">
        <v>41745</v>
      </c>
      <c r="CS160" s="355"/>
    </row>
    <row r="161" spans="1:97" s="199" customFormat="1">
      <c r="A161" s="412">
        <v>63.1</v>
      </c>
      <c r="B161" s="197" t="s">
        <v>679</v>
      </c>
      <c r="C161" s="199" t="s">
        <v>680</v>
      </c>
      <c r="D161" s="199" t="s">
        <v>667</v>
      </c>
      <c r="F161" s="197" t="s">
        <v>668</v>
      </c>
      <c r="G161" s="198" t="s">
        <v>681</v>
      </c>
      <c r="J161" s="200" t="s">
        <v>670</v>
      </c>
      <c r="K161" s="197" t="s">
        <v>682</v>
      </c>
      <c r="L161" s="197"/>
      <c r="N161" s="199" t="s">
        <v>576</v>
      </c>
      <c r="O161" s="335" t="s">
        <v>577</v>
      </c>
      <c r="P161" s="335"/>
      <c r="S161" s="335"/>
      <c r="T161" s="197"/>
      <c r="U161" s="335" t="s">
        <v>578</v>
      </c>
      <c r="V161" s="205"/>
      <c r="AY161" s="220" t="s">
        <v>587</v>
      </c>
      <c r="AZ161" s="199" t="s">
        <v>588</v>
      </c>
      <c r="BA161" s="199" t="s">
        <v>589</v>
      </c>
      <c r="BD161" s="199" t="s">
        <v>105</v>
      </c>
      <c r="BE161" s="199">
        <v>-20</v>
      </c>
      <c r="BF161" s="199" t="s">
        <v>590</v>
      </c>
      <c r="BH161" s="206">
        <v>41429</v>
      </c>
      <c r="BI161" s="198"/>
      <c r="BJ161" s="335"/>
      <c r="BK161" s="335"/>
      <c r="BL161" s="335"/>
      <c r="BN161" s="335">
        <v>18.510000000000002</v>
      </c>
      <c r="BO161" s="337">
        <v>1.98</v>
      </c>
      <c r="BP161" s="199">
        <v>54</v>
      </c>
      <c r="BQ161" s="152">
        <v>3.54</v>
      </c>
      <c r="BR161" s="199">
        <v>52</v>
      </c>
      <c r="BS161" s="338">
        <f t="shared" si="2"/>
        <v>0.10692</v>
      </c>
      <c r="BT161" s="333">
        <f t="shared" si="3"/>
        <v>0.18408000000000002</v>
      </c>
      <c r="BU161" s="342">
        <v>0.18</v>
      </c>
      <c r="BV161" s="337"/>
      <c r="BW161" s="337"/>
      <c r="BX161" s="215"/>
      <c r="CA161" s="339"/>
      <c r="CB161" s="217"/>
      <c r="CC161" s="198"/>
      <c r="CF161" s="197"/>
      <c r="CG161" s="340"/>
      <c r="CH161" s="340"/>
      <c r="CI161" s="239"/>
      <c r="CK161" s="215"/>
      <c r="CM161" s="343">
        <v>41500</v>
      </c>
      <c r="CN161" s="344">
        <v>41505</v>
      </c>
      <c r="CS161" s="220"/>
    </row>
    <row r="162" spans="1:97" s="199" customFormat="1">
      <c r="A162" s="412">
        <v>63.2</v>
      </c>
      <c r="B162" s="197" t="s">
        <v>683</v>
      </c>
      <c r="C162" s="335" t="s">
        <v>684</v>
      </c>
      <c r="D162" s="335" t="s">
        <v>685</v>
      </c>
      <c r="E162" s="335"/>
      <c r="F162" s="197" t="s">
        <v>668</v>
      </c>
      <c r="G162" s="198" t="s">
        <v>686</v>
      </c>
      <c r="J162" s="200" t="s">
        <v>670</v>
      </c>
      <c r="K162" s="197" t="s">
        <v>687</v>
      </c>
      <c r="N162" s="199" t="s">
        <v>612</v>
      </c>
      <c r="O162" s="335" t="s">
        <v>577</v>
      </c>
      <c r="P162" s="335"/>
      <c r="S162" s="335"/>
      <c r="AY162" s="220" t="s">
        <v>587</v>
      </c>
      <c r="AZ162" s="199" t="s">
        <v>588</v>
      </c>
      <c r="BA162" s="199" t="s">
        <v>589</v>
      </c>
      <c r="BD162" s="199" t="s">
        <v>105</v>
      </c>
      <c r="BE162" s="199">
        <v>-20</v>
      </c>
      <c r="BF162" s="199" t="s">
        <v>590</v>
      </c>
      <c r="BH162" s="206">
        <v>41429</v>
      </c>
      <c r="BI162" s="198"/>
      <c r="BJ162" s="335"/>
      <c r="BK162" s="335"/>
      <c r="BL162" s="335"/>
      <c r="BN162" s="335">
        <v>403.31</v>
      </c>
      <c r="BO162" s="337">
        <v>2.0299999999999998</v>
      </c>
      <c r="BP162" s="199">
        <v>70</v>
      </c>
      <c r="BQ162" s="152">
        <v>3.46</v>
      </c>
      <c r="BR162" s="199">
        <v>55</v>
      </c>
      <c r="BS162" s="338">
        <f t="shared" si="2"/>
        <v>0.1421</v>
      </c>
      <c r="BT162" s="338">
        <f t="shared" si="3"/>
        <v>0.19030000000000002</v>
      </c>
      <c r="BU162" s="413">
        <v>0.19</v>
      </c>
      <c r="BV162" s="337"/>
      <c r="BW162" s="337"/>
      <c r="BX162" s="215"/>
      <c r="CA162" s="339"/>
      <c r="CB162" s="217"/>
      <c r="CC162" s="198"/>
      <c r="CF162" s="197"/>
      <c r="CG162" s="340"/>
      <c r="CH162" s="340"/>
      <c r="CI162" s="239"/>
      <c r="CK162" s="215"/>
      <c r="CM162" s="343">
        <v>41500</v>
      </c>
      <c r="CN162" s="344">
        <v>41505</v>
      </c>
      <c r="CS162" s="220"/>
    </row>
    <row r="163" spans="1:97" s="350" customFormat="1">
      <c r="A163" s="414" t="s">
        <v>688</v>
      </c>
      <c r="B163" s="348" t="s">
        <v>689</v>
      </c>
      <c r="C163" s="352"/>
      <c r="D163" s="352" t="s">
        <v>690</v>
      </c>
      <c r="E163" s="352"/>
      <c r="F163" s="348" t="s">
        <v>668</v>
      </c>
      <c r="G163" s="349" t="s">
        <v>686</v>
      </c>
      <c r="J163" s="351" t="s">
        <v>670</v>
      </c>
      <c r="K163" s="348" t="s">
        <v>687</v>
      </c>
      <c r="N163" s="350" t="s">
        <v>612</v>
      </c>
      <c r="O163" s="352" t="s">
        <v>577</v>
      </c>
      <c r="P163" s="352"/>
      <c r="S163" s="352"/>
      <c r="AY163" s="355" t="s">
        <v>587</v>
      </c>
      <c r="AZ163" s="350" t="s">
        <v>588</v>
      </c>
      <c r="BA163" s="350" t="s">
        <v>589</v>
      </c>
      <c r="BD163" s="354" t="s">
        <v>616</v>
      </c>
      <c r="BE163" s="350" t="s">
        <v>691</v>
      </c>
      <c r="BG163" s="354" t="s">
        <v>692</v>
      </c>
      <c r="BH163" s="356">
        <v>41732</v>
      </c>
      <c r="BI163" s="349"/>
      <c r="BJ163" s="352"/>
      <c r="BK163" s="352"/>
      <c r="BL163" s="352"/>
      <c r="BN163" s="352"/>
      <c r="BO163" s="407"/>
      <c r="BQ163" s="152"/>
      <c r="BR163" s="350">
        <v>50</v>
      </c>
      <c r="BS163" s="333"/>
      <c r="BT163" s="359">
        <v>0.21</v>
      </c>
      <c r="BU163" s="342"/>
      <c r="BV163" s="407"/>
      <c r="BW163" s="407"/>
      <c r="BX163" s="360"/>
      <c r="CA163" s="408"/>
      <c r="CB163" s="362"/>
      <c r="CC163" s="349"/>
      <c r="CF163" s="348"/>
      <c r="CG163" s="409"/>
      <c r="CH163" s="409"/>
      <c r="CI163" s="364"/>
      <c r="CK163" s="360"/>
      <c r="CM163" s="365"/>
      <c r="CN163" s="366">
        <v>41750</v>
      </c>
      <c r="CS163" s="355"/>
    </row>
    <row r="164" spans="1:97" s="199" customFormat="1">
      <c r="A164" s="412">
        <v>63.3</v>
      </c>
      <c r="B164" s="197" t="s">
        <v>693</v>
      </c>
      <c r="C164" s="335" t="s">
        <v>694</v>
      </c>
      <c r="D164" s="335" t="s">
        <v>695</v>
      </c>
      <c r="E164" s="335"/>
      <c r="F164" s="197" t="s">
        <v>668</v>
      </c>
      <c r="G164" s="198" t="s">
        <v>696</v>
      </c>
      <c r="J164" s="200" t="s">
        <v>670</v>
      </c>
      <c r="K164" s="197" t="s">
        <v>697</v>
      </c>
      <c r="L164" s="197"/>
      <c r="N164" s="199" t="s">
        <v>576</v>
      </c>
      <c r="O164" s="335" t="s">
        <v>577</v>
      </c>
      <c r="P164" s="335"/>
      <c r="S164" s="335"/>
      <c r="T164" s="197"/>
      <c r="U164" s="335" t="s">
        <v>578</v>
      </c>
      <c r="V164" s="205"/>
      <c r="AY164" s="220" t="s">
        <v>587</v>
      </c>
      <c r="AZ164" s="199" t="s">
        <v>588</v>
      </c>
      <c r="BA164" s="199" t="s">
        <v>589</v>
      </c>
      <c r="BD164" s="199" t="s">
        <v>105</v>
      </c>
      <c r="BE164" s="199">
        <v>-20</v>
      </c>
      <c r="BF164" s="199" t="s">
        <v>590</v>
      </c>
      <c r="BH164" s="206">
        <v>41429</v>
      </c>
      <c r="BI164" s="198"/>
      <c r="BJ164" s="335"/>
      <c r="BK164" s="335"/>
      <c r="BL164" s="335"/>
      <c r="BN164" s="335">
        <v>-6.16</v>
      </c>
      <c r="BO164" s="337">
        <v>1.94</v>
      </c>
      <c r="BP164" s="199">
        <v>56</v>
      </c>
      <c r="BQ164" s="152">
        <v>2.94</v>
      </c>
      <c r="BR164" s="199">
        <v>50</v>
      </c>
      <c r="BS164" s="338">
        <f t="shared" si="2"/>
        <v>0.10864</v>
      </c>
      <c r="BT164" s="333">
        <f t="shared" si="3"/>
        <v>0.14699999999999999</v>
      </c>
      <c r="BU164" s="342">
        <v>0.14000000000000001</v>
      </c>
      <c r="BV164" s="337"/>
      <c r="BW164" s="337"/>
      <c r="BX164" s="215"/>
      <c r="CA164" s="339"/>
      <c r="CB164" s="217"/>
      <c r="CC164" s="198"/>
      <c r="CF164" s="197"/>
      <c r="CG164" s="340"/>
      <c r="CH164" s="340"/>
      <c r="CI164" s="239"/>
      <c r="CK164" s="215"/>
      <c r="CM164" s="217">
        <v>41505</v>
      </c>
      <c r="CN164" s="415">
        <v>41509</v>
      </c>
      <c r="CS164" s="220"/>
    </row>
    <row r="165" spans="1:97" s="350" customFormat="1">
      <c r="A165" s="414" t="s">
        <v>698</v>
      </c>
      <c r="B165" s="348" t="s">
        <v>699</v>
      </c>
      <c r="C165" s="352"/>
      <c r="D165" s="352" t="s">
        <v>700</v>
      </c>
      <c r="E165" s="352"/>
      <c r="F165" s="348" t="s">
        <v>668</v>
      </c>
      <c r="G165" s="349" t="s">
        <v>701</v>
      </c>
      <c r="J165" s="351" t="s">
        <v>670</v>
      </c>
      <c r="K165" s="348" t="s">
        <v>697</v>
      </c>
      <c r="L165" s="348"/>
      <c r="O165" s="352"/>
      <c r="P165" s="352"/>
      <c r="S165" s="352"/>
      <c r="T165" s="348"/>
      <c r="U165" s="352"/>
      <c r="V165" s="353"/>
      <c r="AY165" s="355" t="s">
        <v>587</v>
      </c>
      <c r="AZ165" s="350" t="s">
        <v>588</v>
      </c>
      <c r="BA165" s="350" t="s">
        <v>589</v>
      </c>
      <c r="BD165" s="354" t="s">
        <v>616</v>
      </c>
      <c r="BE165" s="350" t="s">
        <v>691</v>
      </c>
      <c r="BG165" s="354" t="s">
        <v>692</v>
      </c>
      <c r="BH165" s="356">
        <v>41732</v>
      </c>
      <c r="BI165" s="349"/>
      <c r="BJ165" s="352"/>
      <c r="BK165" s="352"/>
      <c r="BL165" s="352"/>
      <c r="BN165" s="352"/>
      <c r="BO165" s="407"/>
      <c r="BQ165" s="152"/>
      <c r="BR165" s="350">
        <v>50</v>
      </c>
      <c r="BS165" s="333"/>
      <c r="BT165" s="359">
        <v>0.38</v>
      </c>
      <c r="BU165" s="416"/>
      <c r="BV165" s="407"/>
      <c r="BW165" s="407"/>
      <c r="BX165" s="360"/>
      <c r="CA165" s="408"/>
      <c r="CB165" s="362"/>
      <c r="CC165" s="349"/>
      <c r="CF165" s="348"/>
      <c r="CG165" s="409"/>
      <c r="CH165" s="409"/>
      <c r="CI165" s="364"/>
      <c r="CK165" s="360"/>
      <c r="CM165" s="362"/>
      <c r="CN165" s="366">
        <v>41750</v>
      </c>
      <c r="CS165" s="355"/>
    </row>
    <row r="166" spans="1:97" s="199" customFormat="1">
      <c r="A166" s="412">
        <v>63.4</v>
      </c>
      <c r="B166" s="197" t="s">
        <v>702</v>
      </c>
      <c r="C166" s="335" t="s">
        <v>703</v>
      </c>
      <c r="D166" s="335" t="s">
        <v>704</v>
      </c>
      <c r="E166" s="335"/>
      <c r="F166" s="197" t="s">
        <v>668</v>
      </c>
      <c r="G166" s="198" t="s">
        <v>705</v>
      </c>
      <c r="J166" s="200" t="s">
        <v>670</v>
      </c>
      <c r="K166" s="197" t="s">
        <v>706</v>
      </c>
      <c r="L166" s="197"/>
      <c r="N166" s="199" t="s">
        <v>707</v>
      </c>
      <c r="O166" s="335" t="s">
        <v>577</v>
      </c>
      <c r="P166" s="335"/>
      <c r="S166" s="335"/>
      <c r="T166" s="197"/>
      <c r="U166" s="335" t="s">
        <v>578</v>
      </c>
      <c r="V166" s="205"/>
      <c r="AY166" s="220" t="s">
        <v>587</v>
      </c>
      <c r="AZ166" s="199" t="s">
        <v>588</v>
      </c>
      <c r="BA166" s="199" t="s">
        <v>589</v>
      </c>
      <c r="BD166" s="199" t="s">
        <v>105</v>
      </c>
      <c r="BE166" s="199">
        <v>-20</v>
      </c>
      <c r="BF166" s="199" t="s">
        <v>590</v>
      </c>
      <c r="BH166" s="206">
        <v>41429</v>
      </c>
      <c r="BI166" s="198"/>
      <c r="BJ166" s="335"/>
      <c r="BK166" s="335"/>
      <c r="BL166" s="335"/>
      <c r="BN166" s="335">
        <v>-0.69</v>
      </c>
      <c r="BO166" s="337">
        <v>0.5</v>
      </c>
      <c r="BP166" s="199">
        <v>42</v>
      </c>
      <c r="BQ166" s="152">
        <v>0.61199999999999999</v>
      </c>
      <c r="BR166" s="199">
        <v>50</v>
      </c>
      <c r="BS166" s="338">
        <f t="shared" si="2"/>
        <v>2.1000000000000001E-2</v>
      </c>
      <c r="BT166" s="338">
        <f t="shared" si="3"/>
        <v>3.0599999999999999E-2</v>
      </c>
      <c r="BU166" s="395">
        <v>0.03</v>
      </c>
      <c r="BV166" s="337"/>
      <c r="BW166" s="337"/>
      <c r="BX166" s="215"/>
      <c r="CA166" s="339"/>
      <c r="CB166" s="217"/>
      <c r="CC166" s="198"/>
      <c r="CF166" s="197"/>
      <c r="CG166" s="340"/>
      <c r="CH166" s="340"/>
      <c r="CI166" s="239"/>
      <c r="CK166" s="215"/>
      <c r="CM166" s="217">
        <v>41505</v>
      </c>
      <c r="CN166" s="415">
        <v>41509</v>
      </c>
      <c r="CS166" s="220"/>
    </row>
    <row r="167" spans="1:97" s="199" customFormat="1">
      <c r="A167" s="412">
        <v>63.5</v>
      </c>
      <c r="B167" s="197" t="s">
        <v>708</v>
      </c>
      <c r="C167" s="335" t="s">
        <v>709</v>
      </c>
      <c r="D167" s="335" t="s">
        <v>710</v>
      </c>
      <c r="E167" s="335"/>
      <c r="F167" s="197" t="s">
        <v>668</v>
      </c>
      <c r="G167" s="198" t="s">
        <v>711</v>
      </c>
      <c r="J167" s="200" t="s">
        <v>670</v>
      </c>
      <c r="K167" s="197" t="s">
        <v>600</v>
      </c>
      <c r="L167" s="197"/>
      <c r="O167" s="335"/>
      <c r="P167" s="335"/>
      <c r="T167" s="197"/>
      <c r="U167" s="335" t="s">
        <v>578</v>
      </c>
      <c r="V167" s="205"/>
      <c r="AY167" s="220" t="s">
        <v>587</v>
      </c>
      <c r="AZ167" s="199" t="s">
        <v>588</v>
      </c>
      <c r="BA167" s="199" t="s">
        <v>600</v>
      </c>
      <c r="BD167" s="199" t="s">
        <v>105</v>
      </c>
      <c r="BE167" s="199">
        <v>-20</v>
      </c>
      <c r="BF167" s="199" t="s">
        <v>590</v>
      </c>
      <c r="BH167" s="206">
        <v>41429</v>
      </c>
      <c r="BI167" s="198"/>
      <c r="BN167" s="335">
        <v>2.34</v>
      </c>
      <c r="BO167" s="337">
        <v>81.245400000000004</v>
      </c>
      <c r="BP167" s="199">
        <v>20</v>
      </c>
      <c r="BQ167" s="152">
        <v>28.199999999999996</v>
      </c>
      <c r="BR167" s="199">
        <v>50</v>
      </c>
      <c r="BS167" s="338">
        <f t="shared" si="2"/>
        <v>1.624908</v>
      </c>
      <c r="BT167" s="333">
        <f t="shared" si="3"/>
        <v>1.4099999999999997</v>
      </c>
      <c r="BU167" s="333">
        <v>1</v>
      </c>
      <c r="BV167" s="337"/>
      <c r="BW167" s="337"/>
      <c r="BX167" s="215"/>
      <c r="CA167" s="339"/>
      <c r="CB167" s="217"/>
      <c r="CC167" s="198"/>
      <c r="CF167" s="197"/>
      <c r="CG167" s="340"/>
      <c r="CH167" s="340"/>
      <c r="CI167" s="239"/>
      <c r="CK167" s="215"/>
      <c r="CM167" s="217">
        <v>41477</v>
      </c>
      <c r="CN167" s="341">
        <v>41500</v>
      </c>
      <c r="CS167" s="220"/>
    </row>
    <row r="168" spans="1:97" s="199" customFormat="1">
      <c r="A168" s="412">
        <v>63.6</v>
      </c>
      <c r="B168" s="197" t="s">
        <v>712</v>
      </c>
      <c r="C168" s="335" t="s">
        <v>713</v>
      </c>
      <c r="D168" s="335"/>
      <c r="E168" s="335"/>
      <c r="F168" s="197" t="s">
        <v>668</v>
      </c>
      <c r="G168" s="198" t="s">
        <v>714</v>
      </c>
      <c r="J168" s="200" t="s">
        <v>670</v>
      </c>
      <c r="K168" s="197" t="s">
        <v>595</v>
      </c>
      <c r="L168" s="197"/>
      <c r="N168" s="199" t="s">
        <v>576</v>
      </c>
      <c r="O168" s="335" t="s">
        <v>577</v>
      </c>
      <c r="P168" s="335"/>
      <c r="S168" s="335"/>
      <c r="T168" s="197"/>
      <c r="U168" s="335" t="s">
        <v>578</v>
      </c>
      <c r="V168" s="205"/>
      <c r="AY168" s="220" t="s">
        <v>587</v>
      </c>
      <c r="AZ168" s="199" t="s">
        <v>588</v>
      </c>
      <c r="BA168" s="199" t="s">
        <v>589</v>
      </c>
      <c r="BD168" s="199" t="s">
        <v>105</v>
      </c>
      <c r="BE168" s="199">
        <v>-20</v>
      </c>
      <c r="BF168" s="199" t="s">
        <v>590</v>
      </c>
      <c r="BH168" s="206">
        <v>41429</v>
      </c>
      <c r="BI168" s="198"/>
      <c r="BJ168" s="335"/>
      <c r="BK168" s="335"/>
      <c r="BL168" s="335"/>
      <c r="BN168" s="335">
        <v>4.66</v>
      </c>
      <c r="BO168" s="337">
        <v>6.9123970000000003</v>
      </c>
      <c r="BP168" s="199">
        <v>42</v>
      </c>
      <c r="BQ168" s="152">
        <v>6.1400000000000006</v>
      </c>
      <c r="BR168" s="199">
        <v>50</v>
      </c>
      <c r="BS168" s="338">
        <f t="shared" si="2"/>
        <v>0.290320674</v>
      </c>
      <c r="BT168" s="333">
        <f t="shared" si="3"/>
        <v>0.307</v>
      </c>
      <c r="BU168" s="342">
        <v>0.1</v>
      </c>
      <c r="BV168" s="337"/>
      <c r="BW168" s="337"/>
      <c r="BX168" s="215"/>
      <c r="CA168" s="339"/>
      <c r="CB168" s="217"/>
      <c r="CC168" s="198"/>
      <c r="CF168" s="197"/>
      <c r="CG168" s="340"/>
      <c r="CH168" s="340"/>
      <c r="CI168" s="239"/>
      <c r="CK168" s="215"/>
      <c r="CM168" s="217"/>
      <c r="CN168" s="391"/>
      <c r="CS168" s="220"/>
    </row>
    <row r="169" spans="1:97" s="350" customFormat="1">
      <c r="A169" s="414" t="s">
        <v>715</v>
      </c>
      <c r="B169" s="348" t="s">
        <v>716</v>
      </c>
      <c r="D169" s="417" t="s">
        <v>717</v>
      </c>
      <c r="E169" s="352"/>
      <c r="F169" s="348" t="s">
        <v>668</v>
      </c>
      <c r="G169" s="349" t="s">
        <v>714</v>
      </c>
      <c r="J169" s="351" t="s">
        <v>670</v>
      </c>
      <c r="K169" s="348" t="s">
        <v>595</v>
      </c>
      <c r="L169" s="348"/>
      <c r="O169" s="352"/>
      <c r="P169" s="352"/>
      <c r="S169" s="352"/>
      <c r="T169" s="348"/>
      <c r="U169" s="352"/>
      <c r="V169" s="353"/>
      <c r="AY169" s="355" t="s">
        <v>587</v>
      </c>
      <c r="AZ169" s="350" t="s">
        <v>588</v>
      </c>
      <c r="BA169" s="350" t="s">
        <v>589</v>
      </c>
      <c r="BD169" s="354" t="s">
        <v>616</v>
      </c>
      <c r="BE169" s="350" t="s">
        <v>718</v>
      </c>
      <c r="BG169" s="354" t="s">
        <v>719</v>
      </c>
      <c r="BH169" s="356">
        <v>41730</v>
      </c>
      <c r="BI169" s="349"/>
      <c r="BJ169" s="352"/>
      <c r="BK169" s="352"/>
      <c r="BL169" s="352"/>
      <c r="BN169" s="352"/>
      <c r="BO169" s="407"/>
      <c r="BQ169" s="152"/>
      <c r="BR169" s="350">
        <v>50</v>
      </c>
      <c r="BS169" s="333"/>
      <c r="BT169" s="359">
        <v>0.31900000000000001</v>
      </c>
      <c r="BU169" s="342"/>
      <c r="BV169" s="407"/>
      <c r="BW169" s="407"/>
      <c r="BX169" s="360"/>
      <c r="CA169" s="408"/>
      <c r="CB169" s="362"/>
      <c r="CC169" s="349"/>
      <c r="CF169" s="348"/>
      <c r="CG169" s="409"/>
      <c r="CH169" s="409"/>
      <c r="CI169" s="364"/>
      <c r="CK169" s="360"/>
      <c r="CM169" s="362"/>
      <c r="CN169" s="411">
        <v>41745</v>
      </c>
      <c r="CS169" s="355"/>
    </row>
    <row r="170" spans="1:97" s="350" customFormat="1">
      <c r="A170" s="414" t="s">
        <v>720</v>
      </c>
      <c r="B170" s="348" t="s">
        <v>721</v>
      </c>
      <c r="C170" s="352"/>
      <c r="D170" s="417"/>
      <c r="E170" s="352"/>
      <c r="F170" s="348" t="s">
        <v>668</v>
      </c>
      <c r="G170" s="349" t="s">
        <v>714</v>
      </c>
      <c r="J170" s="351" t="s">
        <v>670</v>
      </c>
      <c r="K170" s="348" t="s">
        <v>595</v>
      </c>
      <c r="L170" s="348"/>
      <c r="O170" s="352"/>
      <c r="P170" s="352"/>
      <c r="S170" s="352"/>
      <c r="T170" s="348"/>
      <c r="U170" s="352"/>
      <c r="V170" s="353"/>
      <c r="AY170" s="355" t="s">
        <v>587</v>
      </c>
      <c r="AZ170" s="350" t="s">
        <v>588</v>
      </c>
      <c r="BA170" s="350" t="s">
        <v>589</v>
      </c>
      <c r="BD170" s="354" t="s">
        <v>616</v>
      </c>
      <c r="BE170" s="350" t="s">
        <v>722</v>
      </c>
      <c r="BG170" s="354" t="s">
        <v>723</v>
      </c>
      <c r="BH170" s="356">
        <v>41730</v>
      </c>
      <c r="BI170" s="349"/>
      <c r="BJ170" s="352"/>
      <c r="BK170" s="352"/>
      <c r="BL170" s="352"/>
      <c r="BN170" s="352"/>
      <c r="BO170" s="407"/>
      <c r="BQ170" s="152"/>
      <c r="BR170" s="350">
        <v>50</v>
      </c>
      <c r="BS170" s="333"/>
      <c r="BT170" s="359">
        <v>0.20899999999999999</v>
      </c>
      <c r="BU170" s="342"/>
      <c r="BV170" s="407"/>
      <c r="BW170" s="407"/>
      <c r="BX170" s="360"/>
      <c r="CA170" s="408"/>
      <c r="CB170" s="362"/>
      <c r="CC170" s="349"/>
      <c r="CF170" s="348"/>
      <c r="CG170" s="409"/>
      <c r="CH170" s="409"/>
      <c r="CI170" s="364"/>
      <c r="CK170" s="360"/>
      <c r="CM170" s="362"/>
      <c r="CN170" s="418">
        <v>41745</v>
      </c>
      <c r="CS170" s="355"/>
    </row>
    <row r="171" spans="1:97" s="196" customFormat="1">
      <c r="A171" s="404">
        <v>63.7</v>
      </c>
      <c r="B171" s="195" t="s">
        <v>724</v>
      </c>
      <c r="C171" s="204" t="s">
        <v>725</v>
      </c>
      <c r="D171" s="204" t="s">
        <v>726</v>
      </c>
      <c r="E171" s="204"/>
      <c r="F171" s="197" t="s">
        <v>668</v>
      </c>
      <c r="G171" s="198" t="s">
        <v>727</v>
      </c>
      <c r="H171" s="199"/>
      <c r="I171" s="199"/>
      <c r="J171" s="200" t="s">
        <v>670</v>
      </c>
      <c r="K171" s="197" t="s">
        <v>728</v>
      </c>
      <c r="L171" s="197"/>
      <c r="M171" s="199"/>
      <c r="N171" s="199" t="s">
        <v>576</v>
      </c>
      <c r="O171" s="335" t="s">
        <v>577</v>
      </c>
      <c r="P171" s="335"/>
      <c r="Q171" s="199"/>
      <c r="R171" s="199"/>
      <c r="S171" s="335"/>
      <c r="T171" s="195"/>
      <c r="U171" s="204" t="s">
        <v>578</v>
      </c>
      <c r="V171" s="205"/>
      <c r="W171" s="199"/>
      <c r="AY171" s="220" t="s">
        <v>587</v>
      </c>
      <c r="AZ171" s="199" t="s">
        <v>588</v>
      </c>
      <c r="BA171" s="199" t="s">
        <v>589</v>
      </c>
      <c r="BB171" s="199"/>
      <c r="BC171" s="199"/>
      <c r="BD171" s="199" t="s">
        <v>105</v>
      </c>
      <c r="BE171" s="199">
        <v>-20</v>
      </c>
      <c r="BF171" s="199" t="s">
        <v>590</v>
      </c>
      <c r="BG171" s="199"/>
      <c r="BH171" s="206">
        <v>41429</v>
      </c>
      <c r="BI171" s="218"/>
      <c r="BJ171" s="204"/>
      <c r="BK171" s="204"/>
      <c r="BL171" s="204"/>
      <c r="BN171" s="204">
        <v>14.53</v>
      </c>
      <c r="BO171" s="214">
        <v>2.3025509999999998</v>
      </c>
      <c r="BP171" s="196">
        <v>70</v>
      </c>
      <c r="BQ171" s="246">
        <v>3.2</v>
      </c>
      <c r="BR171" s="196">
        <v>50</v>
      </c>
      <c r="BS171" s="338">
        <f t="shared" si="2"/>
        <v>0.16117856999999997</v>
      </c>
      <c r="BT171" s="333">
        <f t="shared" si="3"/>
        <v>0.16</v>
      </c>
      <c r="BU171" s="342">
        <v>0.16</v>
      </c>
      <c r="BV171" s="214"/>
      <c r="BW171" s="214"/>
      <c r="BX171" s="215"/>
      <c r="CA171" s="216"/>
      <c r="CB171" s="217"/>
      <c r="CC171" s="218"/>
      <c r="CF171" s="195"/>
      <c r="CG171" s="237"/>
      <c r="CH171" s="237"/>
      <c r="CI171" s="239"/>
      <c r="CJ171" s="199"/>
      <c r="CK171" s="215"/>
      <c r="CL171" s="199"/>
      <c r="CM171" s="217">
        <v>41505</v>
      </c>
      <c r="CN171" s="415">
        <v>41509</v>
      </c>
      <c r="CR171" s="199"/>
      <c r="CS171" s="220"/>
    </row>
    <row r="172" spans="1:97" s="354" customFormat="1">
      <c r="A172" s="406" t="s">
        <v>729</v>
      </c>
      <c r="B172" s="346" t="s">
        <v>730</v>
      </c>
      <c r="C172" s="347"/>
      <c r="D172" s="347" t="s">
        <v>731</v>
      </c>
      <c r="E172" s="347"/>
      <c r="F172" s="348" t="s">
        <v>668</v>
      </c>
      <c r="G172" s="349" t="s">
        <v>727</v>
      </c>
      <c r="H172" s="350"/>
      <c r="I172" s="350"/>
      <c r="J172" s="351" t="s">
        <v>670</v>
      </c>
      <c r="K172" s="348" t="s">
        <v>728</v>
      </c>
      <c r="L172" s="348"/>
      <c r="M172" s="350"/>
      <c r="N172" s="350" t="s">
        <v>576</v>
      </c>
      <c r="O172" s="352" t="s">
        <v>577</v>
      </c>
      <c r="P172" s="352"/>
      <c r="Q172" s="350"/>
      <c r="R172" s="350"/>
      <c r="S172" s="352"/>
      <c r="T172" s="346"/>
      <c r="U172" s="347"/>
      <c r="V172" s="352"/>
      <c r="W172" s="350"/>
      <c r="AY172" s="355" t="s">
        <v>587</v>
      </c>
      <c r="AZ172" s="350" t="s">
        <v>588</v>
      </c>
      <c r="BA172" s="350" t="s">
        <v>589</v>
      </c>
      <c r="BB172" s="350"/>
      <c r="BC172" s="350"/>
      <c r="BD172" s="354" t="s">
        <v>616</v>
      </c>
      <c r="BE172" s="350" t="s">
        <v>732</v>
      </c>
      <c r="BF172" s="350"/>
      <c r="BG172" s="354" t="s">
        <v>733</v>
      </c>
      <c r="BH172" s="356">
        <v>41733</v>
      </c>
      <c r="BI172" s="357"/>
      <c r="BJ172" s="347"/>
      <c r="BK172" s="347"/>
      <c r="BL172" s="347"/>
      <c r="BN172" s="347"/>
      <c r="BO172" s="358"/>
      <c r="BQ172" s="246"/>
      <c r="BR172" s="354">
        <v>50</v>
      </c>
      <c r="BS172" s="333"/>
      <c r="BT172" s="359">
        <v>0.27500000000000002</v>
      </c>
      <c r="BU172" s="342"/>
      <c r="BV172" s="358"/>
      <c r="BW172" s="358"/>
      <c r="BX172" s="350"/>
      <c r="CA172" s="361"/>
      <c r="CB172" s="418"/>
      <c r="CC172" s="357"/>
      <c r="CF172" s="346"/>
      <c r="CG172" s="363"/>
      <c r="CH172" s="363"/>
      <c r="CI172" s="418"/>
      <c r="CJ172" s="350"/>
      <c r="CK172" s="350"/>
      <c r="CL172" s="350"/>
      <c r="CM172" s="418"/>
      <c r="CN172" s="419">
        <v>41767</v>
      </c>
      <c r="CR172" s="350"/>
      <c r="CS172" s="350"/>
    </row>
    <row r="173" spans="1:97" s="199" customFormat="1">
      <c r="A173" s="412">
        <v>63.8</v>
      </c>
      <c r="B173" s="197" t="s">
        <v>734</v>
      </c>
      <c r="C173" s="335" t="s">
        <v>735</v>
      </c>
      <c r="D173" s="335" t="s">
        <v>736</v>
      </c>
      <c r="E173" s="335"/>
      <c r="F173" s="197" t="s">
        <v>668</v>
      </c>
      <c r="G173" s="420" t="s">
        <v>737</v>
      </c>
      <c r="J173" s="199" t="s">
        <v>670</v>
      </c>
      <c r="K173" s="197" t="s">
        <v>697</v>
      </c>
      <c r="L173" s="197"/>
      <c r="M173" s="199" t="s">
        <v>670</v>
      </c>
      <c r="N173" s="199" t="s">
        <v>576</v>
      </c>
      <c r="O173" s="335" t="s">
        <v>577</v>
      </c>
      <c r="P173" s="335"/>
      <c r="Q173" s="199" t="s">
        <v>738</v>
      </c>
      <c r="S173" s="335"/>
      <c r="T173" s="197"/>
      <c r="U173" s="335" t="s">
        <v>655</v>
      </c>
      <c r="V173" s="335" t="s">
        <v>100</v>
      </c>
      <c r="W173" s="199" t="s">
        <v>579</v>
      </c>
      <c r="AD173" s="391">
        <v>41176</v>
      </c>
      <c r="AE173" s="199" t="s">
        <v>739</v>
      </c>
      <c r="AH173" s="199" t="s">
        <v>740</v>
      </c>
      <c r="AI173" s="199" t="s">
        <v>741</v>
      </c>
      <c r="AJ173" s="199" t="s">
        <v>742</v>
      </c>
      <c r="AO173" s="199" t="s">
        <v>743</v>
      </c>
      <c r="AP173" s="199" t="s">
        <v>744</v>
      </c>
      <c r="AQ173" s="199" t="s">
        <v>743</v>
      </c>
      <c r="AR173" s="199">
        <v>0</v>
      </c>
      <c r="AS173" s="199">
        <v>61</v>
      </c>
      <c r="AT173" s="391">
        <v>18754</v>
      </c>
      <c r="AV173" s="199">
        <v>61</v>
      </c>
      <c r="AY173" s="199" t="s">
        <v>587</v>
      </c>
      <c r="AZ173" s="199" t="s">
        <v>588</v>
      </c>
      <c r="BA173" s="199" t="s">
        <v>589</v>
      </c>
      <c r="BD173" s="199" t="s">
        <v>105</v>
      </c>
      <c r="BE173" s="199">
        <v>-20</v>
      </c>
      <c r="BF173" s="199" t="s">
        <v>590</v>
      </c>
      <c r="BH173" s="206">
        <v>41429</v>
      </c>
      <c r="BI173" s="198"/>
      <c r="BJ173" s="335"/>
      <c r="BK173" s="335"/>
      <c r="BL173" s="335"/>
      <c r="BN173" s="335">
        <v>2.04</v>
      </c>
      <c r="BO173" s="337">
        <v>96.63</v>
      </c>
      <c r="BP173" s="199">
        <v>30</v>
      </c>
      <c r="BQ173" s="152">
        <v>40</v>
      </c>
      <c r="BR173" s="199">
        <v>50</v>
      </c>
      <c r="BS173" s="338">
        <f t="shared" si="2"/>
        <v>2.8988999999999998</v>
      </c>
      <c r="BT173" s="333">
        <f t="shared" si="3"/>
        <v>2</v>
      </c>
      <c r="BU173" s="333">
        <v>1</v>
      </c>
      <c r="BV173" s="337"/>
      <c r="BW173" s="337"/>
      <c r="CA173" s="339"/>
      <c r="CB173" s="391"/>
      <c r="CC173" s="198"/>
      <c r="CF173" s="197"/>
      <c r="CG173" s="340"/>
      <c r="CH173" s="340"/>
      <c r="CI173" s="391"/>
      <c r="CM173" s="391">
        <v>41477</v>
      </c>
      <c r="CN173" s="341">
        <v>41500</v>
      </c>
    </row>
    <row r="174" spans="1:97" s="350" customFormat="1">
      <c r="A174" s="414" t="s">
        <v>745</v>
      </c>
      <c r="B174" s="348" t="s">
        <v>746</v>
      </c>
      <c r="D174" s="352" t="s">
        <v>747</v>
      </c>
      <c r="E174" s="352"/>
      <c r="F174" s="348" t="s">
        <v>668</v>
      </c>
      <c r="G174" s="349" t="s">
        <v>737</v>
      </c>
      <c r="J174" s="351" t="s">
        <v>670</v>
      </c>
      <c r="K174" s="348" t="s">
        <v>697</v>
      </c>
      <c r="L174" s="348"/>
      <c r="O174" s="352"/>
      <c r="P174" s="352"/>
      <c r="S174" s="352"/>
      <c r="T174" s="348"/>
      <c r="U174" s="352"/>
      <c r="V174" s="353"/>
      <c r="AD174" s="418"/>
      <c r="AT174" s="418"/>
      <c r="AY174" s="355" t="s">
        <v>587</v>
      </c>
      <c r="AZ174" s="350" t="s">
        <v>588</v>
      </c>
      <c r="BA174" s="350" t="s">
        <v>589</v>
      </c>
      <c r="BD174" s="354" t="s">
        <v>616</v>
      </c>
      <c r="BE174" s="350" t="s">
        <v>722</v>
      </c>
      <c r="BG174" s="354" t="s">
        <v>723</v>
      </c>
      <c r="BH174" s="356">
        <v>41731</v>
      </c>
      <c r="BI174" s="349"/>
      <c r="BJ174" s="352"/>
      <c r="BK174" s="352"/>
      <c r="BL174" s="352"/>
      <c r="BN174" s="352"/>
      <c r="BO174" s="407"/>
      <c r="BQ174" s="152"/>
      <c r="BR174" s="350">
        <v>50</v>
      </c>
      <c r="BS174" s="333"/>
      <c r="BT174" s="359">
        <v>0.97799999999999998</v>
      </c>
      <c r="BU174" s="333"/>
      <c r="BV174" s="407"/>
      <c r="BW174" s="407"/>
      <c r="BX174" s="360"/>
      <c r="CA174" s="408"/>
      <c r="CB174" s="362"/>
      <c r="CC174" s="349"/>
      <c r="CF174" s="348"/>
      <c r="CG174" s="409"/>
      <c r="CH174" s="409"/>
      <c r="CI174" s="364"/>
      <c r="CK174" s="360"/>
      <c r="CM174" s="362"/>
      <c r="CN174" s="411">
        <v>41745</v>
      </c>
      <c r="CS174" s="355"/>
    </row>
    <row r="175" spans="1:97" s="196" customFormat="1">
      <c r="A175" s="404">
        <v>63.9</v>
      </c>
      <c r="B175" s="195" t="s">
        <v>748</v>
      </c>
      <c r="C175" s="204" t="s">
        <v>749</v>
      </c>
      <c r="D175" s="204" t="s">
        <v>750</v>
      </c>
      <c r="E175" s="204"/>
      <c r="F175" s="197" t="s">
        <v>668</v>
      </c>
      <c r="G175" s="198" t="s">
        <v>751</v>
      </c>
      <c r="H175" s="199"/>
      <c r="I175" s="199"/>
      <c r="J175" s="200" t="s">
        <v>670</v>
      </c>
      <c r="K175" s="197"/>
      <c r="L175" s="197"/>
      <c r="M175" s="199"/>
      <c r="N175" s="199" t="s">
        <v>707</v>
      </c>
      <c r="O175" s="335" t="s">
        <v>577</v>
      </c>
      <c r="P175" s="335"/>
      <c r="Q175" s="199"/>
      <c r="R175" s="199"/>
      <c r="S175" s="335"/>
      <c r="T175" s="195"/>
      <c r="U175" s="204" t="s">
        <v>655</v>
      </c>
      <c r="V175" s="205"/>
      <c r="W175" s="199"/>
      <c r="AY175" s="220" t="s">
        <v>587</v>
      </c>
      <c r="AZ175" s="199" t="s">
        <v>588</v>
      </c>
      <c r="BA175" s="199" t="s">
        <v>589</v>
      </c>
      <c r="BB175" s="199"/>
      <c r="BC175" s="199"/>
      <c r="BD175" s="199" t="s">
        <v>105</v>
      </c>
      <c r="BE175" s="199">
        <v>-20</v>
      </c>
      <c r="BF175" s="199" t="s">
        <v>590</v>
      </c>
      <c r="BG175" s="199"/>
      <c r="BH175" s="206">
        <v>41429</v>
      </c>
      <c r="BI175" s="218"/>
      <c r="BJ175" s="204"/>
      <c r="BK175" s="204"/>
      <c r="BL175" s="204"/>
      <c r="BN175" s="204">
        <v>-4.55</v>
      </c>
      <c r="BO175" s="214">
        <v>8.4700000000000006</v>
      </c>
      <c r="BP175" s="196">
        <v>30</v>
      </c>
      <c r="BQ175" s="246">
        <v>3.6799999999999997</v>
      </c>
      <c r="BR175" s="196">
        <v>50</v>
      </c>
      <c r="BS175" s="338">
        <f t="shared" si="2"/>
        <v>0.25410000000000005</v>
      </c>
      <c r="BT175" s="333">
        <f t="shared" si="3"/>
        <v>0.184</v>
      </c>
      <c r="BU175" s="342">
        <v>0.18</v>
      </c>
      <c r="BV175" s="214"/>
      <c r="BW175" s="214"/>
      <c r="BX175" s="215"/>
      <c r="CA175" s="216"/>
      <c r="CB175" s="217"/>
      <c r="CC175" s="218"/>
      <c r="CF175" s="195"/>
      <c r="CG175" s="237"/>
      <c r="CH175" s="237"/>
      <c r="CI175" s="239"/>
      <c r="CJ175" s="199"/>
      <c r="CK175" s="215"/>
      <c r="CL175" s="199"/>
      <c r="CM175" s="217">
        <v>41505</v>
      </c>
      <c r="CN175" s="415">
        <v>41509</v>
      </c>
      <c r="CR175" s="199"/>
      <c r="CS175" s="220"/>
    </row>
    <row r="176" spans="1:97" s="199" customFormat="1">
      <c r="A176" s="421">
        <v>63.1</v>
      </c>
      <c r="B176" s="197" t="s">
        <v>752</v>
      </c>
      <c r="C176" s="335" t="s">
        <v>753</v>
      </c>
      <c r="D176" s="335" t="s">
        <v>754</v>
      </c>
      <c r="E176" s="335"/>
      <c r="F176" s="197" t="s">
        <v>668</v>
      </c>
      <c r="G176" s="198" t="s">
        <v>755</v>
      </c>
      <c r="J176" s="200" t="s">
        <v>670</v>
      </c>
      <c r="K176" s="197" t="s">
        <v>649</v>
      </c>
      <c r="L176" s="197"/>
      <c r="N176" s="199" t="s">
        <v>576</v>
      </c>
      <c r="O176" s="335" t="s">
        <v>577</v>
      </c>
      <c r="P176" s="335"/>
      <c r="S176" s="335"/>
      <c r="T176" s="197"/>
      <c r="U176" s="335" t="s">
        <v>655</v>
      </c>
      <c r="V176" s="205"/>
      <c r="AY176" s="220" t="s">
        <v>587</v>
      </c>
      <c r="AZ176" s="199" t="s">
        <v>588</v>
      </c>
      <c r="BA176" s="199" t="s">
        <v>589</v>
      </c>
      <c r="BD176" s="199" t="s">
        <v>105</v>
      </c>
      <c r="BE176" s="199">
        <v>-20</v>
      </c>
      <c r="BF176" s="199" t="s">
        <v>590</v>
      </c>
      <c r="BH176" s="206">
        <v>41429</v>
      </c>
      <c r="BI176" s="198"/>
      <c r="BJ176" s="335"/>
      <c r="BK176" s="335"/>
      <c r="BL176" s="335"/>
      <c r="BN176" s="335">
        <v>5.29</v>
      </c>
      <c r="BO176" s="337">
        <v>2.4</v>
      </c>
      <c r="BP176" s="199">
        <v>60</v>
      </c>
      <c r="BQ176" s="152">
        <v>2.56</v>
      </c>
      <c r="BR176" s="199">
        <v>50</v>
      </c>
      <c r="BS176" s="338">
        <f t="shared" si="2"/>
        <v>0.14399999999999999</v>
      </c>
      <c r="BT176" s="333">
        <f t="shared" si="3"/>
        <v>0.128</v>
      </c>
      <c r="BU176" s="342">
        <v>0.1</v>
      </c>
      <c r="BV176" s="337"/>
      <c r="BW176" s="337"/>
      <c r="BX176" s="215"/>
      <c r="CA176" s="339"/>
      <c r="CB176" s="217"/>
      <c r="CC176" s="198"/>
      <c r="CF176" s="197"/>
      <c r="CG176" s="340"/>
      <c r="CH176" s="340"/>
      <c r="CI176" s="239"/>
      <c r="CK176" s="215"/>
      <c r="CM176" s="217">
        <v>41505</v>
      </c>
      <c r="CN176" s="415">
        <v>41509</v>
      </c>
      <c r="CS176" s="220"/>
    </row>
    <row r="177" spans="1:97" s="350" customFormat="1">
      <c r="A177" s="422" t="s">
        <v>756</v>
      </c>
      <c r="B177" s="348" t="s">
        <v>757</v>
      </c>
      <c r="C177" s="352"/>
      <c r="D177" s="352" t="s">
        <v>758</v>
      </c>
      <c r="E177" s="352"/>
      <c r="F177" s="348" t="s">
        <v>668</v>
      </c>
      <c r="G177" s="349" t="s">
        <v>755</v>
      </c>
      <c r="J177" s="351" t="s">
        <v>670</v>
      </c>
      <c r="K177" s="348" t="s">
        <v>649</v>
      </c>
      <c r="L177" s="348"/>
      <c r="O177" s="352"/>
      <c r="P177" s="352"/>
      <c r="S177" s="352"/>
      <c r="T177" s="348"/>
      <c r="U177" s="352"/>
      <c r="V177" s="353"/>
      <c r="AY177" s="355" t="s">
        <v>587</v>
      </c>
      <c r="AZ177" s="350" t="s">
        <v>588</v>
      </c>
      <c r="BA177" s="350" t="s">
        <v>589</v>
      </c>
      <c r="BD177" s="354" t="s">
        <v>616</v>
      </c>
      <c r="BE177" s="350" t="s">
        <v>691</v>
      </c>
      <c r="BG177" s="354" t="s">
        <v>759</v>
      </c>
      <c r="BH177" s="356">
        <v>41732</v>
      </c>
      <c r="BI177" s="349"/>
      <c r="BJ177" s="352"/>
      <c r="BK177" s="352"/>
      <c r="BL177" s="352"/>
      <c r="BN177" s="352"/>
      <c r="BO177" s="407"/>
      <c r="BQ177" s="152"/>
      <c r="BR177" s="350">
        <v>50</v>
      </c>
      <c r="BS177" s="333"/>
      <c r="BT177" s="359">
        <v>0.69</v>
      </c>
      <c r="BU177" s="342"/>
      <c r="BV177" s="407"/>
      <c r="BW177" s="407"/>
      <c r="BX177" s="360"/>
      <c r="CA177" s="408"/>
      <c r="CB177" s="362"/>
      <c r="CC177" s="349"/>
      <c r="CF177" s="348"/>
      <c r="CG177" s="409"/>
      <c r="CH177" s="409"/>
      <c r="CI177" s="364"/>
      <c r="CK177" s="360"/>
      <c r="CM177" s="362"/>
      <c r="CN177" s="366">
        <v>41750</v>
      </c>
      <c r="CS177" s="355"/>
    </row>
    <row r="178" spans="1:97" s="199" customFormat="1" ht="30">
      <c r="A178" s="421">
        <v>63.11</v>
      </c>
      <c r="B178" s="197" t="s">
        <v>760</v>
      </c>
      <c r="C178" s="335" t="s">
        <v>761</v>
      </c>
      <c r="D178" s="335" t="s">
        <v>762</v>
      </c>
      <c r="E178" s="335" t="s">
        <v>763</v>
      </c>
      <c r="F178" s="197" t="s">
        <v>668</v>
      </c>
      <c r="G178" s="198" t="s">
        <v>764</v>
      </c>
      <c r="J178" s="200" t="s">
        <v>670</v>
      </c>
      <c r="K178" s="197" t="s">
        <v>765</v>
      </c>
      <c r="L178" s="197"/>
      <c r="N178" s="199" t="s">
        <v>766</v>
      </c>
      <c r="O178" s="335" t="s">
        <v>577</v>
      </c>
      <c r="P178" s="335"/>
      <c r="S178" s="335"/>
      <c r="T178" s="197"/>
      <c r="U178" s="335" t="s">
        <v>655</v>
      </c>
      <c r="V178" s="205"/>
      <c r="AY178" s="220" t="s">
        <v>587</v>
      </c>
      <c r="AZ178" s="199" t="s">
        <v>588</v>
      </c>
      <c r="BA178" s="199" t="s">
        <v>589</v>
      </c>
      <c r="BD178" s="199" t="s">
        <v>105</v>
      </c>
      <c r="BE178" s="199">
        <v>-20</v>
      </c>
      <c r="BF178" s="199" t="s">
        <v>590</v>
      </c>
      <c r="BH178" s="206">
        <v>41429</v>
      </c>
      <c r="BI178" s="198"/>
      <c r="BJ178" s="335"/>
      <c r="BK178" s="335"/>
      <c r="BL178" s="335"/>
      <c r="BN178" s="335">
        <v>-2.85</v>
      </c>
      <c r="BO178" s="337">
        <v>0.01</v>
      </c>
      <c r="BP178" s="199">
        <v>20</v>
      </c>
      <c r="BQ178" s="152" t="s">
        <v>767</v>
      </c>
      <c r="BR178" s="199">
        <v>50</v>
      </c>
      <c r="BS178" s="338">
        <f t="shared" si="2"/>
        <v>2.0000000000000001E-4</v>
      </c>
      <c r="BT178" s="338">
        <v>0</v>
      </c>
      <c r="BU178" s="338"/>
      <c r="BV178" s="337"/>
      <c r="BW178" s="337"/>
      <c r="BX178" s="215"/>
      <c r="CA178" s="339"/>
      <c r="CB178" s="217"/>
      <c r="CC178" s="198"/>
      <c r="CF178" s="197"/>
      <c r="CG178" s="340"/>
      <c r="CH178" s="340"/>
      <c r="CI178" s="239"/>
      <c r="CK178" s="215"/>
      <c r="CM178" s="217">
        <v>41516</v>
      </c>
      <c r="CN178" s="423" t="s">
        <v>625</v>
      </c>
      <c r="CO178" s="391"/>
      <c r="CS178" s="220"/>
    </row>
    <row r="179" spans="1:97" s="199" customFormat="1">
      <c r="A179" s="421">
        <v>63.12</v>
      </c>
      <c r="B179" s="197" t="s">
        <v>768</v>
      </c>
      <c r="C179" s="335" t="s">
        <v>769</v>
      </c>
      <c r="D179" s="335" t="s">
        <v>754</v>
      </c>
      <c r="E179" s="335"/>
      <c r="F179" s="197" t="s">
        <v>668</v>
      </c>
      <c r="G179" s="198" t="s">
        <v>770</v>
      </c>
      <c r="J179" s="200" t="s">
        <v>670</v>
      </c>
      <c r="K179" s="197" t="s">
        <v>771</v>
      </c>
      <c r="L179" s="197"/>
      <c r="N179" s="199" t="s">
        <v>612</v>
      </c>
      <c r="O179" s="335" t="s">
        <v>577</v>
      </c>
      <c r="P179" s="335"/>
      <c r="S179" s="335"/>
      <c r="T179" s="197"/>
      <c r="U179" s="335" t="s">
        <v>655</v>
      </c>
      <c r="V179" s="205"/>
      <c r="AY179" s="220" t="s">
        <v>587</v>
      </c>
      <c r="AZ179" s="199" t="s">
        <v>588</v>
      </c>
      <c r="BA179" s="199" t="s">
        <v>589</v>
      </c>
      <c r="BD179" s="199" t="s">
        <v>105</v>
      </c>
      <c r="BE179" s="199">
        <v>-20</v>
      </c>
      <c r="BF179" s="199" t="s">
        <v>590</v>
      </c>
      <c r="BH179" s="206">
        <v>41429</v>
      </c>
      <c r="BI179" s="198"/>
      <c r="BJ179" s="335"/>
      <c r="BK179" s="335"/>
      <c r="BL179" s="335"/>
      <c r="BN179" s="335">
        <v>0.61</v>
      </c>
      <c r="BO179" s="337">
        <v>0.36</v>
      </c>
      <c r="BP179" s="199">
        <v>40</v>
      </c>
      <c r="BQ179" s="152">
        <v>0.11200000000000002</v>
      </c>
      <c r="BR179" s="199">
        <v>50</v>
      </c>
      <c r="BS179" s="338">
        <f t="shared" si="2"/>
        <v>1.4399999999999998E-2</v>
      </c>
      <c r="BT179" s="338">
        <f t="shared" si="3"/>
        <v>5.6000000000000008E-3</v>
      </c>
      <c r="BU179" s="338"/>
      <c r="BV179" s="337"/>
      <c r="BW179" s="337"/>
      <c r="BX179" s="215"/>
      <c r="CA179" s="339"/>
      <c r="CB179" s="217"/>
      <c r="CC179" s="198"/>
      <c r="CF179" s="197"/>
      <c r="CG179" s="340"/>
      <c r="CH179" s="340"/>
      <c r="CI179" s="239"/>
      <c r="CK179" s="215"/>
      <c r="CM179" s="217">
        <v>41516</v>
      </c>
      <c r="CN179" s="391">
        <v>41534</v>
      </c>
      <c r="CS179" s="220"/>
    </row>
    <row r="180" spans="1:97" s="199" customFormat="1">
      <c r="A180" s="421">
        <v>63.13</v>
      </c>
      <c r="B180" s="197" t="s">
        <v>772</v>
      </c>
      <c r="C180" s="335" t="s">
        <v>773</v>
      </c>
      <c r="D180" s="335" t="s">
        <v>704</v>
      </c>
      <c r="E180" s="335"/>
      <c r="F180" s="197" t="s">
        <v>668</v>
      </c>
      <c r="G180" s="198" t="s">
        <v>774</v>
      </c>
      <c r="J180" s="200" t="s">
        <v>670</v>
      </c>
      <c r="K180" s="197" t="s">
        <v>775</v>
      </c>
      <c r="L180" s="197"/>
      <c r="N180" s="199" t="s">
        <v>612</v>
      </c>
      <c r="O180" s="335" t="s">
        <v>577</v>
      </c>
      <c r="P180" s="335"/>
      <c r="S180" s="335"/>
      <c r="T180" s="197"/>
      <c r="U180" s="335" t="s">
        <v>655</v>
      </c>
      <c r="V180" s="205"/>
      <c r="AY180" s="220" t="s">
        <v>587</v>
      </c>
      <c r="AZ180" s="199" t="s">
        <v>588</v>
      </c>
      <c r="BA180" s="199" t="s">
        <v>589</v>
      </c>
      <c r="BD180" s="199" t="s">
        <v>105</v>
      </c>
      <c r="BE180" s="199">
        <v>-20</v>
      </c>
      <c r="BF180" s="199" t="s">
        <v>590</v>
      </c>
      <c r="BH180" s="206">
        <v>41429</v>
      </c>
      <c r="BI180" s="198"/>
      <c r="BJ180" s="335"/>
      <c r="BK180" s="335"/>
      <c r="BL180" s="335"/>
      <c r="BN180" s="335">
        <v>-1.57</v>
      </c>
      <c r="BO180" s="337">
        <v>1.1399999999999999</v>
      </c>
      <c r="BP180" s="199">
        <v>68</v>
      </c>
      <c r="BQ180" s="152">
        <v>0.91600000000000004</v>
      </c>
      <c r="BR180" s="199">
        <v>50</v>
      </c>
      <c r="BS180" s="338">
        <f t="shared" si="2"/>
        <v>7.7519999999999992E-2</v>
      </c>
      <c r="BT180" s="338">
        <f t="shared" si="3"/>
        <v>4.5800000000000007E-2</v>
      </c>
      <c r="BU180" s="395">
        <v>0.04</v>
      </c>
      <c r="BV180" s="337"/>
      <c r="BW180" s="337"/>
      <c r="BX180" s="215"/>
      <c r="CA180" s="339"/>
      <c r="CB180" s="217"/>
      <c r="CC180" s="198"/>
      <c r="CF180" s="197"/>
      <c r="CG180" s="340"/>
      <c r="CH180" s="340"/>
      <c r="CI180" s="239"/>
      <c r="CK180" s="215"/>
      <c r="CM180" s="217">
        <v>41505</v>
      </c>
      <c r="CN180" s="415">
        <v>41509</v>
      </c>
      <c r="CS180" s="220"/>
    </row>
    <row r="181" spans="1:97" s="350" customFormat="1">
      <c r="A181" s="422" t="s">
        <v>776</v>
      </c>
      <c r="B181" s="348" t="s">
        <v>777</v>
      </c>
      <c r="C181" s="352"/>
      <c r="D181" s="352" t="s">
        <v>778</v>
      </c>
      <c r="E181" s="352"/>
      <c r="F181" s="348" t="s">
        <v>668</v>
      </c>
      <c r="G181" s="349" t="s">
        <v>774</v>
      </c>
      <c r="J181" s="351" t="s">
        <v>670</v>
      </c>
      <c r="K181" s="348" t="s">
        <v>775</v>
      </c>
      <c r="L181" s="348"/>
      <c r="N181" s="350" t="s">
        <v>612</v>
      </c>
      <c r="O181" s="352" t="s">
        <v>577</v>
      </c>
      <c r="P181" s="352"/>
      <c r="S181" s="352"/>
      <c r="T181" s="348"/>
      <c r="U181" s="352"/>
      <c r="V181" s="353"/>
      <c r="AY181" s="355" t="s">
        <v>587</v>
      </c>
      <c r="AZ181" s="350" t="s">
        <v>588</v>
      </c>
      <c r="BA181" s="350" t="s">
        <v>589</v>
      </c>
      <c r="BD181" s="354" t="s">
        <v>616</v>
      </c>
      <c r="BE181" s="350" t="s">
        <v>722</v>
      </c>
      <c r="BG181" s="354" t="s">
        <v>779</v>
      </c>
      <c r="BH181" s="356">
        <v>41737</v>
      </c>
      <c r="BI181" s="349"/>
      <c r="BJ181" s="352"/>
      <c r="BK181" s="352"/>
      <c r="BL181" s="352"/>
      <c r="BN181" s="352"/>
      <c r="BO181" s="407"/>
      <c r="BQ181" s="152">
        <v>0.34599999999999997</v>
      </c>
      <c r="BR181" s="350">
        <v>50</v>
      </c>
      <c r="BS181" s="333"/>
      <c r="BT181" s="424">
        <v>1.7299999999999999E-2</v>
      </c>
      <c r="BU181" s="416"/>
      <c r="BV181" s="407"/>
      <c r="BW181" s="407"/>
      <c r="BX181" s="360"/>
      <c r="CA181" s="408"/>
      <c r="CB181" s="362"/>
      <c r="CC181" s="349"/>
      <c r="CF181" s="348"/>
      <c r="CG181" s="409"/>
      <c r="CH181" s="409"/>
      <c r="CI181" s="364"/>
      <c r="CK181" s="360"/>
      <c r="CM181" s="362"/>
      <c r="CN181" s="419">
        <v>41767</v>
      </c>
      <c r="CS181" s="355"/>
    </row>
    <row r="182" spans="1:97" s="199" customFormat="1">
      <c r="A182" s="421">
        <v>63.14</v>
      </c>
      <c r="B182" s="197" t="s">
        <v>780</v>
      </c>
      <c r="C182" s="335" t="s">
        <v>781</v>
      </c>
      <c r="D182" s="335"/>
      <c r="E182" s="335"/>
      <c r="F182" s="197" t="s">
        <v>668</v>
      </c>
      <c r="G182" s="198" t="s">
        <v>782</v>
      </c>
      <c r="J182" s="200" t="s">
        <v>670</v>
      </c>
      <c r="K182" s="197" t="s">
        <v>697</v>
      </c>
      <c r="L182" s="197"/>
      <c r="N182" s="199" t="s">
        <v>576</v>
      </c>
      <c r="O182" s="335" t="s">
        <v>577</v>
      </c>
      <c r="P182" s="335"/>
      <c r="S182" s="335"/>
      <c r="T182" s="197"/>
      <c r="U182" s="335" t="s">
        <v>655</v>
      </c>
      <c r="V182" s="205"/>
      <c r="AY182" s="220" t="s">
        <v>587</v>
      </c>
      <c r="AZ182" s="199" t="s">
        <v>588</v>
      </c>
      <c r="BA182" s="199" t="s">
        <v>589</v>
      </c>
      <c r="BD182" s="199" t="s">
        <v>105</v>
      </c>
      <c r="BE182" s="199">
        <v>-20</v>
      </c>
      <c r="BF182" s="199" t="s">
        <v>590</v>
      </c>
      <c r="BH182" s="206">
        <v>41429</v>
      </c>
      <c r="BI182" s="198"/>
      <c r="BJ182" s="335"/>
      <c r="BK182" s="335"/>
      <c r="BL182" s="335"/>
      <c r="BN182" s="335">
        <v>3.9</v>
      </c>
      <c r="BO182" s="337">
        <v>9.5399999999999991</v>
      </c>
      <c r="BP182" s="199">
        <v>54</v>
      </c>
      <c r="BQ182" s="152">
        <v>5.0599999999999996</v>
      </c>
      <c r="BR182" s="199">
        <v>50</v>
      </c>
      <c r="BS182" s="338">
        <f t="shared" si="2"/>
        <v>0.51515999999999995</v>
      </c>
      <c r="BT182" s="333">
        <f t="shared" si="3"/>
        <v>0.25299999999999995</v>
      </c>
      <c r="BU182" s="333">
        <v>0.2</v>
      </c>
      <c r="BV182" s="337"/>
      <c r="BW182" s="337"/>
      <c r="BX182" s="215"/>
      <c r="CA182" s="339"/>
      <c r="CB182" s="217"/>
      <c r="CC182" s="198"/>
      <c r="CF182" s="197"/>
      <c r="CG182" s="340"/>
      <c r="CH182" s="340"/>
      <c r="CI182" s="239"/>
      <c r="CK182" s="215"/>
      <c r="CM182" s="425">
        <v>41491</v>
      </c>
      <c r="CN182" s="391"/>
      <c r="CS182" s="220"/>
    </row>
    <row r="183" spans="1:97" s="196" customFormat="1">
      <c r="A183" s="426" t="s">
        <v>783</v>
      </c>
      <c r="B183" s="195" t="s">
        <v>784</v>
      </c>
      <c r="C183" s="204" t="s">
        <v>785</v>
      </c>
      <c r="D183" s="204" t="s">
        <v>786</v>
      </c>
      <c r="E183" s="204"/>
      <c r="F183" s="197"/>
      <c r="G183" s="405" t="s">
        <v>674</v>
      </c>
      <c r="H183" s="405"/>
      <c r="I183" s="405"/>
      <c r="L183" s="197"/>
      <c r="M183" s="199"/>
      <c r="N183" s="199"/>
      <c r="O183" s="335"/>
      <c r="P183" s="335"/>
      <c r="Q183" s="199"/>
      <c r="R183" s="199"/>
      <c r="S183" s="335"/>
      <c r="T183" s="195"/>
      <c r="U183" s="204"/>
      <c r="V183" s="205"/>
      <c r="W183" s="199"/>
      <c r="AY183" s="220"/>
      <c r="AZ183" s="199"/>
      <c r="BF183" s="199"/>
      <c r="BG183" s="199"/>
      <c r="BH183" s="206"/>
      <c r="BI183" s="218"/>
      <c r="BJ183" s="204"/>
      <c r="BK183" s="204"/>
      <c r="BL183" s="204"/>
      <c r="BN183" s="204"/>
      <c r="BO183" s="214"/>
      <c r="BQ183" s="246"/>
      <c r="BS183" s="338"/>
      <c r="BT183" s="333"/>
      <c r="BU183" s="333"/>
      <c r="BV183" s="214"/>
      <c r="BW183" s="214"/>
      <c r="BX183" s="215"/>
      <c r="CA183" s="216"/>
      <c r="CB183" s="217"/>
      <c r="CC183" s="218"/>
      <c r="CF183" s="195"/>
      <c r="CG183" s="237"/>
      <c r="CH183" s="237"/>
      <c r="CI183" s="239"/>
      <c r="CJ183" s="199"/>
      <c r="CK183" s="215"/>
      <c r="CL183" s="199"/>
      <c r="CM183" s="425">
        <v>41534</v>
      </c>
      <c r="CN183" s="219">
        <v>41534</v>
      </c>
      <c r="CR183" s="199"/>
      <c r="CS183" s="220"/>
    </row>
    <row r="184" spans="1:97" s="354" customFormat="1">
      <c r="A184" s="427" t="s">
        <v>787</v>
      </c>
      <c r="B184" s="346" t="s">
        <v>788</v>
      </c>
      <c r="C184" s="347"/>
      <c r="D184" s="347" t="s">
        <v>789</v>
      </c>
      <c r="E184" s="347"/>
      <c r="F184" s="348" t="s">
        <v>668</v>
      </c>
      <c r="G184" s="349" t="s">
        <v>782</v>
      </c>
      <c r="H184" s="350"/>
      <c r="I184" s="350"/>
      <c r="J184" s="351" t="s">
        <v>670</v>
      </c>
      <c r="K184" s="348" t="s">
        <v>697</v>
      </c>
      <c r="L184" s="348"/>
      <c r="M184" s="350"/>
      <c r="N184" s="350" t="s">
        <v>576</v>
      </c>
      <c r="O184" s="352" t="s">
        <v>577</v>
      </c>
      <c r="P184" s="352"/>
      <c r="Q184" s="350"/>
      <c r="R184" s="350"/>
      <c r="S184" s="352"/>
      <c r="T184" s="346"/>
      <c r="U184" s="347"/>
      <c r="V184" s="353"/>
      <c r="W184" s="350"/>
      <c r="AY184" s="355" t="s">
        <v>587</v>
      </c>
      <c r="AZ184" s="350" t="s">
        <v>588</v>
      </c>
      <c r="BA184" s="350" t="s">
        <v>589</v>
      </c>
      <c r="BB184" s="350"/>
      <c r="BC184" s="350"/>
      <c r="BD184" s="354" t="s">
        <v>616</v>
      </c>
      <c r="BE184" s="350" t="s">
        <v>691</v>
      </c>
      <c r="BF184" s="350"/>
      <c r="BG184" s="354" t="s">
        <v>790</v>
      </c>
      <c r="BH184" s="356">
        <v>41737</v>
      </c>
      <c r="BI184" s="357"/>
      <c r="BJ184" s="347"/>
      <c r="BK184" s="347"/>
      <c r="BL184" s="347"/>
      <c r="BN184" s="347"/>
      <c r="BO184" s="358"/>
      <c r="BQ184" s="246">
        <v>17.7</v>
      </c>
      <c r="BR184" s="354">
        <v>50</v>
      </c>
      <c r="BS184" s="333"/>
      <c r="BT184" s="424">
        <v>0.88500000000000001</v>
      </c>
      <c r="BU184" s="333"/>
      <c r="BV184" s="358"/>
      <c r="BW184" s="358"/>
      <c r="BX184" s="360"/>
      <c r="CA184" s="361"/>
      <c r="CB184" s="362"/>
      <c r="CC184" s="357"/>
      <c r="CF184" s="346"/>
      <c r="CG184" s="363"/>
      <c r="CH184" s="363"/>
      <c r="CI184" s="364"/>
      <c r="CJ184" s="350"/>
      <c r="CK184" s="360"/>
      <c r="CL184" s="350"/>
      <c r="CM184" s="410"/>
      <c r="CN184" s="428">
        <v>41767</v>
      </c>
      <c r="CR184" s="350"/>
      <c r="CS184" s="355"/>
    </row>
    <row r="185" spans="1:97" s="440" customFormat="1">
      <c r="A185" s="429">
        <v>63.15</v>
      </c>
      <c r="B185" s="430" t="s">
        <v>791</v>
      </c>
      <c r="C185" s="431"/>
      <c r="D185" s="431" t="s">
        <v>792</v>
      </c>
      <c r="E185" s="431"/>
      <c r="F185" s="432" t="s">
        <v>668</v>
      </c>
      <c r="G185" s="433" t="s">
        <v>793</v>
      </c>
      <c r="H185" s="433"/>
      <c r="I185" s="433"/>
      <c r="J185" s="434" t="s">
        <v>670</v>
      </c>
      <c r="K185" s="432" t="s">
        <v>687</v>
      </c>
      <c r="L185" s="432"/>
      <c r="M185" s="435"/>
      <c r="N185" s="435" t="s">
        <v>612</v>
      </c>
      <c r="O185" s="436" t="s">
        <v>577</v>
      </c>
      <c r="P185" s="436"/>
      <c r="Q185" s="435"/>
      <c r="R185" s="435"/>
      <c r="S185" s="436"/>
      <c r="T185" s="437"/>
      <c r="U185" s="431"/>
      <c r="V185" s="438" t="s">
        <v>100</v>
      </c>
      <c r="W185" s="439" t="s">
        <v>579</v>
      </c>
      <c r="AD185" s="441">
        <v>41176</v>
      </c>
      <c r="AE185" s="435" t="s">
        <v>739</v>
      </c>
      <c r="AF185" s="435"/>
      <c r="AG185" s="435"/>
      <c r="AH185" s="435" t="s">
        <v>740</v>
      </c>
      <c r="AI185" s="435" t="s">
        <v>741</v>
      </c>
      <c r="AJ185" s="435" t="s">
        <v>742</v>
      </c>
      <c r="AK185" s="435"/>
      <c r="AL185" s="435"/>
      <c r="AM185" s="435"/>
      <c r="AN185" s="435"/>
      <c r="AO185" s="435" t="s">
        <v>743</v>
      </c>
      <c r="AP185" s="435" t="s">
        <v>744</v>
      </c>
      <c r="AQ185" s="435" t="s">
        <v>743</v>
      </c>
      <c r="AR185" s="435">
        <v>0</v>
      </c>
      <c r="AS185" s="435">
        <v>61</v>
      </c>
      <c r="AT185" s="441">
        <v>18754</v>
      </c>
      <c r="AU185" s="435"/>
      <c r="AV185" s="435">
        <v>61</v>
      </c>
      <c r="AW185" s="435"/>
      <c r="AX185" s="442"/>
      <c r="AY185" s="435" t="s">
        <v>587</v>
      </c>
      <c r="AZ185" s="435" t="s">
        <v>588</v>
      </c>
      <c r="BA185" s="435" t="s">
        <v>589</v>
      </c>
      <c r="BB185" s="435"/>
      <c r="BC185" s="435"/>
      <c r="BD185" s="440" t="s">
        <v>616</v>
      </c>
      <c r="BE185" s="435" t="s">
        <v>722</v>
      </c>
      <c r="BF185" s="435"/>
      <c r="BG185" s="440" t="s">
        <v>794</v>
      </c>
      <c r="BH185" s="443">
        <v>41731</v>
      </c>
      <c r="BI185" s="444"/>
      <c r="BJ185" s="431"/>
      <c r="BK185" s="431"/>
      <c r="BL185" s="431"/>
      <c r="BN185" s="431"/>
      <c r="BO185" s="445"/>
      <c r="BQ185" s="246"/>
      <c r="BT185" s="359">
        <v>0.48299999999999998</v>
      </c>
      <c r="BU185" s="446"/>
      <c r="BV185" s="445"/>
      <c r="BW185" s="445"/>
      <c r="BX185" s="447"/>
      <c r="CA185" s="448"/>
      <c r="CB185" s="449"/>
      <c r="CC185" s="444"/>
      <c r="CF185" s="437"/>
      <c r="CG185" s="450"/>
      <c r="CH185" s="450"/>
      <c r="CI185" s="451"/>
      <c r="CJ185" s="435"/>
      <c r="CK185" s="447"/>
      <c r="CL185" s="435"/>
      <c r="CM185" s="452"/>
      <c r="CN185" s="453">
        <v>41745</v>
      </c>
      <c r="CR185" s="435"/>
      <c r="CS185" s="454"/>
    </row>
    <row r="186" spans="1:97" s="189" customFormat="1">
      <c r="A186" s="455">
        <v>64</v>
      </c>
      <c r="B186" s="181" t="s">
        <v>795</v>
      </c>
      <c r="C186" s="187" t="s">
        <v>796</v>
      </c>
      <c r="D186" s="187" t="s">
        <v>797</v>
      </c>
      <c r="E186" s="187"/>
      <c r="F186" s="182" t="s">
        <v>798</v>
      </c>
      <c r="G186" s="183" t="s">
        <v>799</v>
      </c>
      <c r="H186" s="142"/>
      <c r="I186" s="142"/>
      <c r="J186" s="230" t="s">
        <v>800</v>
      </c>
      <c r="K186" s="182" t="s">
        <v>801</v>
      </c>
      <c r="L186" s="182"/>
      <c r="M186" s="142" t="s">
        <v>612</v>
      </c>
      <c r="N186" s="142" t="s">
        <v>612</v>
      </c>
      <c r="O186" s="228">
        <v>0</v>
      </c>
      <c r="P186" s="228"/>
      <c r="Q186" s="142" t="s">
        <v>743</v>
      </c>
      <c r="R186" s="142"/>
      <c r="S186" s="228"/>
      <c r="T186" s="181"/>
      <c r="U186" s="187" t="s">
        <v>578</v>
      </c>
      <c r="V186" s="188" t="s">
        <v>100</v>
      </c>
      <c r="W186" s="142" t="s">
        <v>579</v>
      </c>
      <c r="X186" s="189" t="s">
        <v>802</v>
      </c>
      <c r="Y186" s="189" t="s">
        <v>803</v>
      </c>
      <c r="AD186" s="295">
        <v>41180</v>
      </c>
      <c r="AE186" s="189" t="s">
        <v>739</v>
      </c>
      <c r="AH186" s="189" t="s">
        <v>743</v>
      </c>
      <c r="AP186" s="189" t="s">
        <v>804</v>
      </c>
      <c r="AQ186" s="189" t="s">
        <v>805</v>
      </c>
      <c r="AR186" s="189">
        <v>20</v>
      </c>
      <c r="AS186" s="189">
        <v>41</v>
      </c>
      <c r="AT186" s="295">
        <v>25909</v>
      </c>
      <c r="AV186" s="189">
        <v>42</v>
      </c>
      <c r="AY186" s="194" t="s">
        <v>587</v>
      </c>
      <c r="AZ186" s="142" t="s">
        <v>588</v>
      </c>
      <c r="BA186" s="189" t="s">
        <v>589</v>
      </c>
      <c r="BD186" s="189" t="s">
        <v>105</v>
      </c>
      <c r="BE186" s="189">
        <v>-20</v>
      </c>
      <c r="BF186" s="142" t="s">
        <v>590</v>
      </c>
      <c r="BG186" s="142"/>
      <c r="BH186" s="291">
        <v>41429</v>
      </c>
      <c r="BI186" s="292"/>
      <c r="BJ186" s="187"/>
      <c r="BK186" s="187"/>
      <c r="BL186" s="187"/>
      <c r="BN186" s="187">
        <v>-1.37</v>
      </c>
      <c r="BO186" s="163">
        <v>2.3843540000000001</v>
      </c>
      <c r="BP186" s="189">
        <v>42</v>
      </c>
      <c r="BQ186" s="246">
        <v>1.022</v>
      </c>
      <c r="BR186" s="189">
        <v>50</v>
      </c>
      <c r="BS186" s="399">
        <f t="shared" si="2"/>
        <v>0.10014286800000001</v>
      </c>
      <c r="BT186" s="399">
        <f t="shared" si="3"/>
        <v>5.11E-2</v>
      </c>
      <c r="BU186" s="456">
        <v>0.05</v>
      </c>
      <c r="BV186" s="163"/>
      <c r="BW186" s="163"/>
      <c r="BX186" s="192"/>
      <c r="CA186" s="193"/>
      <c r="CB186" s="312"/>
      <c r="CC186" s="292"/>
      <c r="CF186" s="181"/>
      <c r="CG186" s="294"/>
      <c r="CH186" s="294"/>
      <c r="CI186" s="227"/>
      <c r="CJ186" s="142"/>
      <c r="CK186" s="192"/>
      <c r="CL186" s="142"/>
      <c r="CM186" s="312">
        <v>41505</v>
      </c>
      <c r="CN186" s="457">
        <v>41509</v>
      </c>
      <c r="CR186" s="142"/>
      <c r="CS186" s="194"/>
    </row>
    <row r="187" spans="1:97" s="199" customFormat="1">
      <c r="A187" s="412">
        <v>64.099999999999994</v>
      </c>
      <c r="B187" s="197" t="s">
        <v>806</v>
      </c>
      <c r="C187" s="335" t="s">
        <v>807</v>
      </c>
      <c r="D187" s="335" t="s">
        <v>808</v>
      </c>
      <c r="E187" s="335"/>
      <c r="F187" s="197" t="s">
        <v>798</v>
      </c>
      <c r="G187" s="198" t="s">
        <v>809</v>
      </c>
      <c r="J187" s="200" t="s">
        <v>800</v>
      </c>
      <c r="K187" s="197" t="s">
        <v>810</v>
      </c>
      <c r="L187" s="197"/>
      <c r="N187" s="199" t="s">
        <v>612</v>
      </c>
      <c r="O187" s="335">
        <v>0</v>
      </c>
      <c r="P187" s="335"/>
      <c r="S187" s="335"/>
      <c r="T187" s="197"/>
      <c r="U187" s="335" t="s">
        <v>578</v>
      </c>
      <c r="V187" s="205"/>
      <c r="AY187" s="220" t="s">
        <v>587</v>
      </c>
      <c r="AZ187" s="199" t="s">
        <v>588</v>
      </c>
      <c r="BA187" s="199" t="s">
        <v>589</v>
      </c>
      <c r="BD187" s="199" t="s">
        <v>105</v>
      </c>
      <c r="BE187" s="199">
        <v>-20</v>
      </c>
      <c r="BF187" s="199" t="s">
        <v>590</v>
      </c>
      <c r="BH187" s="206">
        <v>41429</v>
      </c>
      <c r="BI187" s="198"/>
      <c r="BJ187" s="335"/>
      <c r="BK187" s="335"/>
      <c r="BL187" s="335"/>
      <c r="BN187" s="335">
        <v>-1.24</v>
      </c>
      <c r="BO187" s="337">
        <v>11.96721</v>
      </c>
      <c r="BP187" s="199">
        <v>14</v>
      </c>
      <c r="BQ187" s="152">
        <v>3.94</v>
      </c>
      <c r="BR187" s="199">
        <v>50</v>
      </c>
      <c r="BS187" s="338">
        <f t="shared" si="2"/>
        <v>0.16754094</v>
      </c>
      <c r="BT187" s="338">
        <f t="shared" si="3"/>
        <v>0.19700000000000001</v>
      </c>
      <c r="BU187" s="342">
        <v>0.19</v>
      </c>
      <c r="BV187" s="337"/>
      <c r="BW187" s="337"/>
      <c r="BX187" s="215"/>
      <c r="CA187" s="339"/>
      <c r="CB187" s="217"/>
      <c r="CC187" s="198"/>
      <c r="CF187" s="197"/>
      <c r="CG187" s="340"/>
      <c r="CH187" s="340"/>
      <c r="CI187" s="239"/>
      <c r="CK187" s="215"/>
      <c r="CM187" s="217">
        <v>41505</v>
      </c>
      <c r="CN187" s="415">
        <v>41509</v>
      </c>
      <c r="CS187" s="220"/>
    </row>
    <row r="188" spans="1:97" s="196" customFormat="1">
      <c r="A188" s="404">
        <v>64.2</v>
      </c>
      <c r="B188" s="195" t="s">
        <v>811</v>
      </c>
      <c r="C188" s="204" t="s">
        <v>812</v>
      </c>
      <c r="D188" s="204" t="s">
        <v>813</v>
      </c>
      <c r="E188" s="204"/>
      <c r="F188" s="197" t="s">
        <v>798</v>
      </c>
      <c r="G188" s="198" t="s">
        <v>814</v>
      </c>
      <c r="H188" s="199"/>
      <c r="I188" s="199"/>
      <c r="J188" s="200" t="s">
        <v>800</v>
      </c>
      <c r="K188" s="458" t="s">
        <v>815</v>
      </c>
      <c r="L188" s="458"/>
      <c r="M188" s="199"/>
      <c r="N188" s="199" t="s">
        <v>612</v>
      </c>
      <c r="O188" s="335">
        <v>0</v>
      </c>
      <c r="P188" s="335"/>
      <c r="Q188" s="199"/>
      <c r="R188" s="199"/>
      <c r="S188" s="199"/>
      <c r="T188" s="195"/>
      <c r="U188" s="204" t="s">
        <v>578</v>
      </c>
      <c r="V188" s="205"/>
      <c r="W188" s="199"/>
      <c r="AY188" s="220" t="s">
        <v>587</v>
      </c>
      <c r="AZ188" s="199" t="s">
        <v>588</v>
      </c>
      <c r="BA188" s="199" t="s">
        <v>589</v>
      </c>
      <c r="BB188" s="199"/>
      <c r="BC188" s="199"/>
      <c r="BD188" s="199" t="s">
        <v>105</v>
      </c>
      <c r="BE188" s="199">
        <v>-20</v>
      </c>
      <c r="BF188" s="199" t="s">
        <v>590</v>
      </c>
      <c r="BG188" s="199"/>
      <c r="BH188" s="206">
        <v>41429</v>
      </c>
      <c r="BI188" s="218"/>
      <c r="BN188" s="204">
        <v>-1.68</v>
      </c>
      <c r="BO188" s="214">
        <v>4.1395419999999996</v>
      </c>
      <c r="BP188" s="196">
        <v>28</v>
      </c>
      <c r="BQ188" s="246">
        <v>1.28</v>
      </c>
      <c r="BR188" s="196">
        <v>50</v>
      </c>
      <c r="BS188" s="338">
        <f t="shared" si="2"/>
        <v>0.11590717599999999</v>
      </c>
      <c r="BT188" s="338">
        <f t="shared" si="3"/>
        <v>6.4000000000000001E-2</v>
      </c>
      <c r="BU188" s="342">
        <v>0.05</v>
      </c>
      <c r="BV188" s="214"/>
      <c r="BW188" s="214"/>
      <c r="BX188" s="215"/>
      <c r="CA188" s="216"/>
      <c r="CB188" s="220"/>
      <c r="CC188" s="218"/>
      <c r="CF188" s="195"/>
      <c r="CG188" s="237"/>
      <c r="CH188" s="237"/>
      <c r="CI188" s="239"/>
      <c r="CJ188" s="199"/>
      <c r="CK188" s="215"/>
      <c r="CL188" s="199"/>
      <c r="CM188" s="343">
        <v>41516</v>
      </c>
      <c r="CN188" s="345">
        <v>41534</v>
      </c>
      <c r="CR188" s="199"/>
      <c r="CS188" s="220"/>
    </row>
    <row r="189" spans="1:97" s="189" customFormat="1">
      <c r="A189" s="181">
        <v>65</v>
      </c>
      <c r="B189" s="181" t="s">
        <v>816</v>
      </c>
      <c r="C189" s="187" t="s">
        <v>817</v>
      </c>
      <c r="D189" s="187" t="s">
        <v>818</v>
      </c>
      <c r="E189" s="187"/>
      <c r="F189" s="182" t="s">
        <v>819</v>
      </c>
      <c r="G189" s="183" t="s">
        <v>820</v>
      </c>
      <c r="H189" s="142"/>
      <c r="I189" s="142"/>
      <c r="J189" s="230" t="s">
        <v>800</v>
      </c>
      <c r="K189" s="459" t="s">
        <v>821</v>
      </c>
      <c r="L189" s="459"/>
      <c r="M189" s="142"/>
      <c r="N189" s="228" t="s">
        <v>822</v>
      </c>
      <c r="O189" s="228" t="s">
        <v>823</v>
      </c>
      <c r="P189" s="228"/>
      <c r="Q189" s="142"/>
      <c r="R189" s="142"/>
      <c r="S189" s="228"/>
      <c r="T189" s="181"/>
      <c r="U189" s="187" t="s">
        <v>578</v>
      </c>
      <c r="V189" s="188" t="s">
        <v>100</v>
      </c>
      <c r="W189" s="142" t="s">
        <v>579</v>
      </c>
      <c r="X189" s="189" t="s">
        <v>824</v>
      </c>
      <c r="Y189" s="189" t="s">
        <v>825</v>
      </c>
      <c r="AD189" s="295">
        <v>41310</v>
      </c>
      <c r="AE189" s="189" t="s">
        <v>739</v>
      </c>
      <c r="AH189" s="189" t="s">
        <v>582</v>
      </c>
      <c r="AI189" s="189" t="s">
        <v>826</v>
      </c>
      <c r="AJ189" s="189" t="s">
        <v>827</v>
      </c>
      <c r="AO189" s="189" t="s">
        <v>743</v>
      </c>
      <c r="AP189" s="189" t="s">
        <v>828</v>
      </c>
      <c r="AQ189" s="189" t="s">
        <v>805</v>
      </c>
      <c r="AR189" s="189">
        <v>38</v>
      </c>
      <c r="AS189" s="189">
        <v>56</v>
      </c>
      <c r="AT189" s="295">
        <v>20530</v>
      </c>
      <c r="AV189" s="189">
        <v>57</v>
      </c>
      <c r="AY189" s="194" t="s">
        <v>587</v>
      </c>
      <c r="AZ189" s="142"/>
      <c r="BD189" s="189" t="s">
        <v>105</v>
      </c>
      <c r="BE189" s="189" t="s">
        <v>529</v>
      </c>
      <c r="BF189" s="142"/>
      <c r="BG189" s="142"/>
      <c r="BH189" s="291">
        <v>41429</v>
      </c>
      <c r="BI189" s="292"/>
      <c r="BJ189" s="187"/>
      <c r="BK189" s="187"/>
      <c r="BL189" s="187"/>
      <c r="BN189" s="187">
        <v>4.17</v>
      </c>
      <c r="BO189" s="163">
        <v>11.00536</v>
      </c>
      <c r="BP189" s="189">
        <v>28</v>
      </c>
      <c r="BQ189" s="246">
        <v>4.42</v>
      </c>
      <c r="BR189" s="189">
        <v>50</v>
      </c>
      <c r="BS189" s="399">
        <f t="shared" si="2"/>
        <v>0.30815007999999999</v>
      </c>
      <c r="BT189" s="333">
        <f t="shared" si="3"/>
        <v>0.221</v>
      </c>
      <c r="BU189" s="333">
        <v>0.2</v>
      </c>
      <c r="BV189" s="163"/>
      <c r="BW189" s="163"/>
      <c r="BX189" s="192"/>
      <c r="CA189" s="193"/>
      <c r="CB189" s="194"/>
      <c r="CC189" s="292"/>
      <c r="CF189" s="181"/>
      <c r="CG189" s="294"/>
      <c r="CH189" s="294"/>
      <c r="CI189" s="227"/>
      <c r="CJ189" s="142"/>
      <c r="CK189" s="192"/>
      <c r="CL189" s="142"/>
      <c r="CM189" s="402">
        <v>41491</v>
      </c>
      <c r="CN189" s="295"/>
      <c r="CR189" s="142"/>
      <c r="CS189" s="194"/>
    </row>
    <row r="190" spans="1:97" s="354" customFormat="1">
      <c r="A190" s="346">
        <v>65.010000000000005</v>
      </c>
      <c r="B190" s="346" t="s">
        <v>829</v>
      </c>
      <c r="C190" s="347"/>
      <c r="D190" s="347" t="s">
        <v>830</v>
      </c>
      <c r="E190" s="347"/>
      <c r="F190" s="348" t="s">
        <v>819</v>
      </c>
      <c r="G190" s="349" t="s">
        <v>820</v>
      </c>
      <c r="H190" s="350"/>
      <c r="I190" s="350"/>
      <c r="J190" s="351" t="s">
        <v>800</v>
      </c>
      <c r="K190" s="460" t="s">
        <v>821</v>
      </c>
      <c r="L190" s="460"/>
      <c r="M190" s="350"/>
      <c r="N190" s="352" t="s">
        <v>822</v>
      </c>
      <c r="O190" s="352" t="s">
        <v>823</v>
      </c>
      <c r="P190" s="352"/>
      <c r="Q190" s="350"/>
      <c r="R190" s="350"/>
      <c r="S190" s="352"/>
      <c r="T190" s="346"/>
      <c r="U190" s="347"/>
      <c r="V190" s="353"/>
      <c r="W190" s="350"/>
      <c r="AD190" s="428"/>
      <c r="AT190" s="428"/>
      <c r="AY190" s="355" t="s">
        <v>587</v>
      </c>
      <c r="AZ190" s="350" t="s">
        <v>588</v>
      </c>
      <c r="BA190" s="350" t="s">
        <v>589</v>
      </c>
      <c r="BB190" s="350"/>
      <c r="BC190" s="350"/>
      <c r="BD190" s="354" t="s">
        <v>616</v>
      </c>
      <c r="BE190" s="350" t="s">
        <v>831</v>
      </c>
      <c r="BF190" s="350"/>
      <c r="BG190" t="s">
        <v>832</v>
      </c>
      <c r="BH190" s="356">
        <v>41734</v>
      </c>
      <c r="BI190" s="357"/>
      <c r="BJ190" s="347"/>
      <c r="BK190" s="347"/>
      <c r="BL190" s="347"/>
      <c r="BN190" s="347"/>
      <c r="BO190" s="358"/>
      <c r="BQ190" s="246"/>
      <c r="BR190" s="354">
        <v>50</v>
      </c>
      <c r="BS190" s="333"/>
      <c r="BT190" s="359">
        <v>0.372</v>
      </c>
      <c r="BU190" s="333"/>
      <c r="BV190" s="358"/>
      <c r="BW190" s="358"/>
      <c r="BX190" s="360"/>
      <c r="CA190" s="361"/>
      <c r="CB190" s="355"/>
      <c r="CC190" s="357"/>
      <c r="CF190" s="346"/>
      <c r="CG190" s="363"/>
      <c r="CH190" s="363"/>
      <c r="CI190" s="364"/>
      <c r="CJ190" s="350"/>
      <c r="CK190" s="360"/>
      <c r="CL190" s="350"/>
      <c r="CM190" s="410"/>
      <c r="CN190" s="428">
        <v>41767</v>
      </c>
      <c r="CR190" s="350"/>
      <c r="CS190" s="355"/>
    </row>
    <row r="191" spans="1:97" s="196" customFormat="1">
      <c r="A191" s="195">
        <v>65.099999999999994</v>
      </c>
      <c r="B191" s="195" t="s">
        <v>833</v>
      </c>
      <c r="C191" s="204" t="s">
        <v>834</v>
      </c>
      <c r="D191" s="204" t="s">
        <v>835</v>
      </c>
      <c r="E191" s="204"/>
      <c r="F191" s="197" t="s">
        <v>819</v>
      </c>
      <c r="G191" s="198" t="s">
        <v>836</v>
      </c>
      <c r="H191" s="199"/>
      <c r="I191" s="199"/>
      <c r="J191" s="200" t="s">
        <v>800</v>
      </c>
      <c r="K191" s="458" t="s">
        <v>837</v>
      </c>
      <c r="L191" s="458"/>
      <c r="M191" s="199"/>
      <c r="N191" s="335" t="s">
        <v>822</v>
      </c>
      <c r="O191" s="335" t="s">
        <v>823</v>
      </c>
      <c r="P191" s="335"/>
      <c r="Q191" s="199"/>
      <c r="R191" s="199"/>
      <c r="S191" s="335"/>
      <c r="T191" s="195"/>
      <c r="U191" s="204" t="s">
        <v>578</v>
      </c>
      <c r="V191" s="205"/>
      <c r="W191" s="199"/>
      <c r="AY191" s="220" t="s">
        <v>587</v>
      </c>
      <c r="AZ191" s="199"/>
      <c r="BD191" s="196" t="s">
        <v>105</v>
      </c>
      <c r="BE191" s="196" t="s">
        <v>529</v>
      </c>
      <c r="BF191" s="199"/>
      <c r="BG191" s="199"/>
      <c r="BH191" s="206">
        <v>41429</v>
      </c>
      <c r="BI191" s="218"/>
      <c r="BJ191" s="204"/>
      <c r="BK191" s="204"/>
      <c r="BL191" s="204"/>
      <c r="BN191" s="204">
        <v>3.62</v>
      </c>
      <c r="BO191" s="214">
        <v>7.1049689999999996</v>
      </c>
      <c r="BP191" s="196">
        <v>34</v>
      </c>
      <c r="BQ191" s="246">
        <v>14.000000000000002</v>
      </c>
      <c r="BR191" s="196">
        <v>50</v>
      </c>
      <c r="BS191" s="338">
        <f t="shared" si="2"/>
        <v>0.24156894599999998</v>
      </c>
      <c r="BT191" s="333">
        <f t="shared" si="3"/>
        <v>0.70000000000000007</v>
      </c>
      <c r="BU191" s="333">
        <v>0.5</v>
      </c>
      <c r="BV191" s="214"/>
      <c r="BW191" s="214"/>
      <c r="BX191" s="215"/>
      <c r="CA191" s="216"/>
      <c r="CB191" s="220"/>
      <c r="CC191" s="218"/>
      <c r="CF191" s="195"/>
      <c r="CG191" s="237"/>
      <c r="CH191" s="237"/>
      <c r="CI191" s="239"/>
      <c r="CJ191" s="199"/>
      <c r="CK191" s="215"/>
      <c r="CL191" s="199"/>
      <c r="CM191" s="217">
        <v>41477</v>
      </c>
      <c r="CN191" s="341">
        <v>41500</v>
      </c>
      <c r="CR191" s="199"/>
      <c r="CS191" s="220"/>
    </row>
    <row r="192" spans="1:97" s="196" customFormat="1">
      <c r="A192" s="195">
        <v>65.2</v>
      </c>
      <c r="B192" s="195" t="s">
        <v>838</v>
      </c>
      <c r="C192" s="204" t="s">
        <v>839</v>
      </c>
      <c r="D192" s="204" t="s">
        <v>840</v>
      </c>
      <c r="E192" s="204"/>
      <c r="F192" s="197" t="s">
        <v>819</v>
      </c>
      <c r="G192" s="198" t="s">
        <v>841</v>
      </c>
      <c r="H192" s="199"/>
      <c r="I192" s="199"/>
      <c r="J192" s="200" t="s">
        <v>800</v>
      </c>
      <c r="K192" s="458" t="s">
        <v>842</v>
      </c>
      <c r="L192" s="458"/>
      <c r="M192" s="199"/>
      <c r="N192" s="335" t="s">
        <v>822</v>
      </c>
      <c r="O192" s="335" t="s">
        <v>823</v>
      </c>
      <c r="P192" s="335"/>
      <c r="Q192" s="199"/>
      <c r="R192" s="199"/>
      <c r="S192" s="199"/>
      <c r="T192" s="195"/>
      <c r="U192" s="204" t="s">
        <v>578</v>
      </c>
      <c r="V192" s="205"/>
      <c r="W192" s="199"/>
      <c r="AY192" s="220" t="s">
        <v>587</v>
      </c>
      <c r="AZ192" s="199"/>
      <c r="BD192" s="196" t="s">
        <v>105</v>
      </c>
      <c r="BE192" s="196" t="s">
        <v>529</v>
      </c>
      <c r="BF192" s="199"/>
      <c r="BG192" s="199"/>
      <c r="BH192" s="206">
        <v>41429</v>
      </c>
      <c r="BI192" s="218"/>
      <c r="BN192" s="204">
        <v>-1.73</v>
      </c>
      <c r="BO192" s="214">
        <v>4.7198409999999997</v>
      </c>
      <c r="BP192" s="196">
        <v>28</v>
      </c>
      <c r="BQ192" s="246">
        <v>2.6</v>
      </c>
      <c r="BR192" s="196">
        <v>50</v>
      </c>
      <c r="BS192" s="338">
        <f t="shared" si="2"/>
        <v>0.13215554799999998</v>
      </c>
      <c r="BT192" s="333">
        <f t="shared" si="3"/>
        <v>0.13</v>
      </c>
      <c r="BU192" s="342">
        <v>0.13</v>
      </c>
      <c r="BV192" s="214"/>
      <c r="BW192" s="214"/>
      <c r="BX192" s="215"/>
      <c r="CA192" s="216"/>
      <c r="CB192" s="220"/>
      <c r="CC192" s="218"/>
      <c r="CF192" s="195"/>
      <c r="CG192" s="237"/>
      <c r="CH192" s="237"/>
      <c r="CI192" s="239"/>
      <c r="CJ192" s="199"/>
      <c r="CK192" s="215"/>
      <c r="CL192" s="199"/>
      <c r="CM192" s="343">
        <v>41500</v>
      </c>
      <c r="CN192" s="345">
        <v>41505</v>
      </c>
      <c r="CR192" s="199"/>
      <c r="CS192" s="220"/>
    </row>
    <row r="193" spans="1:97" s="196" customFormat="1">
      <c r="A193" s="195">
        <v>65.3</v>
      </c>
      <c r="B193" s="195" t="s">
        <v>843</v>
      </c>
      <c r="C193" s="204"/>
      <c r="D193" s="204"/>
      <c r="E193" s="204"/>
      <c r="F193" s="197" t="s">
        <v>819</v>
      </c>
      <c r="G193" s="198" t="s">
        <v>844</v>
      </c>
      <c r="H193" s="199"/>
      <c r="I193" s="199"/>
      <c r="J193" s="200" t="s">
        <v>845</v>
      </c>
      <c r="K193" s="197" t="s">
        <v>846</v>
      </c>
      <c r="L193" s="197"/>
      <c r="M193" s="199"/>
      <c r="N193" s="335" t="s">
        <v>822</v>
      </c>
      <c r="O193" s="335"/>
      <c r="P193" s="335"/>
      <c r="Q193" s="199"/>
      <c r="R193" s="199"/>
      <c r="S193" s="335"/>
      <c r="T193" s="195"/>
      <c r="U193" s="204"/>
      <c r="V193" s="205"/>
      <c r="W193" s="199"/>
      <c r="AY193" s="220" t="s">
        <v>587</v>
      </c>
      <c r="AZ193" s="199"/>
      <c r="BD193" s="196" t="s">
        <v>105</v>
      </c>
      <c r="BE193" s="196" t="s">
        <v>529</v>
      </c>
      <c r="BF193" s="199"/>
      <c r="BG193" s="199"/>
      <c r="BH193" s="461">
        <v>41591</v>
      </c>
      <c r="BI193" s="218"/>
      <c r="BJ193" s="204"/>
      <c r="BK193" s="204"/>
      <c r="BL193" s="204"/>
      <c r="BN193" s="204"/>
      <c r="BO193" s="214"/>
      <c r="BQ193" s="462" t="s">
        <v>847</v>
      </c>
      <c r="BR193" s="196">
        <v>50</v>
      </c>
      <c r="BS193" s="338"/>
      <c r="BT193" s="333"/>
      <c r="BU193" s="342"/>
      <c r="BV193" s="214"/>
      <c r="BW193" s="214"/>
      <c r="BX193" s="215"/>
      <c r="CA193" s="216"/>
      <c r="CB193" s="220"/>
      <c r="CC193" s="218"/>
      <c r="CF193" s="195"/>
      <c r="CG193" s="237"/>
      <c r="CH193" s="237"/>
      <c r="CI193" s="239"/>
      <c r="CJ193" s="199"/>
      <c r="CK193" s="215"/>
      <c r="CL193" s="199"/>
      <c r="CM193" s="343"/>
      <c r="CN193" s="345"/>
      <c r="CR193" s="199"/>
      <c r="CS193" s="220"/>
    </row>
    <row r="194" spans="1:97" s="440" customFormat="1">
      <c r="A194" s="463">
        <v>65.400000000000006</v>
      </c>
      <c r="B194" s="430" t="s">
        <v>848</v>
      </c>
      <c r="C194" s="431"/>
      <c r="D194" s="431" t="s">
        <v>849</v>
      </c>
      <c r="E194" s="431"/>
      <c r="F194" s="432" t="s">
        <v>819</v>
      </c>
      <c r="G194" s="464" t="s">
        <v>850</v>
      </c>
      <c r="H194" s="435"/>
      <c r="I194" s="435"/>
      <c r="J194" s="434" t="s">
        <v>845</v>
      </c>
      <c r="K194" s="440" t="s">
        <v>851</v>
      </c>
      <c r="N194" s="436" t="s">
        <v>822</v>
      </c>
      <c r="O194" s="436"/>
      <c r="P194" s="436"/>
      <c r="S194" s="431"/>
      <c r="T194" s="437"/>
      <c r="U194" s="431"/>
      <c r="V194" s="465"/>
      <c r="AY194" s="435" t="s">
        <v>587</v>
      </c>
      <c r="AZ194" s="435" t="s">
        <v>588</v>
      </c>
      <c r="BA194" s="435" t="s">
        <v>589</v>
      </c>
      <c r="BB194" s="435"/>
      <c r="BC194" s="435"/>
      <c r="BD194" s="440" t="s">
        <v>616</v>
      </c>
      <c r="BE194" s="435" t="s">
        <v>722</v>
      </c>
      <c r="BG194" s="440" t="s">
        <v>852</v>
      </c>
      <c r="BH194" s="443">
        <v>41737</v>
      </c>
      <c r="BI194" s="444"/>
      <c r="BJ194" s="431"/>
      <c r="BK194" s="431"/>
      <c r="BL194" s="431"/>
      <c r="BN194" s="431"/>
      <c r="BO194" s="445"/>
      <c r="BQ194" s="246">
        <v>21</v>
      </c>
      <c r="BR194" s="440">
        <v>50</v>
      </c>
      <c r="BS194" s="446"/>
      <c r="BT194" s="466">
        <v>1.05</v>
      </c>
      <c r="BU194" s="467"/>
      <c r="BV194" s="445"/>
      <c r="BW194" s="445"/>
      <c r="BX194" s="447"/>
      <c r="CA194" s="448"/>
      <c r="CB194" s="454"/>
      <c r="CC194" s="444"/>
      <c r="CF194" s="437"/>
      <c r="CG194" s="450"/>
      <c r="CH194" s="450"/>
      <c r="CI194" s="451"/>
      <c r="CJ194" s="435"/>
      <c r="CK194" s="447"/>
      <c r="CL194" s="435"/>
      <c r="CM194" s="465"/>
      <c r="CN194" s="468">
        <v>41767</v>
      </c>
      <c r="CR194" s="435"/>
      <c r="CS194" s="454"/>
    </row>
    <row r="195" spans="1:97">
      <c r="A195" s="56">
        <v>66</v>
      </c>
      <c r="B195" s="181" t="s">
        <v>853</v>
      </c>
      <c r="C195" s="181"/>
      <c r="D195" s="187">
        <v>1</v>
      </c>
      <c r="E195" s="187"/>
      <c r="F195" s="294">
        <v>3230</v>
      </c>
      <c r="G195" s="59" t="s">
        <v>854</v>
      </c>
      <c r="J195" s="230" t="s">
        <v>855</v>
      </c>
      <c r="K195" s="60" t="s">
        <v>856</v>
      </c>
      <c r="L195" s="60"/>
      <c r="O195" s="63"/>
      <c r="P195" s="63"/>
      <c r="Q195" s="60"/>
      <c r="R195" s="60"/>
      <c r="S195" s="60">
        <v>0</v>
      </c>
      <c r="U195" s="58" t="s">
        <v>857</v>
      </c>
      <c r="V195" s="66" t="s">
        <v>100</v>
      </c>
      <c r="W195" s="60"/>
      <c r="Y195" s="60"/>
      <c r="Z195" s="60"/>
      <c r="AA195" s="60"/>
      <c r="AB195" s="60"/>
      <c r="AC195" s="60"/>
      <c r="AD195" s="469"/>
      <c r="AE195" s="469"/>
      <c r="AF195" s="469"/>
      <c r="AG195" s="469"/>
      <c r="AH195" s="469"/>
      <c r="AI195" s="469"/>
      <c r="AJ195" s="60"/>
      <c r="AK195" s="60"/>
      <c r="AL195" s="60"/>
      <c r="AM195" s="60"/>
      <c r="AN195" s="60"/>
      <c r="AO195" s="60"/>
      <c r="AP195" s="60"/>
      <c r="AY195" s="81" t="s">
        <v>858</v>
      </c>
      <c r="BA195" s="62" t="s">
        <v>859</v>
      </c>
      <c r="BB195" s="62"/>
      <c r="BC195" s="62"/>
      <c r="BE195" s="60" t="s">
        <v>860</v>
      </c>
      <c r="BH195" s="70">
        <v>41485</v>
      </c>
      <c r="BJ195"/>
      <c r="BK195"/>
      <c r="BL195"/>
      <c r="BM195" s="56">
        <v>45.1</v>
      </c>
      <c r="BN195" s="65">
        <v>1.85</v>
      </c>
      <c r="BP195">
        <v>29</v>
      </c>
      <c r="BQ195" s="246">
        <v>13.9</v>
      </c>
      <c r="BR195" s="60">
        <v>50</v>
      </c>
      <c r="BS195" s="470">
        <v>1.3079000000000001</v>
      </c>
      <c r="BT195" s="471">
        <f t="shared" si="3"/>
        <v>0.69499999999999995</v>
      </c>
    </row>
    <row r="196" spans="1:97" s="196" customFormat="1">
      <c r="A196" s="195">
        <v>66.099999999999994</v>
      </c>
      <c r="B196" s="195" t="s">
        <v>861</v>
      </c>
      <c r="C196" s="204" t="s">
        <v>862</v>
      </c>
      <c r="D196" s="204" t="s">
        <v>862</v>
      </c>
      <c r="E196" s="204"/>
      <c r="F196" s="199">
        <v>3230</v>
      </c>
      <c r="G196" s="198" t="s">
        <v>863</v>
      </c>
      <c r="H196" s="199"/>
      <c r="I196" s="199"/>
      <c r="J196" s="200" t="s">
        <v>864</v>
      </c>
      <c r="K196" s="199" t="s">
        <v>865</v>
      </c>
      <c r="L196" s="199"/>
      <c r="O196" s="335"/>
      <c r="P196" s="335"/>
      <c r="Q196" s="199"/>
      <c r="R196" s="199"/>
      <c r="S196" s="335">
        <v>80</v>
      </c>
      <c r="T196" s="195"/>
      <c r="U196" s="197" t="s">
        <v>866</v>
      </c>
      <c r="V196" s="205"/>
      <c r="W196" s="199"/>
      <c r="Y196" s="199"/>
      <c r="Z196" s="199"/>
      <c r="AA196" s="199"/>
      <c r="AB196" s="199"/>
      <c r="AC196" s="199"/>
      <c r="AD196" s="472"/>
      <c r="AE196" s="472"/>
      <c r="AF196" s="472"/>
      <c r="AG196" s="472"/>
      <c r="AH196" s="472"/>
      <c r="AI196" s="472"/>
      <c r="AJ196" s="199"/>
      <c r="AK196" s="199"/>
      <c r="AL196" s="199"/>
      <c r="AM196" s="199"/>
      <c r="AN196" s="199"/>
      <c r="AO196" s="199"/>
      <c r="AP196" s="199"/>
      <c r="AY196" s="220" t="s">
        <v>858</v>
      </c>
      <c r="AZ196" s="199"/>
      <c r="BA196" s="473" t="s">
        <v>859</v>
      </c>
      <c r="BB196" s="473"/>
      <c r="BC196" s="473"/>
      <c r="BE196" s="199" t="s">
        <v>860</v>
      </c>
      <c r="BH196" s="206">
        <v>41485</v>
      </c>
      <c r="BI196" s="218"/>
      <c r="BJ196" s="204"/>
      <c r="BK196" s="204"/>
      <c r="BL196" s="204"/>
      <c r="BM196" s="195">
        <v>41.3</v>
      </c>
      <c r="BN196" s="204">
        <v>1.85</v>
      </c>
      <c r="BO196" s="214"/>
      <c r="BP196" s="196">
        <v>29</v>
      </c>
      <c r="BQ196" s="246">
        <v>13.020000000000001</v>
      </c>
      <c r="BR196" s="199">
        <v>50</v>
      </c>
      <c r="BS196" s="474">
        <v>1.1976999999999998</v>
      </c>
      <c r="BT196" s="467">
        <f t="shared" si="3"/>
        <v>0.65100000000000013</v>
      </c>
      <c r="BU196" s="474"/>
      <c r="BV196" s="214"/>
      <c r="BW196" s="214"/>
      <c r="BX196" s="215"/>
      <c r="CA196" s="216"/>
      <c r="CB196" s="220"/>
      <c r="CC196" s="218"/>
      <c r="CF196" s="195"/>
      <c r="CG196" s="237"/>
      <c r="CH196" s="237"/>
      <c r="CI196" s="239"/>
      <c r="CJ196" s="199"/>
      <c r="CK196" s="215"/>
      <c r="CL196" s="199" t="s">
        <v>530</v>
      </c>
      <c r="CM196" s="205"/>
      <c r="CN196" s="219">
        <v>41507</v>
      </c>
      <c r="CR196" s="199"/>
      <c r="CS196" s="220"/>
    </row>
    <row r="197" spans="1:97" s="196" customFormat="1" ht="15" customHeight="1">
      <c r="A197" s="195">
        <v>66.2</v>
      </c>
      <c r="B197" s="195" t="s">
        <v>867</v>
      </c>
      <c r="C197" s="204" t="s">
        <v>868</v>
      </c>
      <c r="D197" s="204" t="s">
        <v>868</v>
      </c>
      <c r="E197" s="204"/>
      <c r="F197" s="199">
        <v>3230</v>
      </c>
      <c r="G197" s="198" t="s">
        <v>869</v>
      </c>
      <c r="H197" s="199"/>
      <c r="I197" s="199"/>
      <c r="J197" s="200" t="s">
        <v>855</v>
      </c>
      <c r="M197" s="199" t="s">
        <v>870</v>
      </c>
      <c r="O197" s="335"/>
      <c r="P197" s="335"/>
      <c r="Q197" s="199"/>
      <c r="R197" s="199"/>
      <c r="S197" s="199">
        <v>0</v>
      </c>
      <c r="T197" s="195"/>
      <c r="U197" s="197" t="s">
        <v>871</v>
      </c>
      <c r="V197" s="205"/>
      <c r="W197" s="199"/>
      <c r="Y197" s="199"/>
      <c r="Z197" s="199"/>
      <c r="AA197" s="199"/>
      <c r="AB197" s="199"/>
      <c r="AC197" s="199"/>
      <c r="AD197" s="199"/>
      <c r="AE197" s="199"/>
      <c r="AF197" s="199"/>
      <c r="AG197" s="199"/>
      <c r="AH197" s="199"/>
      <c r="AI197" s="199"/>
      <c r="AJ197" s="199"/>
      <c r="AK197" s="199"/>
      <c r="AL197" s="199"/>
      <c r="AM197" s="199"/>
      <c r="AN197" s="199"/>
      <c r="AO197" s="199"/>
      <c r="AP197" s="199"/>
      <c r="AY197" s="220" t="s">
        <v>858</v>
      </c>
      <c r="AZ197" s="199"/>
      <c r="BA197" s="473" t="s">
        <v>859</v>
      </c>
      <c r="BB197" s="473"/>
      <c r="BC197" s="473"/>
      <c r="BE197" s="199" t="s">
        <v>860</v>
      </c>
      <c r="BH197" s="206">
        <v>41485</v>
      </c>
      <c r="BI197" s="218"/>
      <c r="BM197" s="195">
        <v>314</v>
      </c>
      <c r="BN197" s="204">
        <v>1.95</v>
      </c>
      <c r="BO197" s="214"/>
      <c r="BP197" s="196">
        <v>10</v>
      </c>
      <c r="BQ197" s="246">
        <v>23.799999999999997</v>
      </c>
      <c r="BR197" s="199">
        <v>50</v>
      </c>
      <c r="BS197" s="474">
        <v>9.1059999999999999</v>
      </c>
      <c r="BT197" s="293">
        <f t="shared" si="3"/>
        <v>1.1899999999999997</v>
      </c>
      <c r="BU197" s="474"/>
      <c r="BV197" s="214"/>
      <c r="BW197" s="214"/>
      <c r="BX197" s="215"/>
      <c r="CA197" s="216"/>
      <c r="CB197" s="220"/>
      <c r="CC197" s="218"/>
      <c r="CF197" s="195"/>
      <c r="CG197" s="237"/>
      <c r="CH197" s="237"/>
      <c r="CI197" s="239"/>
      <c r="CJ197" s="199"/>
      <c r="CK197" s="215"/>
      <c r="CL197" s="199">
        <v>1</v>
      </c>
      <c r="CM197" s="205"/>
      <c r="CN197" s="219">
        <v>41507</v>
      </c>
      <c r="CR197" s="199"/>
      <c r="CS197" s="220"/>
    </row>
    <row r="198" spans="1:97" s="196" customFormat="1" ht="15" customHeight="1">
      <c r="A198" s="195">
        <v>66.3</v>
      </c>
      <c r="B198" s="195" t="s">
        <v>872</v>
      </c>
      <c r="D198" s="204">
        <v>1</v>
      </c>
      <c r="E198" s="204"/>
      <c r="F198" s="199" t="s">
        <v>873</v>
      </c>
      <c r="G198" s="198" t="s">
        <v>874</v>
      </c>
      <c r="H198" s="199"/>
      <c r="I198" s="199"/>
      <c r="J198" s="200" t="s">
        <v>875</v>
      </c>
      <c r="K198" s="199" t="s">
        <v>876</v>
      </c>
      <c r="L198" s="199"/>
      <c r="O198" s="335"/>
      <c r="P198" s="335"/>
      <c r="Q198" s="199"/>
      <c r="R198" s="199"/>
      <c r="S198" s="335" t="s">
        <v>877</v>
      </c>
      <c r="T198" s="195"/>
      <c r="U198" s="197" t="s">
        <v>878</v>
      </c>
      <c r="V198" s="205"/>
      <c r="W198" s="199"/>
      <c r="Y198" s="199"/>
      <c r="Z198" s="199"/>
      <c r="AA198" s="199"/>
      <c r="AB198" s="199"/>
      <c r="AC198" s="199"/>
      <c r="AD198" s="199"/>
      <c r="AE198" s="199"/>
      <c r="AF198" s="199"/>
      <c r="AG198" s="199"/>
      <c r="AH198" s="199"/>
      <c r="AI198" s="199"/>
      <c r="AJ198" s="199"/>
      <c r="AK198" s="199"/>
      <c r="AL198" s="199"/>
      <c r="AM198" s="199"/>
      <c r="AN198" s="199"/>
      <c r="AO198" s="199"/>
      <c r="AP198" s="199"/>
      <c r="AY198" s="220" t="s">
        <v>858</v>
      </c>
      <c r="AZ198" s="199"/>
      <c r="BA198" s="473" t="s">
        <v>879</v>
      </c>
      <c r="BB198" s="473"/>
      <c r="BC198" s="473"/>
      <c r="BE198" s="199" t="s">
        <v>880</v>
      </c>
      <c r="BH198" s="206">
        <v>41485</v>
      </c>
      <c r="BI198" s="218"/>
      <c r="BJ198" s="204"/>
      <c r="BK198" s="204"/>
      <c r="BL198" s="204"/>
      <c r="BM198" s="195">
        <v>0.75</v>
      </c>
      <c r="BN198" s="204">
        <v>4.05</v>
      </c>
      <c r="BO198" s="214"/>
      <c r="BP198" s="196">
        <v>136</v>
      </c>
      <c r="BQ198" s="246">
        <v>0</v>
      </c>
      <c r="BR198" s="196">
        <v>136</v>
      </c>
      <c r="BS198" s="474">
        <v>0.11175</v>
      </c>
      <c r="BT198" s="474">
        <f t="shared" si="3"/>
        <v>0</v>
      </c>
      <c r="BU198" s="474"/>
      <c r="BV198" s="214"/>
      <c r="BW198" s="214"/>
      <c r="BX198" s="215"/>
      <c r="CA198" s="216"/>
      <c r="CB198" s="220"/>
      <c r="CC198" s="218"/>
      <c r="CF198" s="195"/>
      <c r="CG198" s="237"/>
      <c r="CH198" s="237"/>
      <c r="CI198" s="239"/>
      <c r="CJ198" s="199"/>
      <c r="CK198" s="215"/>
      <c r="CL198" s="199"/>
      <c r="CM198" s="205"/>
      <c r="CN198" s="219"/>
      <c r="CR198" s="199"/>
      <c r="CS198" s="220"/>
    </row>
    <row r="199" spans="1:97" s="196" customFormat="1" ht="15" customHeight="1">
      <c r="A199" s="195">
        <v>66.400000000000006</v>
      </c>
      <c r="B199" s="195" t="s">
        <v>881</v>
      </c>
      <c r="D199" s="204">
        <v>1</v>
      </c>
      <c r="E199" s="204"/>
      <c r="F199" s="199" t="s">
        <v>882</v>
      </c>
      <c r="G199" s="198" t="s">
        <v>883</v>
      </c>
      <c r="H199" s="199"/>
      <c r="I199" s="199"/>
      <c r="J199" s="200" t="s">
        <v>884</v>
      </c>
      <c r="K199" s="199" t="s">
        <v>885</v>
      </c>
      <c r="L199" s="199"/>
      <c r="O199" s="335"/>
      <c r="P199" s="335"/>
      <c r="Q199" s="199"/>
      <c r="R199" s="199"/>
      <c r="S199" s="335">
        <v>70</v>
      </c>
      <c r="T199" s="195"/>
      <c r="U199" s="197" t="s">
        <v>878</v>
      </c>
      <c r="V199" s="205"/>
      <c r="W199" s="199"/>
      <c r="AY199" s="220" t="s">
        <v>858</v>
      </c>
      <c r="AZ199" s="199"/>
      <c r="BA199" s="473" t="s">
        <v>879</v>
      </c>
      <c r="BB199" s="473"/>
      <c r="BC199" s="473"/>
      <c r="BE199" s="199" t="s">
        <v>880</v>
      </c>
      <c r="BH199" s="206">
        <v>41485</v>
      </c>
      <c r="BI199" s="218"/>
      <c r="BJ199" s="204"/>
      <c r="BK199" s="204"/>
      <c r="BL199" s="204"/>
      <c r="BM199" s="195">
        <v>1.6</v>
      </c>
      <c r="BN199" s="204">
        <v>1.84</v>
      </c>
      <c r="BO199" s="214"/>
      <c r="BP199" s="196">
        <v>136</v>
      </c>
      <c r="BQ199" s="246">
        <v>0</v>
      </c>
      <c r="BR199" s="196">
        <v>136</v>
      </c>
      <c r="BS199" s="474">
        <v>0.2384</v>
      </c>
      <c r="BT199" s="474">
        <f t="shared" si="3"/>
        <v>0</v>
      </c>
      <c r="BU199" s="474"/>
      <c r="BV199" s="214"/>
      <c r="BW199" s="214"/>
      <c r="BX199" s="215"/>
      <c r="CA199" s="216"/>
      <c r="CB199" s="220"/>
      <c r="CC199" s="218"/>
      <c r="CF199" s="195"/>
      <c r="CG199" s="237"/>
      <c r="CH199" s="237"/>
      <c r="CI199" s="239"/>
      <c r="CJ199" s="199"/>
      <c r="CK199" s="215"/>
      <c r="CL199" s="199"/>
      <c r="CM199" s="205"/>
      <c r="CN199" s="219"/>
      <c r="CR199" s="199"/>
      <c r="CS199" s="220"/>
    </row>
    <row r="200" spans="1:97" s="196" customFormat="1" ht="15" customHeight="1">
      <c r="A200" s="195">
        <v>66.5</v>
      </c>
      <c r="B200" s="196" t="s">
        <v>886</v>
      </c>
      <c r="C200" s="204"/>
      <c r="D200" s="204"/>
      <c r="E200" s="204"/>
      <c r="F200" s="197" t="s">
        <v>887</v>
      </c>
      <c r="G200" s="198" t="s">
        <v>888</v>
      </c>
      <c r="H200" s="199"/>
      <c r="I200" s="199"/>
      <c r="J200" s="200" t="s">
        <v>889</v>
      </c>
      <c r="O200" s="335"/>
      <c r="P200" s="335"/>
      <c r="S200" s="204">
        <v>70</v>
      </c>
      <c r="T200" s="195"/>
      <c r="U200" s="204"/>
      <c r="V200" s="205" t="s">
        <v>100</v>
      </c>
      <c r="AY200" s="220" t="s">
        <v>858</v>
      </c>
      <c r="AZ200" s="199"/>
      <c r="BA200" s="201"/>
      <c r="BB200" s="201"/>
      <c r="BC200" s="201"/>
      <c r="BE200" s="335" t="s">
        <v>880</v>
      </c>
      <c r="BH200" s="206">
        <v>41543</v>
      </c>
      <c r="BJ200" s="204"/>
      <c r="BK200" s="204"/>
      <c r="BL200" s="204"/>
      <c r="BN200" s="204">
        <v>3.22</v>
      </c>
      <c r="BO200" s="196">
        <v>1.4</v>
      </c>
      <c r="BP200" s="204">
        <v>144</v>
      </c>
      <c r="BQ200" s="246"/>
      <c r="BR200" s="199"/>
      <c r="BS200" s="196">
        <f>BO200*BP200/1000</f>
        <v>0.2016</v>
      </c>
      <c r="BT200" s="474"/>
      <c r="BU200" s="474"/>
      <c r="BV200" s="214"/>
      <c r="BW200" s="214"/>
      <c r="BX200" s="215"/>
      <c r="CA200" s="216"/>
      <c r="CB200" s="220"/>
      <c r="CC200" s="218"/>
      <c r="CF200" s="195"/>
      <c r="CG200" s="237"/>
      <c r="CH200" s="237"/>
      <c r="CI200" s="239"/>
      <c r="CJ200" s="199"/>
      <c r="CK200" s="215"/>
      <c r="CL200" s="199"/>
      <c r="CM200" s="205"/>
      <c r="CN200" s="219"/>
      <c r="CR200" s="199"/>
      <c r="CS200" s="220"/>
    </row>
    <row r="201" spans="1:97">
      <c r="A201" s="56">
        <v>67</v>
      </c>
      <c r="B201" s="181" t="s">
        <v>890</v>
      </c>
      <c r="C201" s="63" t="s">
        <v>891</v>
      </c>
      <c r="D201" s="63" t="s">
        <v>891</v>
      </c>
      <c r="E201" s="63"/>
      <c r="F201" s="60" t="s">
        <v>892</v>
      </c>
      <c r="G201" s="59" t="s">
        <v>893</v>
      </c>
      <c r="J201" s="230" t="s">
        <v>884</v>
      </c>
      <c r="K201" s="60" t="s">
        <v>894</v>
      </c>
      <c r="L201" s="60"/>
      <c r="N201" t="s">
        <v>895</v>
      </c>
      <c r="S201" s="63">
        <v>95</v>
      </c>
      <c r="U201" s="58" t="s">
        <v>878</v>
      </c>
      <c r="V201" s="66" t="s">
        <v>100</v>
      </c>
      <c r="W201" s="60"/>
      <c r="AY201" s="81" t="s">
        <v>858</v>
      </c>
      <c r="BA201" s="62" t="s">
        <v>879</v>
      </c>
      <c r="BB201" s="62"/>
      <c r="BC201" s="62"/>
      <c r="BE201" s="60" t="s">
        <v>880</v>
      </c>
      <c r="BF201" s="60"/>
      <c r="BG201" s="60"/>
      <c r="BH201" s="70">
        <v>41485</v>
      </c>
      <c r="BM201" s="60">
        <v>102.5</v>
      </c>
      <c r="BN201" s="65">
        <v>1.84</v>
      </c>
      <c r="BP201">
        <v>50</v>
      </c>
      <c r="BQ201" s="246">
        <v>96.6</v>
      </c>
      <c r="BR201" s="60">
        <v>50</v>
      </c>
      <c r="BS201" s="470">
        <v>15.272500000000001</v>
      </c>
      <c r="BT201" s="475">
        <f t="shared" si="3"/>
        <v>4.83</v>
      </c>
      <c r="CL201" s="60">
        <v>1</v>
      </c>
      <c r="CN201" s="85">
        <v>41507</v>
      </c>
    </row>
    <row r="202" spans="1:97" s="196" customFormat="1" ht="15" customHeight="1">
      <c r="A202" s="195">
        <v>67.099999999999994</v>
      </c>
      <c r="B202" s="195" t="s">
        <v>896</v>
      </c>
      <c r="C202" s="199"/>
      <c r="D202" s="335">
        <v>2</v>
      </c>
      <c r="E202" s="335"/>
      <c r="F202" s="199">
        <v>3498</v>
      </c>
      <c r="G202" s="198" t="s">
        <v>897</v>
      </c>
      <c r="H202" s="199"/>
      <c r="I202" s="199"/>
      <c r="J202" s="200" t="s">
        <v>884</v>
      </c>
      <c r="K202" s="199" t="s">
        <v>898</v>
      </c>
      <c r="L202" s="199"/>
      <c r="N202" s="196" t="s">
        <v>899</v>
      </c>
      <c r="O202" s="335" t="s">
        <v>900</v>
      </c>
      <c r="P202" s="335"/>
      <c r="S202" s="335">
        <v>90</v>
      </c>
      <c r="T202" s="195"/>
      <c r="U202" s="197" t="s">
        <v>901</v>
      </c>
      <c r="V202" s="205"/>
      <c r="W202" s="199"/>
      <c r="AY202" s="220" t="s">
        <v>858</v>
      </c>
      <c r="AZ202" s="199"/>
      <c r="BA202" s="473" t="s">
        <v>859</v>
      </c>
      <c r="BB202" s="473"/>
      <c r="BC202" s="473"/>
      <c r="BE202" s="199" t="s">
        <v>860</v>
      </c>
      <c r="BF202" s="199"/>
      <c r="BG202" s="199"/>
      <c r="BH202" s="206">
        <v>41485</v>
      </c>
      <c r="BI202" s="218"/>
      <c r="BJ202" s="204"/>
      <c r="BK202" s="204"/>
      <c r="BL202" s="204"/>
      <c r="BM202" s="199">
        <v>108.8</v>
      </c>
      <c r="BN202" s="204">
        <v>1.89</v>
      </c>
      <c r="BO202" s="214"/>
      <c r="BP202" s="196">
        <v>23</v>
      </c>
      <c r="BQ202" s="246">
        <v>16.04</v>
      </c>
      <c r="BR202" s="199">
        <v>50</v>
      </c>
      <c r="BS202" s="474">
        <v>3.1551999999999998</v>
      </c>
      <c r="BT202" s="474">
        <f t="shared" si="3"/>
        <v>0.80200000000000005</v>
      </c>
      <c r="BU202" s="474"/>
      <c r="BV202" s="214"/>
      <c r="BW202" s="214"/>
      <c r="BX202" s="215"/>
      <c r="CA202" s="216"/>
      <c r="CB202" s="220"/>
      <c r="CC202" s="218"/>
      <c r="CF202" s="195"/>
      <c r="CG202" s="237"/>
      <c r="CH202" s="237"/>
      <c r="CI202" s="239"/>
      <c r="CJ202" s="199"/>
      <c r="CK202" s="215"/>
      <c r="CL202" s="199"/>
      <c r="CM202" s="205"/>
      <c r="CN202" s="219"/>
      <c r="CR202" s="199"/>
      <c r="CS202" s="220"/>
    </row>
    <row r="203" spans="1:97" s="196" customFormat="1" ht="15" customHeight="1">
      <c r="A203" s="195">
        <v>67.2</v>
      </c>
      <c r="B203" s="195" t="s">
        <v>902</v>
      </c>
      <c r="C203" s="199"/>
      <c r="D203" s="335">
        <v>2</v>
      </c>
      <c r="E203" s="335"/>
      <c r="F203" s="199">
        <v>3498</v>
      </c>
      <c r="G203" s="198" t="s">
        <v>903</v>
      </c>
      <c r="H203" s="199"/>
      <c r="I203" s="199"/>
      <c r="J203" s="200" t="s">
        <v>884</v>
      </c>
      <c r="K203" s="199" t="s">
        <v>898</v>
      </c>
      <c r="L203" s="199"/>
      <c r="N203" s="196" t="s">
        <v>899</v>
      </c>
      <c r="O203" s="335" t="s">
        <v>900</v>
      </c>
      <c r="P203" s="335"/>
      <c r="S203" s="335">
        <v>90</v>
      </c>
      <c r="T203" s="195"/>
      <c r="U203" s="197" t="s">
        <v>904</v>
      </c>
      <c r="V203" s="205"/>
      <c r="W203" s="199"/>
      <c r="AY203" s="220" t="s">
        <v>858</v>
      </c>
      <c r="AZ203" s="199"/>
      <c r="BA203" s="473" t="s">
        <v>859</v>
      </c>
      <c r="BB203" s="473"/>
      <c r="BC203" s="473"/>
      <c r="BE203" s="199" t="s">
        <v>860</v>
      </c>
      <c r="BF203" s="199"/>
      <c r="BG203" s="199"/>
      <c r="BH203" s="206">
        <v>41485</v>
      </c>
      <c r="BI203" s="218"/>
      <c r="BJ203" s="204"/>
      <c r="BK203" s="204"/>
      <c r="BL203" s="204"/>
      <c r="BM203" s="199">
        <v>1159.9000000000001</v>
      </c>
      <c r="BN203" s="204">
        <v>1.97</v>
      </c>
      <c r="BO203" s="214"/>
      <c r="BP203" s="196">
        <v>4</v>
      </c>
      <c r="BQ203" s="246">
        <v>8.1</v>
      </c>
      <c r="BR203" s="199">
        <v>50</v>
      </c>
      <c r="BS203" s="474">
        <v>33.637100000000004</v>
      </c>
      <c r="BT203" s="474">
        <f t="shared" si="3"/>
        <v>0.40500000000000003</v>
      </c>
      <c r="BU203" s="474"/>
      <c r="BV203" s="214"/>
      <c r="BW203" s="214"/>
      <c r="BX203" s="215"/>
      <c r="CA203" s="216"/>
      <c r="CB203" s="220"/>
      <c r="CC203" s="218"/>
      <c r="CF203" s="195"/>
      <c r="CG203" s="237"/>
      <c r="CH203" s="237"/>
      <c r="CI203" s="239"/>
      <c r="CJ203" s="199"/>
      <c r="CK203" s="215"/>
      <c r="CL203" s="199"/>
      <c r="CM203" s="205"/>
      <c r="CN203" s="219"/>
      <c r="CR203" s="199"/>
      <c r="CS203" s="220"/>
    </row>
    <row r="204" spans="1:97" s="196" customFormat="1" ht="15" customHeight="1">
      <c r="A204" s="195">
        <v>67.3</v>
      </c>
      <c r="B204" s="195" t="s">
        <v>905</v>
      </c>
      <c r="C204" s="335" t="s">
        <v>906</v>
      </c>
      <c r="D204" s="335" t="s">
        <v>906</v>
      </c>
      <c r="E204" s="335"/>
      <c r="F204" s="199">
        <v>3498</v>
      </c>
      <c r="G204" s="198" t="s">
        <v>907</v>
      </c>
      <c r="H204" s="199"/>
      <c r="I204" s="199"/>
      <c r="J204" s="200" t="s">
        <v>855</v>
      </c>
      <c r="M204" s="199" t="s">
        <v>908</v>
      </c>
      <c r="O204" s="335"/>
      <c r="P204" s="335"/>
      <c r="S204" s="199" t="s">
        <v>878</v>
      </c>
      <c r="T204" s="195"/>
      <c r="U204" s="197" t="s">
        <v>909</v>
      </c>
      <c r="V204" s="205"/>
      <c r="W204" s="199"/>
      <c r="AY204" s="220" t="s">
        <v>858</v>
      </c>
      <c r="AZ204" s="199"/>
      <c r="BA204" s="473" t="s">
        <v>859</v>
      </c>
      <c r="BB204" s="473"/>
      <c r="BC204" s="473"/>
      <c r="BE204" s="199" t="s">
        <v>860</v>
      </c>
      <c r="BF204" s="199"/>
      <c r="BG204" s="199"/>
      <c r="BH204" s="206">
        <v>41485</v>
      </c>
      <c r="BI204" s="218"/>
      <c r="BM204" s="199">
        <v>543.6</v>
      </c>
      <c r="BN204" s="204">
        <v>1.91</v>
      </c>
      <c r="BO204" s="214"/>
      <c r="BP204" s="196">
        <v>8</v>
      </c>
      <c r="BQ204" s="246">
        <v>11.34</v>
      </c>
      <c r="BR204" s="199">
        <v>50</v>
      </c>
      <c r="BS204" s="474">
        <v>15.764400000000002</v>
      </c>
      <c r="BT204" s="475">
        <f t="shared" si="3"/>
        <v>0.56699999999999995</v>
      </c>
      <c r="BU204" s="474"/>
      <c r="BV204" s="214"/>
      <c r="BW204" s="214"/>
      <c r="BX204" s="215"/>
      <c r="CA204" s="216"/>
      <c r="CB204" s="220"/>
      <c r="CC204" s="218"/>
      <c r="CF204" s="195"/>
      <c r="CG204" s="237"/>
      <c r="CH204" s="237"/>
      <c r="CI204" s="239"/>
      <c r="CJ204" s="199"/>
      <c r="CK204" s="215"/>
      <c r="CL204" s="199" t="s">
        <v>530</v>
      </c>
      <c r="CM204" s="205"/>
      <c r="CN204" s="219">
        <v>41507</v>
      </c>
      <c r="CR204" s="199"/>
      <c r="CS204" s="220"/>
    </row>
    <row r="205" spans="1:97">
      <c r="A205" s="56">
        <v>68</v>
      </c>
      <c r="B205" s="181" t="s">
        <v>910</v>
      </c>
      <c r="C205" s="65" t="s">
        <v>911</v>
      </c>
      <c r="D205" s="65" t="s">
        <v>911</v>
      </c>
      <c r="E205" s="65"/>
      <c r="F205" s="58">
        <v>3639</v>
      </c>
      <c r="G205" s="59" t="s">
        <v>912</v>
      </c>
      <c r="J205" s="230" t="s">
        <v>884</v>
      </c>
      <c r="K205" s="60" t="s">
        <v>885</v>
      </c>
      <c r="L205" s="60"/>
      <c r="O205" s="63"/>
      <c r="P205" s="63"/>
      <c r="S205" s="63">
        <v>90</v>
      </c>
      <c r="U205" s="65" t="s">
        <v>878</v>
      </c>
      <c r="V205" s="66" t="s">
        <v>100</v>
      </c>
      <c r="W205" s="60"/>
      <c r="AY205" s="81" t="s">
        <v>858</v>
      </c>
      <c r="BA205" s="62" t="s">
        <v>879</v>
      </c>
      <c r="BB205" s="62"/>
      <c r="BC205" s="62"/>
      <c r="BE205" s="60" t="s">
        <v>880</v>
      </c>
      <c r="BH205" s="70">
        <v>41485</v>
      </c>
      <c r="BM205" s="60">
        <v>44.75</v>
      </c>
      <c r="BN205" s="65">
        <v>1.81</v>
      </c>
      <c r="BP205">
        <v>130</v>
      </c>
      <c r="BQ205" s="246">
        <v>42.8</v>
      </c>
      <c r="BR205" s="60">
        <v>50</v>
      </c>
      <c r="BS205" s="470">
        <v>6.6677499999999998</v>
      </c>
      <c r="BT205" s="475">
        <f t="shared" si="3"/>
        <v>2.14</v>
      </c>
      <c r="CL205" s="60">
        <v>1</v>
      </c>
      <c r="CN205" s="85">
        <v>41507</v>
      </c>
    </row>
    <row r="206" spans="1:97" s="196" customFormat="1" ht="15" customHeight="1">
      <c r="A206" s="195">
        <v>68.099999999999994</v>
      </c>
      <c r="B206" s="195" t="s">
        <v>913</v>
      </c>
      <c r="C206" s="204"/>
      <c r="D206" s="204">
        <v>3</v>
      </c>
      <c r="E206" s="204"/>
      <c r="F206" s="197">
        <v>3639</v>
      </c>
      <c r="G206" s="198" t="s">
        <v>914</v>
      </c>
      <c r="H206" s="199"/>
      <c r="I206" s="199"/>
      <c r="J206" s="200" t="s">
        <v>884</v>
      </c>
      <c r="K206" s="199" t="s">
        <v>915</v>
      </c>
      <c r="L206" s="199"/>
      <c r="N206" s="196" t="s">
        <v>916</v>
      </c>
      <c r="O206" s="335" t="s">
        <v>917</v>
      </c>
      <c r="P206" s="335"/>
      <c r="S206" s="335">
        <v>90</v>
      </c>
      <c r="T206" s="195"/>
      <c r="U206" s="204" t="s">
        <v>918</v>
      </c>
      <c r="V206" s="205"/>
      <c r="W206" s="199"/>
      <c r="AY206" s="220" t="s">
        <v>858</v>
      </c>
      <c r="AZ206" s="199"/>
      <c r="BA206" s="473" t="s">
        <v>859</v>
      </c>
      <c r="BB206" s="473"/>
      <c r="BC206" s="473"/>
      <c r="BE206" s="199" t="s">
        <v>860</v>
      </c>
      <c r="BH206" s="206">
        <v>41485</v>
      </c>
      <c r="BI206" s="218"/>
      <c r="BJ206" s="204"/>
      <c r="BK206" s="204"/>
      <c r="BL206" s="204"/>
      <c r="BM206" s="199">
        <v>101.2</v>
      </c>
      <c r="BN206" s="204">
        <v>1.84</v>
      </c>
      <c r="BO206" s="214"/>
      <c r="BP206" s="196">
        <v>24</v>
      </c>
      <c r="BQ206" s="246">
        <v>7.6</v>
      </c>
      <c r="BR206" s="199">
        <v>50</v>
      </c>
      <c r="BS206" s="474">
        <v>2.9348000000000001</v>
      </c>
      <c r="BT206" s="474">
        <f t="shared" si="3"/>
        <v>0.38</v>
      </c>
      <c r="BU206" s="474"/>
      <c r="BV206" s="214"/>
      <c r="BW206" s="214"/>
      <c r="BX206" s="215"/>
      <c r="CA206" s="216"/>
      <c r="CB206" s="220"/>
      <c r="CC206" s="218"/>
      <c r="CF206" s="195"/>
      <c r="CG206" s="237"/>
      <c r="CH206" s="237"/>
      <c r="CI206" s="239"/>
      <c r="CJ206" s="199"/>
      <c r="CK206" s="215"/>
      <c r="CL206" s="199"/>
      <c r="CM206" s="205"/>
      <c r="CN206" s="219"/>
      <c r="CR206" s="199"/>
      <c r="CS206" s="220"/>
    </row>
    <row r="207" spans="1:97" s="196" customFormat="1" ht="15" customHeight="1">
      <c r="A207" s="195">
        <v>68.2</v>
      </c>
      <c r="B207" s="195" t="s">
        <v>919</v>
      </c>
      <c r="C207" s="204"/>
      <c r="D207" s="204">
        <v>3</v>
      </c>
      <c r="E207" s="204"/>
      <c r="F207" s="197">
        <v>3639</v>
      </c>
      <c r="G207" s="198" t="s">
        <v>920</v>
      </c>
      <c r="H207" s="199"/>
      <c r="I207" s="199"/>
      <c r="J207" s="200" t="s">
        <v>884</v>
      </c>
      <c r="K207" s="199" t="s">
        <v>915</v>
      </c>
      <c r="L207" s="199"/>
      <c r="N207" s="196" t="s">
        <v>916</v>
      </c>
      <c r="O207" s="335" t="s">
        <v>917</v>
      </c>
      <c r="P207" s="335"/>
      <c r="S207" s="335">
        <v>90</v>
      </c>
      <c r="T207" s="195"/>
      <c r="U207" s="204" t="s">
        <v>921</v>
      </c>
      <c r="V207" s="205"/>
      <c r="W207" s="199"/>
      <c r="AY207" s="220" t="s">
        <v>858</v>
      </c>
      <c r="AZ207" s="199"/>
      <c r="BA207" s="473" t="s">
        <v>859</v>
      </c>
      <c r="BB207" s="473"/>
      <c r="BC207" s="473"/>
      <c r="BE207" s="199" t="s">
        <v>860</v>
      </c>
      <c r="BH207" s="206">
        <v>41485</v>
      </c>
      <c r="BI207" s="218"/>
      <c r="BJ207" s="204"/>
      <c r="BK207" s="204"/>
      <c r="BL207" s="204"/>
      <c r="BM207" s="199">
        <v>701.4</v>
      </c>
      <c r="BN207" s="204">
        <v>1.94</v>
      </c>
      <c r="BO207" s="214"/>
      <c r="BP207" s="196">
        <v>7</v>
      </c>
      <c r="BQ207" s="246">
        <v>7.76</v>
      </c>
      <c r="BR207" s="199">
        <v>50</v>
      </c>
      <c r="BS207" s="474">
        <v>20.340599999999998</v>
      </c>
      <c r="BT207" s="474">
        <f t="shared" si="3"/>
        <v>0.38800000000000001</v>
      </c>
      <c r="BU207" s="474"/>
      <c r="BV207" s="214"/>
      <c r="BW207" s="214"/>
      <c r="BX207" s="215"/>
      <c r="CA207" s="216"/>
      <c r="CB207" s="220"/>
      <c r="CC207" s="218"/>
      <c r="CF207" s="195"/>
      <c r="CG207" s="237"/>
      <c r="CH207" s="237"/>
      <c r="CI207" s="239"/>
      <c r="CJ207" s="199"/>
      <c r="CK207" s="215"/>
      <c r="CL207" s="199"/>
      <c r="CM207" s="205"/>
      <c r="CN207" s="219"/>
      <c r="CR207" s="199"/>
      <c r="CS207" s="220"/>
    </row>
    <row r="208" spans="1:97" s="196" customFormat="1" ht="15" customHeight="1">
      <c r="A208" s="195">
        <v>68.3</v>
      </c>
      <c r="B208" s="195" t="s">
        <v>922</v>
      </c>
      <c r="C208" s="204" t="s">
        <v>923</v>
      </c>
      <c r="D208" s="204" t="s">
        <v>923</v>
      </c>
      <c r="E208" s="204"/>
      <c r="F208" s="197">
        <v>3639</v>
      </c>
      <c r="G208" s="198" t="s">
        <v>924</v>
      </c>
      <c r="H208" s="199"/>
      <c r="I208" s="199"/>
      <c r="J208" s="200" t="s">
        <v>855</v>
      </c>
      <c r="M208" s="199" t="s">
        <v>925</v>
      </c>
      <c r="O208" s="335"/>
      <c r="P208" s="335"/>
      <c r="S208" s="199" t="s">
        <v>878</v>
      </c>
      <c r="T208" s="195"/>
      <c r="U208" s="204" t="s">
        <v>926</v>
      </c>
      <c r="V208" s="205"/>
      <c r="W208" s="199"/>
      <c r="AY208" s="220" t="s">
        <v>858</v>
      </c>
      <c r="AZ208" s="199"/>
      <c r="BA208" s="473" t="s">
        <v>859</v>
      </c>
      <c r="BB208" s="473"/>
      <c r="BC208" s="473"/>
      <c r="BE208" s="199" t="s">
        <v>860</v>
      </c>
      <c r="BH208" s="206">
        <v>41485</v>
      </c>
      <c r="BI208" s="218"/>
      <c r="BM208" s="199">
        <v>31.7</v>
      </c>
      <c r="BN208" s="204">
        <v>1.73</v>
      </c>
      <c r="BO208" s="214"/>
      <c r="BP208" s="196">
        <v>27</v>
      </c>
      <c r="BQ208" s="246">
        <v>6.94</v>
      </c>
      <c r="BR208" s="199">
        <v>50</v>
      </c>
      <c r="BS208" s="474">
        <v>0.91930000000000001</v>
      </c>
      <c r="BT208" s="475">
        <f t="shared" si="3"/>
        <v>0.34699999999999998</v>
      </c>
      <c r="BU208" s="474"/>
      <c r="BV208" s="214"/>
      <c r="BW208" s="214"/>
      <c r="BX208" s="215"/>
      <c r="CA208" s="216"/>
      <c r="CB208" s="220"/>
      <c r="CC208" s="218"/>
      <c r="CF208" s="195"/>
      <c r="CG208" s="237"/>
      <c r="CH208" s="237"/>
      <c r="CI208" s="239"/>
      <c r="CJ208" s="199"/>
      <c r="CK208" s="215"/>
      <c r="CL208" s="199" t="s">
        <v>530</v>
      </c>
      <c r="CM208" s="205"/>
      <c r="CN208" s="219">
        <v>41507</v>
      </c>
      <c r="CR208" s="199"/>
      <c r="CS208" s="220"/>
    </row>
    <row r="209" spans="1:97" s="196" customFormat="1" ht="15" customHeight="1">
      <c r="A209" s="195">
        <v>68.400000000000006</v>
      </c>
      <c r="B209" s="195" t="s">
        <v>927</v>
      </c>
      <c r="C209" s="204"/>
      <c r="D209" s="204">
        <v>3</v>
      </c>
      <c r="E209" s="204"/>
      <c r="F209" s="197">
        <v>3639</v>
      </c>
      <c r="G209" s="198" t="s">
        <v>928</v>
      </c>
      <c r="H209" s="199"/>
      <c r="I209" s="199"/>
      <c r="J209" s="200" t="s">
        <v>884</v>
      </c>
      <c r="K209" s="199" t="s">
        <v>929</v>
      </c>
      <c r="L209" s="199"/>
      <c r="N209" s="196" t="s">
        <v>916</v>
      </c>
      <c r="O209" s="335" t="s">
        <v>930</v>
      </c>
      <c r="P209" s="335"/>
      <c r="S209" s="335">
        <v>20</v>
      </c>
      <c r="T209" s="195"/>
      <c r="U209" s="204" t="s">
        <v>931</v>
      </c>
      <c r="V209" s="205"/>
      <c r="W209" s="199"/>
      <c r="AY209" s="220" t="s">
        <v>858</v>
      </c>
      <c r="AZ209" s="199"/>
      <c r="BA209" s="473" t="s">
        <v>859</v>
      </c>
      <c r="BB209" s="473"/>
      <c r="BC209" s="473"/>
      <c r="BE209" s="199" t="s">
        <v>860</v>
      </c>
      <c r="BH209" s="206">
        <v>41485</v>
      </c>
      <c r="BI209" s="218"/>
      <c r="BJ209" s="204"/>
      <c r="BK209" s="204"/>
      <c r="BL209" s="204"/>
      <c r="BM209" s="199">
        <v>41.3</v>
      </c>
      <c r="BN209" s="204">
        <v>1.9</v>
      </c>
      <c r="BO209" s="214"/>
      <c r="BP209" s="196">
        <v>22</v>
      </c>
      <c r="BQ209" s="246">
        <v>3.8</v>
      </c>
      <c r="BR209" s="199">
        <v>50</v>
      </c>
      <c r="BS209" s="474">
        <v>1.1976999999999998</v>
      </c>
      <c r="BT209" s="474">
        <f t="shared" si="3"/>
        <v>0.19</v>
      </c>
      <c r="BU209" s="474"/>
      <c r="BV209" s="214"/>
      <c r="BW209" s="214"/>
      <c r="BX209" s="215"/>
      <c r="CA209" s="216"/>
      <c r="CB209" s="220"/>
      <c r="CC209" s="218"/>
      <c r="CF209" s="195"/>
      <c r="CG209" s="237"/>
      <c r="CH209" s="237"/>
      <c r="CI209" s="239"/>
      <c r="CJ209" s="199"/>
      <c r="CK209" s="215"/>
      <c r="CL209" s="199"/>
      <c r="CM209" s="205"/>
      <c r="CN209" s="219"/>
      <c r="CR209" s="199"/>
      <c r="CS209" s="220"/>
    </row>
    <row r="210" spans="1:97">
      <c r="A210" s="56">
        <v>69</v>
      </c>
      <c r="B210" s="181" t="s">
        <v>932</v>
      </c>
      <c r="C210" s="63" t="s">
        <v>933</v>
      </c>
      <c r="D210" s="63" t="s">
        <v>933</v>
      </c>
      <c r="E210" s="63"/>
      <c r="F210" s="58">
        <v>3699</v>
      </c>
      <c r="G210" s="59" t="s">
        <v>934</v>
      </c>
      <c r="J210" s="230" t="s">
        <v>884</v>
      </c>
      <c r="K210" s="60" t="s">
        <v>894</v>
      </c>
      <c r="L210" s="60"/>
      <c r="N210" t="s">
        <v>895</v>
      </c>
      <c r="O210" s="63"/>
      <c r="P210" s="63"/>
      <c r="S210" s="63">
        <v>75</v>
      </c>
      <c r="U210" s="65" t="s">
        <v>878</v>
      </c>
      <c r="V210" s="66" t="s">
        <v>100</v>
      </c>
      <c r="W210" s="60"/>
      <c r="AY210" s="81" t="s">
        <v>858</v>
      </c>
      <c r="BA210" s="62" t="s">
        <v>879</v>
      </c>
      <c r="BB210" s="62"/>
      <c r="BC210" s="62"/>
      <c r="BE210" s="60" t="s">
        <v>880</v>
      </c>
      <c r="BH210" s="70">
        <v>41485</v>
      </c>
      <c r="BM210" s="60">
        <v>14.9</v>
      </c>
      <c r="BN210" s="65">
        <v>1.9</v>
      </c>
      <c r="BP210">
        <v>136</v>
      </c>
      <c r="BQ210" s="246">
        <v>13.900000000000002</v>
      </c>
      <c r="BR210">
        <v>136</v>
      </c>
      <c r="BS210" s="470">
        <v>2.2201</v>
      </c>
      <c r="BT210" s="475">
        <f t="shared" si="3"/>
        <v>1.8904000000000003</v>
      </c>
      <c r="CL210" s="60">
        <v>1</v>
      </c>
      <c r="CN210" s="85">
        <v>41507</v>
      </c>
    </row>
    <row r="211" spans="1:97" s="196" customFormat="1" ht="15" customHeight="1">
      <c r="A211" s="195">
        <v>69.099999999999994</v>
      </c>
      <c r="B211" s="195" t="s">
        <v>935</v>
      </c>
      <c r="C211" s="199"/>
      <c r="D211" s="335">
        <v>4</v>
      </c>
      <c r="E211" s="335"/>
      <c r="F211" s="197">
        <v>3699</v>
      </c>
      <c r="G211" s="198" t="s">
        <v>936</v>
      </c>
      <c r="H211" s="199"/>
      <c r="I211" s="199"/>
      <c r="J211" s="200" t="s">
        <v>884</v>
      </c>
      <c r="K211" s="199" t="s">
        <v>937</v>
      </c>
      <c r="L211" s="199"/>
      <c r="N211" t="s">
        <v>895</v>
      </c>
      <c r="O211" s="335"/>
      <c r="P211" s="335"/>
      <c r="S211" s="335" t="s">
        <v>938</v>
      </c>
      <c r="T211" s="195"/>
      <c r="U211" s="204" t="s">
        <v>939</v>
      </c>
      <c r="V211" s="205"/>
      <c r="W211" s="199"/>
      <c r="AY211" s="220" t="s">
        <v>858</v>
      </c>
      <c r="AZ211" s="199"/>
      <c r="BA211" s="473" t="s">
        <v>859</v>
      </c>
      <c r="BB211" s="473"/>
      <c r="BC211" s="473"/>
      <c r="BE211" s="199" t="s">
        <v>860</v>
      </c>
      <c r="BH211" s="206">
        <v>41485</v>
      </c>
      <c r="BI211" s="218"/>
      <c r="BJ211" s="204"/>
      <c r="BK211" s="204"/>
      <c r="BL211" s="204"/>
      <c r="BM211" s="199">
        <v>35.6</v>
      </c>
      <c r="BN211" s="204">
        <v>1.82</v>
      </c>
      <c r="BO211" s="214"/>
      <c r="BP211" s="196">
        <v>10</v>
      </c>
      <c r="BQ211" s="246">
        <v>2.6</v>
      </c>
      <c r="BR211" s="199">
        <v>50</v>
      </c>
      <c r="BS211" s="474">
        <v>0.49840000000000001</v>
      </c>
      <c r="BT211" s="474">
        <f t="shared" si="3"/>
        <v>0.13</v>
      </c>
      <c r="BU211" s="474"/>
      <c r="BV211" s="214"/>
      <c r="BW211" s="214"/>
      <c r="BX211" s="215"/>
      <c r="CA211" s="216"/>
      <c r="CB211" s="220"/>
      <c r="CC211" s="218"/>
      <c r="CF211" s="195"/>
      <c r="CG211" s="237"/>
      <c r="CH211" s="237"/>
      <c r="CI211" s="239"/>
      <c r="CJ211" s="199"/>
      <c r="CK211" s="215"/>
      <c r="CL211" s="199"/>
      <c r="CM211" s="205"/>
      <c r="CN211" s="219"/>
      <c r="CR211" s="199"/>
      <c r="CS211" s="220"/>
    </row>
    <row r="212" spans="1:97" s="196" customFormat="1" ht="15" customHeight="1">
      <c r="A212" s="195">
        <v>69.2</v>
      </c>
      <c r="B212" s="195" t="s">
        <v>940</v>
      </c>
      <c r="C212" s="199"/>
      <c r="D212" s="335">
        <v>4</v>
      </c>
      <c r="E212" s="335"/>
      <c r="F212" s="197">
        <v>3699</v>
      </c>
      <c r="G212" s="198" t="s">
        <v>941</v>
      </c>
      <c r="H212" s="199"/>
      <c r="I212" s="199"/>
      <c r="J212" s="200" t="s">
        <v>855</v>
      </c>
      <c r="M212" s="199" t="s">
        <v>942</v>
      </c>
      <c r="O212" s="335"/>
      <c r="P212" s="335"/>
      <c r="S212" s="199" t="s">
        <v>878</v>
      </c>
      <c r="T212" s="195"/>
      <c r="U212" s="204" t="s">
        <v>943</v>
      </c>
      <c r="V212" s="205"/>
      <c r="W212" s="199"/>
      <c r="AY212" s="220" t="s">
        <v>858</v>
      </c>
      <c r="AZ212" s="199"/>
      <c r="BA212" s="473" t="s">
        <v>859</v>
      </c>
      <c r="BB212" s="473"/>
      <c r="BC212" s="473"/>
      <c r="BE212" s="199" t="s">
        <v>860</v>
      </c>
      <c r="BH212" s="206">
        <v>41485</v>
      </c>
      <c r="BI212" s="218"/>
      <c r="BM212" s="199">
        <v>25.9</v>
      </c>
      <c r="BN212" s="204">
        <v>1.79</v>
      </c>
      <c r="BO212" s="214"/>
      <c r="BP212" s="196">
        <v>20</v>
      </c>
      <c r="BQ212" s="246">
        <v>4.2</v>
      </c>
      <c r="BR212" s="199">
        <v>50</v>
      </c>
      <c r="BS212" s="474">
        <v>0.62159999999999993</v>
      </c>
      <c r="BT212" s="474">
        <f t="shared" si="3"/>
        <v>0.21</v>
      </c>
      <c r="BU212" s="474"/>
      <c r="BV212" s="214"/>
      <c r="BW212" s="214"/>
      <c r="BX212" s="215"/>
      <c r="CA212" s="216"/>
      <c r="CB212" s="220"/>
      <c r="CC212" s="218"/>
      <c r="CF212" s="195"/>
      <c r="CG212" s="237"/>
      <c r="CH212" s="237"/>
      <c r="CI212" s="239"/>
      <c r="CJ212" s="199"/>
      <c r="CK212" s="215"/>
      <c r="CL212" s="199"/>
      <c r="CM212" s="205"/>
      <c r="CN212" s="219"/>
      <c r="CR212" s="199"/>
      <c r="CS212" s="220"/>
    </row>
    <row r="213" spans="1:97" s="196" customFormat="1" ht="15" customHeight="1">
      <c r="A213" s="195">
        <v>69.3</v>
      </c>
      <c r="B213" s="195" t="s">
        <v>944</v>
      </c>
      <c r="C213" s="199"/>
      <c r="D213" s="335">
        <v>4</v>
      </c>
      <c r="E213" s="335"/>
      <c r="F213" s="197">
        <v>3699</v>
      </c>
      <c r="G213" s="198" t="s">
        <v>945</v>
      </c>
      <c r="H213" s="199"/>
      <c r="I213" s="199"/>
      <c r="J213" s="200" t="s">
        <v>884</v>
      </c>
      <c r="K213" s="199" t="s">
        <v>894</v>
      </c>
      <c r="L213" s="199"/>
      <c r="N213" t="s">
        <v>895</v>
      </c>
      <c r="O213" s="335"/>
      <c r="P213" s="335"/>
      <c r="S213" s="335">
        <v>70</v>
      </c>
      <c r="T213" s="195"/>
      <c r="U213" s="204" t="s">
        <v>946</v>
      </c>
      <c r="V213" s="205"/>
      <c r="W213" s="199"/>
      <c r="AY213" s="220" t="s">
        <v>858</v>
      </c>
      <c r="AZ213" s="199"/>
      <c r="BA213" s="473" t="s">
        <v>859</v>
      </c>
      <c r="BB213" s="473"/>
      <c r="BC213" s="473"/>
      <c r="BE213" s="199" t="s">
        <v>860</v>
      </c>
      <c r="BH213" s="206">
        <v>41485</v>
      </c>
      <c r="BI213" s="218"/>
      <c r="BJ213" s="204"/>
      <c r="BK213" s="204"/>
      <c r="BL213" s="204"/>
      <c r="BM213" s="199">
        <v>991.7</v>
      </c>
      <c r="BN213" s="204">
        <v>1.95</v>
      </c>
      <c r="BO213" s="214"/>
      <c r="BP213" s="196">
        <v>5</v>
      </c>
      <c r="BQ213" s="246">
        <v>5.0599999999999996</v>
      </c>
      <c r="BR213" s="199">
        <v>50</v>
      </c>
      <c r="BS213" s="474">
        <v>28.759300000000003</v>
      </c>
      <c r="BT213" s="474">
        <f t="shared" si="3"/>
        <v>0.25299999999999995</v>
      </c>
      <c r="BU213" s="474"/>
      <c r="BV213" s="214"/>
      <c r="BW213" s="214"/>
      <c r="BX213" s="215"/>
      <c r="CA213" s="216"/>
      <c r="CB213" s="220"/>
      <c r="CC213" s="218"/>
      <c r="CF213" s="195"/>
      <c r="CG213" s="237"/>
      <c r="CH213" s="237"/>
      <c r="CI213" s="239"/>
      <c r="CJ213" s="199"/>
      <c r="CK213" s="215"/>
      <c r="CL213" s="199"/>
      <c r="CM213" s="205"/>
      <c r="CN213" s="219"/>
      <c r="CR213" s="199"/>
      <c r="CS213" s="220"/>
    </row>
    <row r="214" spans="1:97" s="196" customFormat="1" ht="15" customHeight="1">
      <c r="A214" s="195">
        <v>69.400000000000006</v>
      </c>
      <c r="B214" s="195" t="s">
        <v>947</v>
      </c>
      <c r="C214" s="335" t="s">
        <v>948</v>
      </c>
      <c r="D214" s="335" t="s">
        <v>948</v>
      </c>
      <c r="E214" s="335"/>
      <c r="F214" s="197">
        <v>3699</v>
      </c>
      <c r="G214" s="198" t="s">
        <v>949</v>
      </c>
      <c r="H214" s="199"/>
      <c r="I214" s="199"/>
      <c r="J214" s="200" t="s">
        <v>855</v>
      </c>
      <c r="M214" s="199" t="s">
        <v>950</v>
      </c>
      <c r="O214" s="335"/>
      <c r="P214" s="335"/>
      <c r="S214" s="199" t="s">
        <v>878</v>
      </c>
      <c r="T214" s="195"/>
      <c r="U214" s="204" t="s">
        <v>951</v>
      </c>
      <c r="V214" s="205"/>
      <c r="W214" s="199"/>
      <c r="AY214" s="220" t="s">
        <v>858</v>
      </c>
      <c r="AZ214" s="199"/>
      <c r="BA214" s="473" t="s">
        <v>859</v>
      </c>
      <c r="BB214" s="473"/>
      <c r="BC214" s="473"/>
      <c r="BE214" s="199" t="s">
        <v>860</v>
      </c>
      <c r="BH214" s="206">
        <v>41485</v>
      </c>
      <c r="BI214" s="218"/>
      <c r="BM214" s="199">
        <v>36.5</v>
      </c>
      <c r="BN214" s="204">
        <v>1.88</v>
      </c>
      <c r="BO214" s="214"/>
      <c r="BP214" s="196">
        <v>22</v>
      </c>
      <c r="BQ214" s="246">
        <v>6.54</v>
      </c>
      <c r="BR214" s="199">
        <v>50</v>
      </c>
      <c r="BS214" s="474">
        <v>1.0585</v>
      </c>
      <c r="BT214" s="475">
        <f t="shared" si="3"/>
        <v>0.32700000000000001</v>
      </c>
      <c r="BU214" s="474"/>
      <c r="BV214" s="214"/>
      <c r="BW214" s="214"/>
      <c r="BX214" s="215"/>
      <c r="CA214" s="216"/>
      <c r="CB214" s="220"/>
      <c r="CC214" s="218"/>
      <c r="CF214" s="195"/>
      <c r="CG214" s="237"/>
      <c r="CH214" s="237"/>
      <c r="CI214" s="239"/>
      <c r="CJ214" s="199"/>
      <c r="CK214" s="215"/>
      <c r="CL214" s="199" t="s">
        <v>530</v>
      </c>
      <c r="CM214" s="205"/>
      <c r="CN214" s="219">
        <v>41507</v>
      </c>
      <c r="CR214" s="199"/>
      <c r="CS214" s="220"/>
    </row>
    <row r="215" spans="1:97">
      <c r="A215" s="56">
        <v>70</v>
      </c>
      <c r="B215" s="181" t="s">
        <v>952</v>
      </c>
      <c r="C215" s="63" t="s">
        <v>953</v>
      </c>
      <c r="D215" s="63" t="s">
        <v>953</v>
      </c>
      <c r="E215" s="63"/>
      <c r="F215" s="60">
        <v>3701</v>
      </c>
      <c r="G215" s="59" t="s">
        <v>954</v>
      </c>
      <c r="J215" s="230" t="s">
        <v>884</v>
      </c>
      <c r="K215" s="60" t="s">
        <v>955</v>
      </c>
      <c r="L215" s="60"/>
      <c r="O215" s="63"/>
      <c r="P215" s="63"/>
      <c r="S215" s="63">
        <v>80</v>
      </c>
      <c r="U215" s="65" t="s">
        <v>878</v>
      </c>
      <c r="V215" s="66" t="s">
        <v>100</v>
      </c>
      <c r="W215" s="60"/>
      <c r="AY215" s="81" t="s">
        <v>858</v>
      </c>
      <c r="BA215" s="62" t="s">
        <v>879</v>
      </c>
      <c r="BB215" s="62"/>
      <c r="BC215" s="62"/>
      <c r="BE215" s="60" t="s">
        <v>880</v>
      </c>
      <c r="BH215" s="70">
        <v>41485</v>
      </c>
      <c r="BM215" s="60">
        <v>14.8</v>
      </c>
      <c r="BN215" s="65">
        <v>1.92</v>
      </c>
      <c r="BP215">
        <v>136</v>
      </c>
      <c r="BQ215" s="246">
        <v>14.38</v>
      </c>
      <c r="BR215">
        <v>136</v>
      </c>
      <c r="BS215" s="470">
        <v>2.2052000000000005</v>
      </c>
      <c r="BT215" s="475">
        <f t="shared" si="3"/>
        <v>1.9556800000000001</v>
      </c>
      <c r="CL215" s="60">
        <v>1</v>
      </c>
      <c r="CN215" s="85">
        <v>41507</v>
      </c>
    </row>
    <row r="216" spans="1:97" s="196" customFormat="1" ht="15" customHeight="1">
      <c r="A216" s="195">
        <v>70.099999999999994</v>
      </c>
      <c r="B216" s="195" t="s">
        <v>956</v>
      </c>
      <c r="C216" s="199"/>
      <c r="D216" s="335">
        <v>5</v>
      </c>
      <c r="E216" s="335"/>
      <c r="F216" s="199">
        <v>3701</v>
      </c>
      <c r="G216" s="198" t="s">
        <v>957</v>
      </c>
      <c r="H216" s="199"/>
      <c r="I216" s="199"/>
      <c r="J216" s="200" t="s">
        <v>884</v>
      </c>
      <c r="K216" s="199" t="s">
        <v>958</v>
      </c>
      <c r="L216" s="199"/>
      <c r="O216" s="335" t="s">
        <v>917</v>
      </c>
      <c r="P216" s="335"/>
      <c r="S216" s="335">
        <v>80</v>
      </c>
      <c r="T216" s="195"/>
      <c r="U216" s="204" t="s">
        <v>959</v>
      </c>
      <c r="V216" s="205"/>
      <c r="W216" s="199"/>
      <c r="AY216" s="220" t="s">
        <v>858</v>
      </c>
      <c r="AZ216" s="199"/>
      <c r="BA216" s="473" t="s">
        <v>859</v>
      </c>
      <c r="BB216" s="473"/>
      <c r="BC216" s="473"/>
      <c r="BE216" s="199" t="s">
        <v>860</v>
      </c>
      <c r="BH216" s="206">
        <v>41485</v>
      </c>
      <c r="BI216" s="218"/>
      <c r="BJ216" s="204"/>
      <c r="BK216" s="204"/>
      <c r="BL216" s="204"/>
      <c r="BM216" s="199">
        <v>58.5</v>
      </c>
      <c r="BN216" s="204">
        <v>1.82</v>
      </c>
      <c r="BO216" s="214"/>
      <c r="BP216" s="196">
        <v>25</v>
      </c>
      <c r="BQ216" s="246">
        <v>13.919999999999998</v>
      </c>
      <c r="BR216" s="199">
        <v>50</v>
      </c>
      <c r="BS216" s="474">
        <v>1.6964999999999999</v>
      </c>
      <c r="BT216" s="474">
        <f t="shared" si="3"/>
        <v>0.69599999999999984</v>
      </c>
      <c r="BU216" s="474"/>
      <c r="BV216" s="214"/>
      <c r="BW216" s="214"/>
      <c r="BX216" s="215"/>
      <c r="CA216" s="216"/>
      <c r="CB216" s="220"/>
      <c r="CC216" s="218"/>
      <c r="CF216" s="195"/>
      <c r="CG216" s="237"/>
      <c r="CH216" s="237"/>
      <c r="CI216" s="239"/>
      <c r="CJ216" s="199"/>
      <c r="CK216" s="215"/>
      <c r="CL216" s="199"/>
      <c r="CM216" s="205"/>
      <c r="CN216" s="219"/>
      <c r="CR216" s="199"/>
      <c r="CS216" s="220"/>
    </row>
    <row r="217" spans="1:97" s="196" customFormat="1" ht="15" customHeight="1">
      <c r="A217" s="195">
        <v>70.2</v>
      </c>
      <c r="B217" s="195" t="s">
        <v>960</v>
      </c>
      <c r="C217" s="199"/>
      <c r="D217" s="335">
        <v>5</v>
      </c>
      <c r="E217" s="335"/>
      <c r="F217" s="199">
        <v>3701</v>
      </c>
      <c r="G217" s="198" t="s">
        <v>961</v>
      </c>
      <c r="H217" s="199"/>
      <c r="I217" s="199"/>
      <c r="J217" s="200" t="s">
        <v>884</v>
      </c>
      <c r="K217" s="199" t="s">
        <v>958</v>
      </c>
      <c r="L217" s="199"/>
      <c r="O217" s="335" t="s">
        <v>917</v>
      </c>
      <c r="P217" s="335"/>
      <c r="S217" s="335">
        <v>90</v>
      </c>
      <c r="T217" s="195"/>
      <c r="U217" s="204" t="s">
        <v>962</v>
      </c>
      <c r="V217" s="205"/>
      <c r="W217" s="199"/>
      <c r="AY217" s="220" t="s">
        <v>858</v>
      </c>
      <c r="AZ217" s="199"/>
      <c r="BA217" s="473" t="s">
        <v>859</v>
      </c>
      <c r="BB217" s="473"/>
      <c r="BC217" s="473"/>
      <c r="BE217" s="199" t="s">
        <v>860</v>
      </c>
      <c r="BH217" s="206">
        <v>41485</v>
      </c>
      <c r="BI217" s="218"/>
      <c r="BJ217" s="204"/>
      <c r="BK217" s="204"/>
      <c r="BL217" s="204"/>
      <c r="BM217" s="199">
        <v>113.8</v>
      </c>
      <c r="BN217" s="204">
        <v>1.84</v>
      </c>
      <c r="BO217" s="214"/>
      <c r="BP217" s="196">
        <v>25</v>
      </c>
      <c r="BQ217" s="246">
        <v>18.66</v>
      </c>
      <c r="BR217" s="199">
        <v>50</v>
      </c>
      <c r="BS217" s="474">
        <v>3.3001999999999998</v>
      </c>
      <c r="BT217" s="474">
        <f t="shared" si="3"/>
        <v>0.93300000000000005</v>
      </c>
      <c r="BU217" s="474"/>
      <c r="BV217" s="214"/>
      <c r="BW217" s="214"/>
      <c r="BX217" s="215"/>
      <c r="CA217" s="216"/>
      <c r="CB217" s="220"/>
      <c r="CC217" s="218"/>
      <c r="CF217" s="195"/>
      <c r="CG217" s="237"/>
      <c r="CH217" s="237"/>
      <c r="CI217" s="239"/>
      <c r="CJ217" s="199"/>
      <c r="CK217" s="215"/>
      <c r="CL217" s="199"/>
      <c r="CM217" s="205"/>
      <c r="CN217" s="219"/>
      <c r="CR217" s="199"/>
      <c r="CS217" s="220"/>
    </row>
    <row r="218" spans="1:97" s="196" customFormat="1" ht="15" customHeight="1">
      <c r="A218" s="195">
        <v>70.3</v>
      </c>
      <c r="B218" s="195" t="s">
        <v>963</v>
      </c>
      <c r="C218" s="335" t="s">
        <v>964</v>
      </c>
      <c r="D218" s="335" t="s">
        <v>964</v>
      </c>
      <c r="E218" s="335"/>
      <c r="F218" s="199">
        <v>3701</v>
      </c>
      <c r="G218" s="198" t="s">
        <v>965</v>
      </c>
      <c r="H218" s="199"/>
      <c r="I218" s="199"/>
      <c r="J218" s="200" t="s">
        <v>855</v>
      </c>
      <c r="K218" s="199"/>
      <c r="L218" s="199"/>
      <c r="M218" s="196" t="s">
        <v>966</v>
      </c>
      <c r="O218" s="335"/>
      <c r="P218" s="335"/>
      <c r="S218" s="199" t="s">
        <v>878</v>
      </c>
      <c r="T218" s="195"/>
      <c r="U218" s="204" t="s">
        <v>967</v>
      </c>
      <c r="V218" s="205"/>
      <c r="W218" s="199"/>
      <c r="AY218" s="220" t="s">
        <v>858</v>
      </c>
      <c r="AZ218" s="199"/>
      <c r="BA218" s="473" t="s">
        <v>859</v>
      </c>
      <c r="BB218" s="473"/>
      <c r="BC218" s="473"/>
      <c r="BE218" s="199" t="s">
        <v>860</v>
      </c>
      <c r="BH218" s="206">
        <v>41485</v>
      </c>
      <c r="BI218" s="218"/>
      <c r="BM218" s="199">
        <v>130.69999999999999</v>
      </c>
      <c r="BN218" s="204">
        <v>1.83</v>
      </c>
      <c r="BO218" s="214"/>
      <c r="BP218" s="196">
        <v>22</v>
      </c>
      <c r="BQ218" s="246">
        <v>30</v>
      </c>
      <c r="BR218" s="199">
        <v>50</v>
      </c>
      <c r="BS218" s="474">
        <v>3.7902999999999998</v>
      </c>
      <c r="BT218" s="474">
        <f t="shared" si="3"/>
        <v>1.5</v>
      </c>
      <c r="BU218" s="474"/>
      <c r="BV218" s="214"/>
      <c r="BW218" s="214"/>
      <c r="BX218" s="215"/>
      <c r="CA218" s="216"/>
      <c r="CB218" s="220"/>
      <c r="CC218" s="218"/>
      <c r="CF218" s="195"/>
      <c r="CG218" s="237"/>
      <c r="CH218" s="237"/>
      <c r="CI218" s="239"/>
      <c r="CJ218" s="199"/>
      <c r="CK218" s="215"/>
      <c r="CL218" s="199">
        <v>1</v>
      </c>
      <c r="CM218" s="205"/>
      <c r="CN218" s="219">
        <v>41507</v>
      </c>
      <c r="CR218" s="199"/>
      <c r="CS218" s="220"/>
    </row>
    <row r="219" spans="1:97">
      <c r="A219" s="56">
        <v>71</v>
      </c>
      <c r="B219" s="181" t="s">
        <v>968</v>
      </c>
      <c r="C219" s="65"/>
      <c r="D219" s="65">
        <v>6</v>
      </c>
      <c r="E219" s="65"/>
      <c r="F219" s="58">
        <v>3554</v>
      </c>
      <c r="G219" s="59" t="s">
        <v>969</v>
      </c>
      <c r="J219" s="230" t="s">
        <v>884</v>
      </c>
      <c r="K219" t="s">
        <v>970</v>
      </c>
      <c r="L219"/>
      <c r="S219" s="65">
        <v>40</v>
      </c>
      <c r="U219" s="65" t="s">
        <v>971</v>
      </c>
      <c r="V219" s="66" t="s">
        <v>100</v>
      </c>
      <c r="AY219" s="81" t="s">
        <v>858</v>
      </c>
      <c r="BA219" s="179" t="s">
        <v>859</v>
      </c>
      <c r="BB219" s="179"/>
      <c r="BC219" s="179"/>
      <c r="BE219" t="s">
        <v>860</v>
      </c>
      <c r="BH219" s="70">
        <v>41485</v>
      </c>
      <c r="BM219">
        <v>104.9</v>
      </c>
      <c r="BN219" s="65">
        <v>1.74</v>
      </c>
      <c r="BP219">
        <v>25</v>
      </c>
      <c r="BQ219" s="246">
        <v>32</v>
      </c>
      <c r="BR219" s="60">
        <v>50</v>
      </c>
      <c r="BS219" s="470">
        <v>3.0421000000000005</v>
      </c>
      <c r="BT219" s="474">
        <f t="shared" si="3"/>
        <v>1.6</v>
      </c>
    </row>
    <row r="220" spans="1:97" s="196" customFormat="1" ht="15" customHeight="1">
      <c r="A220" s="195">
        <v>71.099999999999994</v>
      </c>
      <c r="B220" s="195" t="s">
        <v>972</v>
      </c>
      <c r="C220" s="204" t="s">
        <v>973</v>
      </c>
      <c r="D220" s="204" t="s">
        <v>973</v>
      </c>
      <c r="E220" s="204"/>
      <c r="F220" s="197">
        <v>3554</v>
      </c>
      <c r="G220" s="198" t="s">
        <v>974</v>
      </c>
      <c r="H220" s="199"/>
      <c r="I220" s="199"/>
      <c r="J220" s="200" t="s">
        <v>884</v>
      </c>
      <c r="K220" s="196" t="s">
        <v>975</v>
      </c>
      <c r="O220" s="204"/>
      <c r="P220" s="204"/>
      <c r="S220" s="204">
        <v>60</v>
      </c>
      <c r="T220" s="195"/>
      <c r="U220" s="204" t="s">
        <v>976</v>
      </c>
      <c r="V220" s="205"/>
      <c r="AY220" s="220" t="s">
        <v>858</v>
      </c>
      <c r="AZ220" s="199"/>
      <c r="BA220" s="201" t="s">
        <v>859</v>
      </c>
      <c r="BB220" s="201"/>
      <c r="BC220" s="201"/>
      <c r="BE220" s="196" t="s">
        <v>860</v>
      </c>
      <c r="BH220" s="206">
        <v>41485</v>
      </c>
      <c r="BI220" s="218"/>
      <c r="BJ220" s="204"/>
      <c r="BK220" s="204"/>
      <c r="BL220" s="204"/>
      <c r="BM220" s="196">
        <v>208.9</v>
      </c>
      <c r="BN220" s="204">
        <v>1.79</v>
      </c>
      <c r="BO220" s="214"/>
      <c r="BP220" s="196">
        <v>24</v>
      </c>
      <c r="BQ220" s="246">
        <v>46.6</v>
      </c>
      <c r="BR220" s="199">
        <v>50</v>
      </c>
      <c r="BS220" s="474">
        <v>6.0581000000000005</v>
      </c>
      <c r="BT220" s="475">
        <f t="shared" si="3"/>
        <v>2.33</v>
      </c>
      <c r="BU220" s="474"/>
      <c r="BV220" s="214"/>
      <c r="BW220" s="214"/>
      <c r="BX220" s="215"/>
      <c r="CA220" s="216"/>
      <c r="CB220" s="220"/>
      <c r="CC220" s="218"/>
      <c r="CF220" s="195"/>
      <c r="CG220" s="237"/>
      <c r="CH220" s="237"/>
      <c r="CI220" s="239"/>
      <c r="CJ220" s="199"/>
      <c r="CK220" s="215"/>
      <c r="CL220" s="199">
        <v>1</v>
      </c>
      <c r="CM220" s="205"/>
      <c r="CN220" s="219">
        <v>41507</v>
      </c>
      <c r="CR220" s="199"/>
      <c r="CS220" s="220"/>
    </row>
    <row r="221" spans="1:97" s="196" customFormat="1" ht="15" customHeight="1">
      <c r="A221" s="195">
        <v>71.2</v>
      </c>
      <c r="B221" s="195" t="s">
        <v>977</v>
      </c>
      <c r="C221" s="204" t="s">
        <v>978</v>
      </c>
      <c r="D221" s="204" t="s">
        <v>978</v>
      </c>
      <c r="E221" s="204"/>
      <c r="F221" s="197">
        <v>3554</v>
      </c>
      <c r="G221" s="198" t="s">
        <v>979</v>
      </c>
      <c r="H221" s="199"/>
      <c r="I221" s="199"/>
      <c r="J221" s="200" t="s">
        <v>855</v>
      </c>
      <c r="M221" s="196" t="s">
        <v>980</v>
      </c>
      <c r="O221" s="204"/>
      <c r="P221" s="204"/>
      <c r="S221" s="196" t="s">
        <v>878</v>
      </c>
      <c r="T221" s="195"/>
      <c r="U221" s="204" t="s">
        <v>981</v>
      </c>
      <c r="V221" s="205"/>
      <c r="AY221" s="220" t="s">
        <v>858</v>
      </c>
      <c r="AZ221" s="199"/>
      <c r="BA221" s="201" t="s">
        <v>859</v>
      </c>
      <c r="BB221" s="201"/>
      <c r="BC221" s="201"/>
      <c r="BE221" s="196" t="s">
        <v>860</v>
      </c>
      <c r="BH221" s="206">
        <v>41485</v>
      </c>
      <c r="BI221" s="218"/>
      <c r="BM221" s="196">
        <v>100.4</v>
      </c>
      <c r="BN221" s="204">
        <v>1.8</v>
      </c>
      <c r="BO221" s="214"/>
      <c r="BP221" s="196">
        <v>24</v>
      </c>
      <c r="BQ221" s="246">
        <v>21.2</v>
      </c>
      <c r="BR221" s="199">
        <v>50</v>
      </c>
      <c r="BS221" s="474">
        <v>2.9116000000000004</v>
      </c>
      <c r="BT221" s="475">
        <f t="shared" si="3"/>
        <v>1.06</v>
      </c>
      <c r="BU221" s="474"/>
      <c r="BV221" s="214"/>
      <c r="BW221" s="214"/>
      <c r="BX221" s="215"/>
      <c r="CA221" s="216"/>
      <c r="CB221" s="220"/>
      <c r="CC221" s="218"/>
      <c r="CF221" s="195"/>
      <c r="CG221" s="237"/>
      <c r="CH221" s="237"/>
      <c r="CI221" s="239"/>
      <c r="CJ221" s="199"/>
      <c r="CK221" s="215"/>
      <c r="CL221" s="199">
        <v>0.5</v>
      </c>
      <c r="CM221" s="205"/>
      <c r="CN221" s="219">
        <v>41507</v>
      </c>
      <c r="CR221" s="199"/>
      <c r="CS221" s="220"/>
    </row>
    <row r="222" spans="1:97" ht="15" customHeight="1">
      <c r="A222" s="56">
        <v>72</v>
      </c>
      <c r="B222" s="181" t="s">
        <v>982</v>
      </c>
      <c r="C222" s="65" t="s">
        <v>983</v>
      </c>
      <c r="D222" s="65" t="s">
        <v>983</v>
      </c>
      <c r="E222" s="65"/>
      <c r="F222" s="58">
        <v>3715</v>
      </c>
      <c r="G222" s="59" t="s">
        <v>984</v>
      </c>
      <c r="J222" s="230" t="s">
        <v>855</v>
      </c>
      <c r="M222" t="s">
        <v>985</v>
      </c>
      <c r="S222" t="s">
        <v>878</v>
      </c>
      <c r="U222" s="65" t="s">
        <v>986</v>
      </c>
      <c r="V222" s="66" t="s">
        <v>100</v>
      </c>
      <c r="AY222" s="81" t="s">
        <v>858</v>
      </c>
      <c r="BA222" s="179" t="s">
        <v>859</v>
      </c>
      <c r="BB222" s="179"/>
      <c r="BC222" s="179"/>
      <c r="BE222" t="s">
        <v>860</v>
      </c>
      <c r="BH222" s="70">
        <v>41485</v>
      </c>
      <c r="BJ222"/>
      <c r="BK222"/>
      <c r="BL222"/>
      <c r="BM222">
        <v>448.7</v>
      </c>
      <c r="BN222" s="65">
        <v>1.87</v>
      </c>
      <c r="BP222">
        <v>11</v>
      </c>
      <c r="BQ222" s="246">
        <v>20</v>
      </c>
      <c r="BR222" s="60">
        <v>50</v>
      </c>
      <c r="BS222" s="470">
        <v>13.0123</v>
      </c>
      <c r="BT222" s="475">
        <f t="shared" si="3"/>
        <v>1</v>
      </c>
      <c r="CL222" s="60">
        <v>0.5</v>
      </c>
      <c r="CN222" s="85">
        <v>41507</v>
      </c>
    </row>
    <row r="223" spans="1:97" s="196" customFormat="1">
      <c r="A223" s="195">
        <v>72.099999999999994</v>
      </c>
      <c r="B223" s="195" t="s">
        <v>987</v>
      </c>
      <c r="C223" s="204" t="s">
        <v>988</v>
      </c>
      <c r="D223" s="204" t="s">
        <v>988</v>
      </c>
      <c r="E223" s="204"/>
      <c r="F223" s="197">
        <v>3715</v>
      </c>
      <c r="G223" s="198" t="s">
        <v>989</v>
      </c>
      <c r="H223" s="199"/>
      <c r="I223" s="199"/>
      <c r="J223" s="200" t="s">
        <v>884</v>
      </c>
      <c r="K223" s="196" t="s">
        <v>990</v>
      </c>
      <c r="O223" s="335" t="s">
        <v>991</v>
      </c>
      <c r="P223" s="335"/>
      <c r="S223" s="204">
        <v>80</v>
      </c>
      <c r="T223" s="195"/>
      <c r="U223" s="204" t="s">
        <v>992</v>
      </c>
      <c r="V223" s="205"/>
      <c r="AY223" s="220" t="s">
        <v>858</v>
      </c>
      <c r="AZ223" s="199"/>
      <c r="BA223" s="201" t="s">
        <v>859</v>
      </c>
      <c r="BB223" s="201"/>
      <c r="BC223" s="201"/>
      <c r="BE223" s="196" t="s">
        <v>860</v>
      </c>
      <c r="BH223" s="206">
        <v>41485</v>
      </c>
      <c r="BI223" s="218"/>
      <c r="BJ223" s="204"/>
      <c r="BK223" s="204"/>
      <c r="BL223" s="204"/>
      <c r="BM223" s="196">
        <v>83.3</v>
      </c>
      <c r="BN223" s="204">
        <v>1.89</v>
      </c>
      <c r="BO223" s="214"/>
      <c r="BP223" s="196">
        <v>26</v>
      </c>
      <c r="BQ223" s="246">
        <v>11.64</v>
      </c>
      <c r="BR223" s="199">
        <v>50</v>
      </c>
      <c r="BS223" s="474">
        <v>2.4156999999999997</v>
      </c>
      <c r="BT223" s="475">
        <f t="shared" si="3"/>
        <v>0.58199999999999996</v>
      </c>
      <c r="BU223" s="474"/>
      <c r="BV223" s="214"/>
      <c r="BW223" s="214"/>
      <c r="BX223" s="215"/>
      <c r="CA223" s="216"/>
      <c r="CB223" s="220"/>
      <c r="CC223" s="218"/>
      <c r="CF223" s="195"/>
      <c r="CG223" s="237"/>
      <c r="CH223" s="237"/>
      <c r="CI223" s="239"/>
      <c r="CJ223" s="199"/>
      <c r="CK223" s="215"/>
      <c r="CL223" s="199" t="s">
        <v>530</v>
      </c>
      <c r="CM223" s="205"/>
      <c r="CN223" s="219">
        <v>41507</v>
      </c>
      <c r="CR223" s="199"/>
      <c r="CS223" s="220"/>
    </row>
    <row r="224" spans="1:97">
      <c r="A224" s="56">
        <v>73</v>
      </c>
      <c r="B224" s="181" t="s">
        <v>993</v>
      </c>
      <c r="C224" s="65"/>
      <c r="D224" s="65">
        <v>8</v>
      </c>
      <c r="E224" s="65"/>
      <c r="F224" s="58">
        <v>3852</v>
      </c>
      <c r="G224" s="59" t="s">
        <v>994</v>
      </c>
      <c r="J224" s="230" t="s">
        <v>884</v>
      </c>
      <c r="K224" t="s">
        <v>995</v>
      </c>
      <c r="L224"/>
      <c r="N224" t="s">
        <v>895</v>
      </c>
      <c r="O224" s="335" t="s">
        <v>991</v>
      </c>
      <c r="P224" s="335"/>
      <c r="S224" s="65">
        <v>90</v>
      </c>
      <c r="U224" s="65" t="s">
        <v>996</v>
      </c>
      <c r="V224" s="66" t="s">
        <v>100</v>
      </c>
      <c r="AY224" s="81" t="s">
        <v>858</v>
      </c>
      <c r="BA224" s="179" t="s">
        <v>859</v>
      </c>
      <c r="BB224" s="179"/>
      <c r="BC224" s="179"/>
      <c r="BE224" t="s">
        <v>860</v>
      </c>
      <c r="BH224" s="70">
        <v>41485</v>
      </c>
      <c r="BM224">
        <v>555.4</v>
      </c>
      <c r="BN224" s="65">
        <v>1.91</v>
      </c>
      <c r="BP224">
        <v>9</v>
      </c>
      <c r="BQ224" s="246">
        <v>6.1400000000000006</v>
      </c>
      <c r="BR224" s="60">
        <v>50</v>
      </c>
      <c r="BS224" s="470">
        <v>16.1066</v>
      </c>
      <c r="BT224" s="474">
        <f t="shared" si="3"/>
        <v>0.307</v>
      </c>
    </row>
    <row r="225" spans="1:97" s="196" customFormat="1">
      <c r="A225" s="195">
        <v>73.099999999999994</v>
      </c>
      <c r="B225" s="195" t="s">
        <v>997</v>
      </c>
      <c r="C225" s="204" t="s">
        <v>998</v>
      </c>
      <c r="D225" s="204" t="s">
        <v>998</v>
      </c>
      <c r="E225" s="204"/>
      <c r="F225" s="197">
        <v>3852</v>
      </c>
      <c r="G225" s="198" t="s">
        <v>999</v>
      </c>
      <c r="H225" s="199"/>
      <c r="I225" s="199"/>
      <c r="J225" s="200" t="s">
        <v>855</v>
      </c>
      <c r="M225" s="196" t="s">
        <v>1000</v>
      </c>
      <c r="O225" s="204"/>
      <c r="P225" s="204"/>
      <c r="S225" s="196" t="s">
        <v>878</v>
      </c>
      <c r="T225" s="195"/>
      <c r="U225" s="204" t="s">
        <v>1001</v>
      </c>
      <c r="V225" s="205"/>
      <c r="AY225" s="220" t="s">
        <v>858</v>
      </c>
      <c r="AZ225" s="199"/>
      <c r="BA225" s="201" t="s">
        <v>859</v>
      </c>
      <c r="BB225" s="201"/>
      <c r="BC225" s="201"/>
      <c r="BE225" s="196" t="s">
        <v>860</v>
      </c>
      <c r="BH225" s="206">
        <v>41485</v>
      </c>
      <c r="BI225" s="218"/>
      <c r="BM225" s="196">
        <v>75</v>
      </c>
      <c r="BN225" s="204">
        <v>1.82</v>
      </c>
      <c r="BO225" s="214"/>
      <c r="BP225" s="196">
        <v>23</v>
      </c>
      <c r="BQ225" s="246">
        <v>11.459999999999999</v>
      </c>
      <c r="BR225" s="199">
        <v>50</v>
      </c>
      <c r="BS225" s="474">
        <v>2.1749999999999998</v>
      </c>
      <c r="BT225" s="475">
        <f t="shared" si="3"/>
        <v>0.57299999999999995</v>
      </c>
      <c r="BU225" s="474"/>
      <c r="BV225" s="214"/>
      <c r="BW225" s="214"/>
      <c r="BX225" s="215"/>
      <c r="CA225" s="216"/>
      <c r="CB225" s="220"/>
      <c r="CC225" s="218"/>
      <c r="CF225" s="195"/>
      <c r="CG225" s="237"/>
      <c r="CH225" s="237"/>
      <c r="CI225" s="239"/>
      <c r="CJ225" s="199"/>
      <c r="CK225" s="215"/>
      <c r="CL225" s="199" t="s">
        <v>530</v>
      </c>
      <c r="CM225" s="205"/>
      <c r="CN225" s="219">
        <v>41507</v>
      </c>
      <c r="CR225" s="199"/>
      <c r="CS225" s="220"/>
    </row>
    <row r="226" spans="1:97" s="196" customFormat="1">
      <c r="A226" s="195">
        <v>73.2</v>
      </c>
      <c r="B226" s="195" t="s">
        <v>1002</v>
      </c>
      <c r="C226" s="204" t="s">
        <v>1003</v>
      </c>
      <c r="D226" s="204" t="s">
        <v>1003</v>
      </c>
      <c r="E226" s="204"/>
      <c r="F226" s="197">
        <v>3852</v>
      </c>
      <c r="G226" s="198" t="s">
        <v>1004</v>
      </c>
      <c r="H226" s="199"/>
      <c r="I226" s="199"/>
      <c r="J226" s="200" t="s">
        <v>884</v>
      </c>
      <c r="K226" s="196" t="s">
        <v>1005</v>
      </c>
      <c r="N226" t="s">
        <v>895</v>
      </c>
      <c r="O226" s="335" t="s">
        <v>991</v>
      </c>
      <c r="P226" s="335"/>
      <c r="S226" s="204">
        <v>95</v>
      </c>
      <c r="T226" s="195"/>
      <c r="U226" s="204" t="s">
        <v>1006</v>
      </c>
      <c r="V226" s="205"/>
      <c r="AY226" s="220" t="s">
        <v>858</v>
      </c>
      <c r="AZ226" s="199"/>
      <c r="BA226" s="201" t="s">
        <v>859</v>
      </c>
      <c r="BB226" s="201"/>
      <c r="BC226" s="201"/>
      <c r="BE226" s="196" t="s">
        <v>860</v>
      </c>
      <c r="BH226" s="206">
        <v>41485</v>
      </c>
      <c r="BI226" s="218"/>
      <c r="BJ226" s="204"/>
      <c r="BK226" s="204"/>
      <c r="BL226" s="204"/>
      <c r="BM226" s="196">
        <v>813.4</v>
      </c>
      <c r="BN226" s="204">
        <v>1.91</v>
      </c>
      <c r="BO226" s="214"/>
      <c r="BP226" s="196">
        <v>6</v>
      </c>
      <c r="BQ226" s="246">
        <v>8.3000000000000007</v>
      </c>
      <c r="BR226" s="199">
        <v>50</v>
      </c>
      <c r="BS226" s="474">
        <v>19.521599999999999</v>
      </c>
      <c r="BT226" s="475">
        <f t="shared" si="3"/>
        <v>0.41500000000000004</v>
      </c>
      <c r="BU226" s="474"/>
      <c r="BV226" s="214"/>
      <c r="BW226" s="214"/>
      <c r="BX226" s="215"/>
      <c r="CA226" s="216"/>
      <c r="CB226" s="220"/>
      <c r="CC226" s="218"/>
      <c r="CF226" s="195"/>
      <c r="CG226" s="237"/>
      <c r="CH226" s="237"/>
      <c r="CI226" s="239"/>
      <c r="CJ226" s="199"/>
      <c r="CK226" s="215"/>
      <c r="CL226" s="199" t="s">
        <v>530</v>
      </c>
      <c r="CM226" s="205"/>
      <c r="CN226" s="219">
        <v>41507</v>
      </c>
      <c r="CR226" s="199"/>
      <c r="CS226" s="220"/>
    </row>
    <row r="227" spans="1:97" s="142" customFormat="1">
      <c r="A227" s="182">
        <v>74</v>
      </c>
      <c r="B227" s="182" t="s">
        <v>1007</v>
      </c>
      <c r="C227" s="476"/>
      <c r="D227" s="228"/>
      <c r="E227" s="228"/>
      <c r="F227" s="182"/>
      <c r="G227" s="477" t="s">
        <v>1008</v>
      </c>
      <c r="H227" s="398"/>
      <c r="I227" s="398"/>
      <c r="J227" s="230" t="s">
        <v>1009</v>
      </c>
      <c r="K227" s="142" t="s">
        <v>138</v>
      </c>
      <c r="O227" s="228"/>
      <c r="P227" s="228"/>
      <c r="S227" s="228"/>
      <c r="T227" s="182"/>
      <c r="U227" s="228" t="s">
        <v>1010</v>
      </c>
      <c r="V227" s="188" t="s">
        <v>100</v>
      </c>
      <c r="AY227" s="194" t="s">
        <v>587</v>
      </c>
      <c r="BA227" s="319"/>
      <c r="BB227" s="319"/>
      <c r="BC227" s="319"/>
      <c r="BD227" s="142" t="s">
        <v>105</v>
      </c>
      <c r="BG227" s="398">
        <v>198.25686638705812</v>
      </c>
      <c r="BH227" s="291"/>
      <c r="BI227" s="183"/>
      <c r="BJ227" s="228"/>
      <c r="BK227" s="228"/>
      <c r="BM227" s="228"/>
      <c r="BN227" s="228"/>
      <c r="BO227" s="398">
        <v>198.25686638705812</v>
      </c>
      <c r="BP227" s="142">
        <v>20</v>
      </c>
      <c r="BQ227" s="152">
        <v>234</v>
      </c>
      <c r="BS227" s="478">
        <v>4.68</v>
      </c>
      <c r="BT227" s="478"/>
      <c r="BU227" s="478"/>
      <c r="BV227" s="398"/>
      <c r="BW227" s="398"/>
      <c r="BX227" s="192"/>
      <c r="CA227" s="400"/>
      <c r="CB227" s="194"/>
      <c r="CC227" s="183"/>
      <c r="CF227" s="182"/>
      <c r="CG227" s="401"/>
      <c r="CH227" s="401"/>
      <c r="CI227" s="227"/>
      <c r="CK227" s="192"/>
      <c r="CM227" s="188"/>
      <c r="CN227" s="403"/>
      <c r="CS227" s="194"/>
    </row>
    <row r="228" spans="1:97" s="199" customFormat="1">
      <c r="A228" s="197">
        <v>74.099999999999994</v>
      </c>
      <c r="B228" s="197" t="s">
        <v>1011</v>
      </c>
      <c r="C228" s="479" t="s">
        <v>1012</v>
      </c>
      <c r="D228" s="479" t="s">
        <v>1012</v>
      </c>
      <c r="E228" s="335"/>
      <c r="F228" s="197"/>
      <c r="G228" s="480" t="s">
        <v>1013</v>
      </c>
      <c r="H228" s="337"/>
      <c r="I228" s="337"/>
      <c r="J228" s="200" t="s">
        <v>1014</v>
      </c>
      <c r="O228" s="335"/>
      <c r="P228" s="335"/>
      <c r="T228" s="197"/>
      <c r="U228" s="335" t="s">
        <v>1015</v>
      </c>
      <c r="V228" s="205"/>
      <c r="AY228" s="220" t="s">
        <v>587</v>
      </c>
      <c r="BA228" s="473"/>
      <c r="BB228" s="473"/>
      <c r="BC228" s="473"/>
      <c r="BD228" s="199" t="s">
        <v>105</v>
      </c>
      <c r="BG228" s="337">
        <v>116.57801677651288</v>
      </c>
      <c r="BH228" s="206"/>
      <c r="BI228" s="198"/>
      <c r="BN228" s="335"/>
      <c r="BO228" s="337">
        <v>116.57801677651288</v>
      </c>
      <c r="BP228" s="199">
        <v>50</v>
      </c>
      <c r="BQ228" s="152">
        <v>102</v>
      </c>
      <c r="BS228" s="481">
        <v>5.0999999999999996</v>
      </c>
      <c r="BT228" s="481"/>
      <c r="BU228" s="481"/>
      <c r="BV228" s="337"/>
      <c r="BW228" s="337"/>
      <c r="BX228" s="215"/>
      <c r="CA228" s="339"/>
      <c r="CB228" s="220"/>
      <c r="CC228" s="198"/>
      <c r="CF228" s="197"/>
      <c r="CG228" s="340"/>
      <c r="CH228" s="340"/>
      <c r="CI228" s="239"/>
      <c r="CK228" s="215"/>
      <c r="CM228" s="205"/>
      <c r="CN228" s="391"/>
      <c r="CS228" s="220"/>
    </row>
    <row r="229" spans="1:97" s="142" customFormat="1">
      <c r="A229" s="182">
        <v>75</v>
      </c>
      <c r="B229" s="182" t="s">
        <v>1016</v>
      </c>
      <c r="C229" s="476"/>
      <c r="D229" s="228"/>
      <c r="E229" s="228"/>
      <c r="F229" s="182"/>
      <c r="G229" s="477" t="s">
        <v>1017</v>
      </c>
      <c r="H229" s="398"/>
      <c r="I229" s="398"/>
      <c r="J229" s="230" t="s">
        <v>1009</v>
      </c>
      <c r="K229" s="142" t="s">
        <v>138</v>
      </c>
      <c r="O229" s="228"/>
      <c r="P229" s="228"/>
      <c r="S229" s="228"/>
      <c r="T229" s="182"/>
      <c r="U229" s="228" t="s">
        <v>1010</v>
      </c>
      <c r="V229" s="188" t="s">
        <v>100</v>
      </c>
      <c r="AY229" s="194" t="s">
        <v>587</v>
      </c>
      <c r="BA229" s="319"/>
      <c r="BB229" s="319"/>
      <c r="BC229" s="319"/>
      <c r="BD229" s="142" t="s">
        <v>105</v>
      </c>
      <c r="BG229" s="398">
        <v>149.23319952067106</v>
      </c>
      <c r="BH229" s="291"/>
      <c r="BI229" s="183"/>
      <c r="BJ229" s="228"/>
      <c r="BK229" s="228"/>
      <c r="BL229" s="228"/>
      <c r="BN229" s="228"/>
      <c r="BO229" s="398">
        <v>149.23319952067106</v>
      </c>
      <c r="BP229" s="142">
        <v>30</v>
      </c>
      <c r="BQ229" s="152">
        <v>208</v>
      </c>
      <c r="BS229" s="478">
        <v>6.24</v>
      </c>
      <c r="BT229" s="478"/>
      <c r="BU229" s="478"/>
      <c r="BV229" s="398"/>
      <c r="BW229" s="398"/>
      <c r="BX229" s="192"/>
      <c r="CA229" s="400"/>
      <c r="CB229" s="194"/>
      <c r="CC229" s="183"/>
      <c r="CF229" s="182"/>
      <c r="CG229" s="401"/>
      <c r="CH229" s="401"/>
      <c r="CI229" s="227"/>
      <c r="CK229" s="192"/>
      <c r="CM229" s="188"/>
      <c r="CN229" s="403"/>
      <c r="CS229" s="194"/>
    </row>
    <row r="230" spans="1:97" s="199" customFormat="1">
      <c r="A230" s="197">
        <v>75.099999999999994</v>
      </c>
      <c r="B230" s="197" t="s">
        <v>1018</v>
      </c>
      <c r="C230" s="479" t="s">
        <v>1019</v>
      </c>
      <c r="D230" s="479" t="s">
        <v>1019</v>
      </c>
      <c r="E230" s="335"/>
      <c r="F230" s="197"/>
      <c r="G230" s="480" t="s">
        <v>1020</v>
      </c>
      <c r="H230" s="337"/>
      <c r="I230" s="337"/>
      <c r="J230" s="200" t="s">
        <v>1014</v>
      </c>
      <c r="O230" s="335"/>
      <c r="P230" s="335"/>
      <c r="T230" s="197"/>
      <c r="U230" s="335" t="s">
        <v>1015</v>
      </c>
      <c r="V230" s="205"/>
      <c r="AY230" s="220" t="s">
        <v>587</v>
      </c>
      <c r="BA230" s="473"/>
      <c r="BB230" s="473"/>
      <c r="BC230" s="473"/>
      <c r="BD230" s="199" t="s">
        <v>105</v>
      </c>
      <c r="BG230" s="337">
        <v>199.48005392450571</v>
      </c>
      <c r="BH230" s="206"/>
      <c r="BI230" s="198"/>
      <c r="BN230" s="335"/>
      <c r="BO230" s="337">
        <v>199.48005392450571</v>
      </c>
      <c r="BP230" s="199">
        <v>40</v>
      </c>
      <c r="BQ230" s="152">
        <v>320</v>
      </c>
      <c r="BS230" s="481">
        <v>12.8</v>
      </c>
      <c r="BT230" s="481"/>
      <c r="BU230" s="481"/>
      <c r="BV230" s="337"/>
      <c r="BW230" s="337"/>
      <c r="BX230" s="215"/>
      <c r="CA230" s="339"/>
      <c r="CB230" s="220"/>
      <c r="CC230" s="198"/>
      <c r="CF230" s="197"/>
      <c r="CG230" s="340"/>
      <c r="CH230" s="340"/>
      <c r="CI230" s="239"/>
      <c r="CK230" s="215"/>
      <c r="CM230" s="205"/>
      <c r="CN230" s="391"/>
      <c r="CS230" s="220"/>
    </row>
    <row r="231" spans="1:97" s="142" customFormat="1">
      <c r="A231" s="182">
        <v>76</v>
      </c>
      <c r="B231" s="182" t="s">
        <v>1021</v>
      </c>
      <c r="C231" s="476"/>
      <c r="D231" s="228"/>
      <c r="E231" s="228"/>
      <c r="F231" s="182"/>
      <c r="G231" s="477" t="s">
        <v>1022</v>
      </c>
      <c r="H231" s="398"/>
      <c r="I231" s="398"/>
      <c r="J231" s="230" t="s">
        <v>1014</v>
      </c>
      <c r="O231" s="228"/>
      <c r="P231" s="228"/>
      <c r="T231" s="182"/>
      <c r="U231" s="228" t="s">
        <v>1015</v>
      </c>
      <c r="V231" s="188" t="s">
        <v>100</v>
      </c>
      <c r="AY231" s="194" t="s">
        <v>587</v>
      </c>
      <c r="BA231" s="319"/>
      <c r="BB231" s="319"/>
      <c r="BC231" s="319"/>
      <c r="BD231" s="142" t="s">
        <v>105</v>
      </c>
      <c r="BG231" s="398">
        <v>128.48424805272617</v>
      </c>
      <c r="BH231" s="291"/>
      <c r="BI231" s="183"/>
      <c r="BL231"/>
      <c r="BO231" s="398">
        <v>128.48424805272617</v>
      </c>
      <c r="BP231" s="142">
        <v>50</v>
      </c>
      <c r="BQ231" s="152">
        <v>124.6</v>
      </c>
      <c r="BS231" s="478">
        <v>6.23</v>
      </c>
      <c r="BT231" s="478"/>
      <c r="BU231" s="478"/>
      <c r="BV231" s="398"/>
      <c r="BW231" s="398"/>
      <c r="BX231" s="192"/>
      <c r="CA231" s="400"/>
      <c r="CB231" s="194"/>
      <c r="CC231" s="183"/>
      <c r="CF231" s="182"/>
      <c r="CG231" s="401"/>
      <c r="CH231" s="401"/>
      <c r="CI231" s="227"/>
      <c r="CK231" s="192"/>
      <c r="CM231" s="188"/>
      <c r="CN231" s="403"/>
      <c r="CS231" s="194"/>
    </row>
    <row r="232" spans="1:97" s="142" customFormat="1">
      <c r="A232" s="182">
        <v>76.099999999999994</v>
      </c>
      <c r="B232" s="182" t="s">
        <v>1023</v>
      </c>
      <c r="C232" s="228" t="s">
        <v>1024</v>
      </c>
      <c r="D232" s="228" t="s">
        <v>1024</v>
      </c>
      <c r="E232" s="228"/>
      <c r="F232" s="182"/>
      <c r="G232" s="477"/>
      <c r="H232" s="398"/>
      <c r="I232" s="398"/>
      <c r="J232" s="230"/>
      <c r="O232" s="228"/>
      <c r="P232" s="228"/>
      <c r="T232" s="182"/>
      <c r="U232" s="228"/>
      <c r="V232" s="188"/>
      <c r="AY232" s="194"/>
      <c r="BA232" s="319"/>
      <c r="BB232" s="319"/>
      <c r="BC232" s="319"/>
      <c r="BG232" s="398"/>
      <c r="BH232" s="291"/>
      <c r="BI232" s="183"/>
      <c r="BL232"/>
      <c r="BO232" s="398"/>
      <c r="BQ232" s="152"/>
      <c r="BS232" s="478"/>
      <c r="BT232" s="478"/>
      <c r="BU232" s="478"/>
      <c r="BV232" s="398"/>
      <c r="BW232" s="398"/>
      <c r="BX232" s="192"/>
      <c r="CA232" s="400"/>
      <c r="CB232" s="194"/>
      <c r="CC232" s="183"/>
      <c r="CF232" s="182"/>
      <c r="CG232" s="401"/>
      <c r="CH232" s="401"/>
      <c r="CI232" s="227"/>
      <c r="CK232" s="192"/>
      <c r="CM232" s="188"/>
      <c r="CN232" s="403"/>
      <c r="CS232" s="194"/>
    </row>
    <row r="233" spans="1:97" s="142" customFormat="1">
      <c r="A233" s="182">
        <v>77</v>
      </c>
      <c r="B233" s="182" t="s">
        <v>1025</v>
      </c>
      <c r="C233" s="228"/>
      <c r="D233" s="228"/>
      <c r="E233" s="228"/>
      <c r="F233" s="182"/>
      <c r="G233" s="477" t="s">
        <v>1026</v>
      </c>
      <c r="H233" s="398"/>
      <c r="I233" s="398"/>
      <c r="J233" s="230" t="s">
        <v>1009</v>
      </c>
      <c r="K233" s="142" t="s">
        <v>138</v>
      </c>
      <c r="O233" s="228"/>
      <c r="P233" s="228"/>
      <c r="S233" s="228"/>
      <c r="T233" s="182"/>
      <c r="U233" s="228" t="s">
        <v>1010</v>
      </c>
      <c r="V233" s="188" t="s">
        <v>100</v>
      </c>
      <c r="AY233" s="194" t="s">
        <v>587</v>
      </c>
      <c r="BA233" s="319"/>
      <c r="BB233" s="319"/>
      <c r="BC233" s="319"/>
      <c r="BD233" s="142" t="s">
        <v>105</v>
      </c>
      <c r="BG233" s="398">
        <v>164.79</v>
      </c>
      <c r="BH233" s="291"/>
      <c r="BI233" s="183"/>
      <c r="BJ233" s="228"/>
      <c r="BK233" s="228"/>
      <c r="BL233" s="228"/>
      <c r="BN233" s="228"/>
      <c r="BO233" s="398">
        <v>164.79</v>
      </c>
      <c r="BP233" s="142">
        <v>40</v>
      </c>
      <c r="BQ233" s="152">
        <v>140.39999999999998</v>
      </c>
      <c r="BS233" s="478">
        <v>5.6159999999999988</v>
      </c>
      <c r="BT233" s="478"/>
      <c r="BU233" s="478"/>
      <c r="BV233" s="398"/>
      <c r="BW233" s="398"/>
      <c r="BX233" s="192"/>
      <c r="CA233" s="400"/>
      <c r="CB233" s="194"/>
      <c r="CC233" s="183"/>
      <c r="CF233" s="182"/>
      <c r="CG233" s="401"/>
      <c r="CH233" s="401"/>
      <c r="CI233" s="227"/>
      <c r="CK233" s="192"/>
      <c r="CM233" s="188"/>
      <c r="CN233" s="403"/>
      <c r="CS233" s="194"/>
    </row>
    <row r="234" spans="1:97" s="199" customFormat="1">
      <c r="A234" s="197">
        <v>77.099999999999994</v>
      </c>
      <c r="B234" s="197" t="s">
        <v>1027</v>
      </c>
      <c r="C234" s="335" t="s">
        <v>1028</v>
      </c>
      <c r="D234" s="335" t="s">
        <v>1028</v>
      </c>
      <c r="E234" s="335"/>
      <c r="F234" s="197"/>
      <c r="G234" s="480" t="s">
        <v>1029</v>
      </c>
      <c r="H234" s="337"/>
      <c r="I234" s="337"/>
      <c r="J234" s="200" t="s">
        <v>1014</v>
      </c>
      <c r="O234" s="335"/>
      <c r="P234" s="335"/>
      <c r="T234" s="197"/>
      <c r="U234" s="335" t="s">
        <v>1015</v>
      </c>
      <c r="V234" s="205"/>
      <c r="AY234" s="220" t="s">
        <v>587</v>
      </c>
      <c r="BA234" s="473"/>
      <c r="BB234" s="473"/>
      <c r="BC234" s="473"/>
      <c r="BD234" s="199" t="s">
        <v>105</v>
      </c>
      <c r="BG234" s="337">
        <v>75.273642899940086</v>
      </c>
      <c r="BH234" s="206"/>
      <c r="BI234" s="198"/>
      <c r="BN234" s="228"/>
      <c r="BO234" s="337">
        <v>75.273642899940086</v>
      </c>
      <c r="BP234" s="199">
        <v>70</v>
      </c>
      <c r="BQ234" s="152">
        <v>83.399999999999991</v>
      </c>
      <c r="BS234" s="481">
        <v>5.8379999999999992</v>
      </c>
      <c r="BT234" s="481"/>
      <c r="BU234" s="481"/>
      <c r="BV234" s="337"/>
      <c r="BW234" s="337"/>
      <c r="BX234" s="215"/>
      <c r="CA234" s="339"/>
      <c r="CB234" s="220"/>
      <c r="CC234" s="198"/>
      <c r="CF234" s="197"/>
      <c r="CG234" s="340"/>
      <c r="CH234" s="340"/>
      <c r="CI234" s="239"/>
      <c r="CK234" s="215"/>
      <c r="CM234" s="205"/>
      <c r="CN234" s="391"/>
      <c r="CS234" s="220"/>
    </row>
    <row r="235" spans="1:97" s="142" customFormat="1">
      <c r="A235" s="182">
        <v>78</v>
      </c>
      <c r="B235" s="182" t="s">
        <v>1030</v>
      </c>
      <c r="C235" s="228"/>
      <c r="D235" s="228"/>
      <c r="E235" s="228"/>
      <c r="F235" s="182"/>
      <c r="G235" s="477" t="s">
        <v>1031</v>
      </c>
      <c r="H235" s="398"/>
      <c r="I235" s="398"/>
      <c r="J235" s="230" t="s">
        <v>1009</v>
      </c>
      <c r="K235" s="142" t="s">
        <v>138</v>
      </c>
      <c r="O235" s="228"/>
      <c r="P235" s="228"/>
      <c r="S235" s="228"/>
      <c r="T235" s="182"/>
      <c r="U235" s="228" t="s">
        <v>1010</v>
      </c>
      <c r="V235" s="188" t="s">
        <v>100</v>
      </c>
      <c r="AY235" s="194" t="s">
        <v>587</v>
      </c>
      <c r="BA235" s="319"/>
      <c r="BB235" s="319"/>
      <c r="BC235" s="319"/>
      <c r="BD235" s="142" t="s">
        <v>105</v>
      </c>
      <c r="BG235" s="398">
        <v>82.168490113840619</v>
      </c>
      <c r="BH235" s="291"/>
      <c r="BI235" s="183"/>
      <c r="BJ235" s="228"/>
      <c r="BK235" s="228"/>
      <c r="BL235" s="228"/>
      <c r="BN235" s="335"/>
      <c r="BO235" s="398">
        <v>82.168490113840619</v>
      </c>
      <c r="BP235" s="142">
        <v>60</v>
      </c>
      <c r="BQ235" s="152">
        <v>98.4</v>
      </c>
      <c r="BS235" s="478">
        <v>5.9039999999999999</v>
      </c>
      <c r="BT235" s="478"/>
      <c r="BU235" s="478"/>
      <c r="BV235" s="398"/>
      <c r="BW235" s="398"/>
      <c r="BX235" s="192"/>
      <c r="CA235" s="400"/>
      <c r="CB235" s="194"/>
      <c r="CC235" s="183"/>
      <c r="CF235" s="182"/>
      <c r="CG235" s="401"/>
      <c r="CH235" s="401"/>
      <c r="CI235" s="227"/>
      <c r="CK235" s="192"/>
      <c r="CM235" s="188"/>
      <c r="CN235" s="403"/>
      <c r="CS235" s="194"/>
    </row>
    <row r="236" spans="1:97" s="199" customFormat="1">
      <c r="A236" s="197">
        <v>78.099999999999994</v>
      </c>
      <c r="B236" s="197" t="s">
        <v>1032</v>
      </c>
      <c r="C236" s="335" t="s">
        <v>1033</v>
      </c>
      <c r="D236" s="335" t="s">
        <v>1033</v>
      </c>
      <c r="E236" s="335"/>
      <c r="F236" s="197"/>
      <c r="G236" s="480" t="s">
        <v>1034</v>
      </c>
      <c r="H236" s="337"/>
      <c r="I236" s="337"/>
      <c r="J236" s="200" t="s">
        <v>1014</v>
      </c>
      <c r="O236" s="335"/>
      <c r="P236" s="335"/>
      <c r="T236" s="197"/>
      <c r="U236" s="335" t="s">
        <v>1015</v>
      </c>
      <c r="V236" s="205"/>
      <c r="AY236" s="220" t="s">
        <v>587</v>
      </c>
      <c r="BA236" s="473"/>
      <c r="BB236" s="473"/>
      <c r="BC236" s="473"/>
      <c r="BD236" s="199" t="s">
        <v>105</v>
      </c>
      <c r="BG236" s="337">
        <v>202.30479928100661</v>
      </c>
      <c r="BH236" s="206"/>
      <c r="BI236" s="198"/>
      <c r="BN236" s="228"/>
      <c r="BO236" s="337">
        <v>202.30479928100661</v>
      </c>
      <c r="BP236" s="199">
        <v>30</v>
      </c>
      <c r="BQ236" s="152">
        <v>290</v>
      </c>
      <c r="BS236" s="481">
        <v>8.6999999999999993</v>
      </c>
      <c r="BT236" s="481"/>
      <c r="BU236" s="481"/>
      <c r="BV236" s="337"/>
      <c r="BW236" s="337"/>
      <c r="BX236" s="215"/>
      <c r="CA236" s="339"/>
      <c r="CB236" s="220"/>
      <c r="CC236" s="198"/>
      <c r="CF236" s="197"/>
      <c r="CG236" s="340"/>
      <c r="CH236" s="340"/>
      <c r="CI236" s="239"/>
      <c r="CK236" s="215"/>
      <c r="CM236" s="205"/>
      <c r="CN236" s="391"/>
      <c r="CS236" s="220"/>
    </row>
    <row r="237" spans="1:97" s="142" customFormat="1">
      <c r="A237" s="182">
        <v>79</v>
      </c>
      <c r="B237" s="182" t="s">
        <v>1035</v>
      </c>
      <c r="C237" s="228"/>
      <c r="D237" s="228"/>
      <c r="E237" s="228"/>
      <c r="F237" s="182"/>
      <c r="G237" s="477" t="s">
        <v>1036</v>
      </c>
      <c r="H237" s="398"/>
      <c r="I237" s="398"/>
      <c r="J237" s="230" t="s">
        <v>1009</v>
      </c>
      <c r="K237" s="142" t="s">
        <v>138</v>
      </c>
      <c r="O237" s="228"/>
      <c r="P237" s="228"/>
      <c r="S237" s="228"/>
      <c r="T237" s="182"/>
      <c r="U237" s="228" t="s">
        <v>1010</v>
      </c>
      <c r="V237" s="188" t="s">
        <v>100</v>
      </c>
      <c r="AY237" s="194" t="s">
        <v>587</v>
      </c>
      <c r="BA237" s="319"/>
      <c r="BB237" s="319"/>
      <c r="BC237" s="319"/>
      <c r="BD237" s="142" t="s">
        <v>105</v>
      </c>
      <c r="BG237" s="398">
        <v>112.67568004793289</v>
      </c>
      <c r="BH237" s="291"/>
      <c r="BI237" s="183"/>
      <c r="BJ237" s="228"/>
      <c r="BK237" s="228"/>
      <c r="BL237" s="228"/>
      <c r="BN237" s="335"/>
      <c r="BO237" s="398">
        <v>112.67568004793289</v>
      </c>
      <c r="BP237" s="142">
        <v>40</v>
      </c>
      <c r="BQ237" s="152">
        <v>134.4</v>
      </c>
      <c r="BS237" s="478">
        <v>5.3760000000000003</v>
      </c>
      <c r="BT237" s="478"/>
      <c r="BU237" s="478"/>
      <c r="BV237" s="398"/>
      <c r="BW237" s="398"/>
      <c r="BX237" s="192"/>
      <c r="CA237" s="400"/>
      <c r="CB237" s="194"/>
      <c r="CC237" s="183"/>
      <c r="CF237" s="182"/>
      <c r="CG237" s="401"/>
      <c r="CH237" s="401"/>
      <c r="CI237" s="227"/>
      <c r="CK237" s="192"/>
      <c r="CM237" s="188"/>
      <c r="CN237" s="403"/>
      <c r="CS237" s="194"/>
    </row>
    <row r="238" spans="1:97" s="199" customFormat="1">
      <c r="A238" s="197">
        <v>79.099999999999994</v>
      </c>
      <c r="B238" s="197" t="s">
        <v>1037</v>
      </c>
      <c r="C238" s="335" t="s">
        <v>1038</v>
      </c>
      <c r="D238" s="335" t="s">
        <v>1038</v>
      </c>
      <c r="E238" s="335"/>
      <c r="F238" s="197"/>
      <c r="G238" s="480" t="s">
        <v>1039</v>
      </c>
      <c r="H238" s="337"/>
      <c r="I238" s="337"/>
      <c r="J238" s="200" t="s">
        <v>1014</v>
      </c>
      <c r="O238" s="335"/>
      <c r="P238" s="335"/>
      <c r="T238" s="197"/>
      <c r="U238" s="335" t="s">
        <v>1015</v>
      </c>
      <c r="V238" s="205"/>
      <c r="AY238" s="220" t="s">
        <v>587</v>
      </c>
      <c r="BA238" s="473"/>
      <c r="BB238" s="473"/>
      <c r="BC238" s="473"/>
      <c r="BD238" s="199" t="s">
        <v>105</v>
      </c>
      <c r="BG238" s="337">
        <v>66.489999999999995</v>
      </c>
      <c r="BH238" s="206"/>
      <c r="BI238" s="198"/>
      <c r="BN238" s="228"/>
      <c r="BO238" s="337">
        <v>66.489999999999995</v>
      </c>
      <c r="BP238" s="199">
        <v>80</v>
      </c>
      <c r="BQ238" s="152">
        <v>49.4</v>
      </c>
      <c r="BS238" s="481">
        <v>3.952</v>
      </c>
      <c r="BT238" s="481"/>
      <c r="BU238" s="481"/>
      <c r="BV238" s="337"/>
      <c r="BW238" s="337"/>
      <c r="BX238" s="215"/>
      <c r="CA238" s="339"/>
      <c r="CB238" s="220"/>
      <c r="CC238" s="198"/>
      <c r="CF238" s="197"/>
      <c r="CG238" s="340"/>
      <c r="CH238" s="340"/>
      <c r="CI238" s="239"/>
      <c r="CK238" s="215"/>
      <c r="CM238" s="205"/>
      <c r="CN238" s="391"/>
      <c r="CS238" s="220"/>
    </row>
    <row r="239" spans="1:97" s="142" customFormat="1">
      <c r="A239" s="182">
        <v>80</v>
      </c>
      <c r="B239" s="182" t="s">
        <v>1040</v>
      </c>
      <c r="C239" s="228"/>
      <c r="D239" s="228"/>
      <c r="E239" s="228"/>
      <c r="F239" s="182"/>
      <c r="G239" s="477" t="s">
        <v>1041</v>
      </c>
      <c r="H239" s="398"/>
      <c r="I239" s="398"/>
      <c r="J239" s="230" t="s">
        <v>1009</v>
      </c>
      <c r="K239" s="142" t="s">
        <v>138</v>
      </c>
      <c r="O239" s="228"/>
      <c r="P239" s="228"/>
      <c r="S239" s="228"/>
      <c r="T239" s="182"/>
      <c r="U239" s="228" t="s">
        <v>1010</v>
      </c>
      <c r="V239" s="188" t="s">
        <v>100</v>
      </c>
      <c r="AY239" s="194" t="s">
        <v>587</v>
      </c>
      <c r="BA239" s="319"/>
      <c r="BB239" s="319"/>
      <c r="BC239" s="319"/>
      <c r="BD239" s="142" t="s">
        <v>105</v>
      </c>
      <c r="BG239" s="398">
        <v>231.82816656680649</v>
      </c>
      <c r="BH239" s="291"/>
      <c r="BI239" s="183"/>
      <c r="BJ239" s="228"/>
      <c r="BK239" s="228"/>
      <c r="BL239" s="228"/>
      <c r="BN239" s="335"/>
      <c r="BO239" s="398">
        <v>231.82816656680649</v>
      </c>
      <c r="BP239" s="142">
        <v>20</v>
      </c>
      <c r="BQ239" s="152">
        <v>450</v>
      </c>
      <c r="BS239" s="478">
        <v>9</v>
      </c>
      <c r="BT239" s="478"/>
      <c r="BU239" s="478"/>
      <c r="BV239" s="398"/>
      <c r="BW239" s="398"/>
      <c r="BX239" s="192"/>
      <c r="CA239" s="400"/>
      <c r="CB239" s="194"/>
      <c r="CC239" s="183"/>
      <c r="CF239" s="182"/>
      <c r="CG239" s="401"/>
      <c r="CH239" s="401"/>
      <c r="CI239" s="227"/>
      <c r="CK239" s="192"/>
      <c r="CM239" s="188"/>
      <c r="CN239" s="403"/>
      <c r="CS239" s="194"/>
    </row>
    <row r="240" spans="1:97" s="199" customFormat="1">
      <c r="A240" s="197">
        <v>80.099999999999994</v>
      </c>
      <c r="B240" s="197" t="s">
        <v>1042</v>
      </c>
      <c r="C240" s="335" t="s">
        <v>1043</v>
      </c>
      <c r="D240" s="335" t="s">
        <v>1043</v>
      </c>
      <c r="E240" s="335"/>
      <c r="F240" s="197"/>
      <c r="G240" s="480" t="s">
        <v>1044</v>
      </c>
      <c r="H240" s="337"/>
      <c r="I240" s="337"/>
      <c r="J240" s="200" t="s">
        <v>1014</v>
      </c>
      <c r="O240" s="335"/>
      <c r="P240" s="335"/>
      <c r="T240" s="197"/>
      <c r="U240" s="335" t="s">
        <v>1015</v>
      </c>
      <c r="V240" s="205"/>
      <c r="AY240" s="220" t="s">
        <v>587</v>
      </c>
      <c r="BA240" s="473"/>
      <c r="BB240" s="473"/>
      <c r="BC240" s="473"/>
      <c r="BD240" s="199" t="s">
        <v>105</v>
      </c>
      <c r="BG240" s="337">
        <v>86.546261234272009</v>
      </c>
      <c r="BH240" s="206"/>
      <c r="BI240" s="198"/>
      <c r="BN240" s="228"/>
      <c r="BO240" s="337">
        <v>86.546261234272009</v>
      </c>
      <c r="BP240" s="199">
        <v>50</v>
      </c>
      <c r="BQ240" s="152">
        <v>94</v>
      </c>
      <c r="BS240" s="481">
        <v>4.7</v>
      </c>
      <c r="BT240" s="481"/>
      <c r="BU240" s="481"/>
      <c r="BV240" s="337"/>
      <c r="BW240" s="337"/>
      <c r="BX240" s="215"/>
      <c r="CA240" s="339"/>
      <c r="CB240" s="220"/>
      <c r="CC240" s="198"/>
      <c r="CF240" s="197"/>
      <c r="CG240" s="340"/>
      <c r="CH240" s="340"/>
      <c r="CI240" s="239"/>
      <c r="CK240" s="215"/>
      <c r="CM240" s="205"/>
      <c r="CN240" s="391"/>
      <c r="CS240" s="220"/>
    </row>
    <row r="241" spans="1:97" s="189" customFormat="1">
      <c r="A241" s="181">
        <v>81</v>
      </c>
      <c r="B241" s="181" t="s">
        <v>1045</v>
      </c>
      <c r="C241" s="187"/>
      <c r="D241" s="187"/>
      <c r="E241" s="187"/>
      <c r="F241" s="182"/>
      <c r="G241" s="477" t="s">
        <v>1046</v>
      </c>
      <c r="H241" s="398"/>
      <c r="I241" s="398"/>
      <c r="J241" s="230" t="s">
        <v>1009</v>
      </c>
      <c r="K241" s="189" t="s">
        <v>138</v>
      </c>
      <c r="O241" s="228"/>
      <c r="P241" s="228"/>
      <c r="S241" s="187"/>
      <c r="T241" s="181"/>
      <c r="U241" s="187" t="s">
        <v>1010</v>
      </c>
      <c r="V241" s="188" t="s">
        <v>100</v>
      </c>
      <c r="AY241" s="194" t="s">
        <v>587</v>
      </c>
      <c r="AZ241" s="142"/>
      <c r="BA241" s="184"/>
      <c r="BB241" s="184"/>
      <c r="BC241" s="184"/>
      <c r="BD241" s="189" t="s">
        <v>105</v>
      </c>
      <c r="BG241" s="398">
        <v>86.128046734571598</v>
      </c>
      <c r="BH241" s="291"/>
      <c r="BI241" s="292"/>
      <c r="BJ241" s="187"/>
      <c r="BK241" s="187"/>
      <c r="BL241" s="187"/>
      <c r="BN241" s="187"/>
      <c r="BO241" s="163">
        <v>86.128046734571598</v>
      </c>
      <c r="BP241" s="189">
        <v>70</v>
      </c>
      <c r="BQ241" s="246">
        <v>128.19999999999999</v>
      </c>
      <c r="BR241" s="142"/>
      <c r="BS241" s="293">
        <v>8.9740000000000002</v>
      </c>
      <c r="BT241" s="293"/>
      <c r="BU241" s="293"/>
      <c r="BV241" s="163"/>
      <c r="BW241" s="163"/>
      <c r="BX241" s="192"/>
      <c r="CA241" s="193"/>
      <c r="CB241" s="194"/>
      <c r="CC241" s="292"/>
      <c r="CF241" s="181"/>
      <c r="CG241" s="294"/>
      <c r="CH241" s="294"/>
      <c r="CI241" s="227"/>
      <c r="CJ241" s="142"/>
      <c r="CK241" s="192"/>
      <c r="CL241" s="142"/>
      <c r="CM241" s="188"/>
      <c r="CN241" s="295"/>
      <c r="CR241" s="142"/>
      <c r="CS241" s="194"/>
    </row>
    <row r="242" spans="1:97" s="196" customFormat="1">
      <c r="A242" s="195">
        <v>81.099999999999994</v>
      </c>
      <c r="B242" s="195" t="s">
        <v>1047</v>
      </c>
      <c r="C242" s="204" t="s">
        <v>1048</v>
      </c>
      <c r="D242" s="204" t="s">
        <v>1048</v>
      </c>
      <c r="E242" s="204"/>
      <c r="F242" s="197"/>
      <c r="G242" s="480" t="s">
        <v>1049</v>
      </c>
      <c r="H242" s="337"/>
      <c r="I242" s="337"/>
      <c r="J242" s="200" t="s">
        <v>1014</v>
      </c>
      <c r="O242" s="335"/>
      <c r="P242" s="335"/>
      <c r="T242" s="195"/>
      <c r="U242" s="204" t="s">
        <v>1015</v>
      </c>
      <c r="V242" s="205"/>
      <c r="AY242" s="220" t="s">
        <v>587</v>
      </c>
      <c r="AZ242" s="199"/>
      <c r="BA242" s="201"/>
      <c r="BB242" s="201"/>
      <c r="BC242" s="201"/>
      <c r="BD242" s="196" t="s">
        <v>105</v>
      </c>
      <c r="BG242" s="337">
        <v>83.46</v>
      </c>
      <c r="BH242" s="206"/>
      <c r="BI242" s="218"/>
      <c r="BN242" s="204"/>
      <c r="BO242" s="214">
        <v>83.46</v>
      </c>
      <c r="BP242" s="196">
        <v>70</v>
      </c>
      <c r="BQ242" s="246">
        <v>117.8</v>
      </c>
      <c r="BR242" s="199"/>
      <c r="BS242" s="474">
        <v>8.2460000000000004</v>
      </c>
      <c r="BT242" s="474"/>
      <c r="BU242" s="474"/>
      <c r="BV242" s="214"/>
      <c r="BW242" s="214"/>
      <c r="BX242" s="215"/>
      <c r="CA242" s="216"/>
      <c r="CB242" s="220"/>
      <c r="CC242" s="218"/>
      <c r="CF242" s="195"/>
      <c r="CG242" s="237"/>
      <c r="CH242" s="237"/>
      <c r="CI242" s="239"/>
      <c r="CJ242" s="199"/>
      <c r="CK242" s="215"/>
      <c r="CL242" s="199"/>
      <c r="CM242" s="205"/>
      <c r="CN242" s="219"/>
      <c r="CR242" s="199"/>
      <c r="CS242" s="220"/>
    </row>
    <row r="243" spans="1:97" s="189" customFormat="1">
      <c r="A243" s="181">
        <v>82</v>
      </c>
      <c r="B243" s="181" t="s">
        <v>1050</v>
      </c>
      <c r="C243" s="187"/>
      <c r="D243" s="187"/>
      <c r="E243" s="187"/>
      <c r="F243" s="182"/>
      <c r="G243" s="477" t="s">
        <v>1051</v>
      </c>
      <c r="H243" s="398"/>
      <c r="I243" s="398"/>
      <c r="J243" s="230" t="s">
        <v>1009</v>
      </c>
      <c r="K243" s="189" t="s">
        <v>138</v>
      </c>
      <c r="O243" s="228"/>
      <c r="P243" s="228"/>
      <c r="S243" s="187"/>
      <c r="T243" s="181"/>
      <c r="U243" s="187" t="s">
        <v>1010</v>
      </c>
      <c r="V243" s="188" t="s">
        <v>100</v>
      </c>
      <c r="AY243" s="194" t="s">
        <v>587</v>
      </c>
      <c r="AZ243" s="142"/>
      <c r="BA243" s="184"/>
      <c r="BB243" s="184"/>
      <c r="BC243" s="184"/>
      <c r="BD243" s="189" t="s">
        <v>105</v>
      </c>
      <c r="BG243" s="398">
        <v>148.18436788496106</v>
      </c>
      <c r="BH243" s="291"/>
      <c r="BI243" s="292"/>
      <c r="BJ243" s="187"/>
      <c r="BK243" s="187"/>
      <c r="BL243" s="187"/>
      <c r="BN243" s="187"/>
      <c r="BO243" s="163">
        <v>148.18436788496106</v>
      </c>
      <c r="BP243" s="189">
        <v>40</v>
      </c>
      <c r="BQ243" s="246">
        <v>149.6</v>
      </c>
      <c r="BR243" s="142"/>
      <c r="BS243" s="293">
        <v>5.984</v>
      </c>
      <c r="BT243" s="293"/>
      <c r="BU243" s="293"/>
      <c r="BV243" s="163"/>
      <c r="BW243" s="163"/>
      <c r="BX243" s="192"/>
      <c r="CA243" s="193"/>
      <c r="CB243" s="194"/>
      <c r="CC243" s="292"/>
      <c r="CF243" s="181"/>
      <c r="CG243" s="294"/>
      <c r="CH243" s="294"/>
      <c r="CI243" s="227"/>
      <c r="CJ243" s="142"/>
      <c r="CK243" s="192"/>
      <c r="CL243" s="142"/>
      <c r="CM243" s="188"/>
      <c r="CN243" s="482"/>
      <c r="CR243" s="142"/>
      <c r="CS243" s="194"/>
    </row>
    <row r="244" spans="1:97" s="196" customFormat="1">
      <c r="A244" s="195">
        <v>82.1</v>
      </c>
      <c r="B244" s="195" t="s">
        <v>1052</v>
      </c>
      <c r="C244" s="204" t="s">
        <v>1053</v>
      </c>
      <c r="D244" s="204" t="s">
        <v>1053</v>
      </c>
      <c r="E244" s="204"/>
      <c r="F244" s="197"/>
      <c r="G244" s="480" t="s">
        <v>1054</v>
      </c>
      <c r="H244" s="337"/>
      <c r="I244" s="337"/>
      <c r="J244" s="200" t="s">
        <v>1014</v>
      </c>
      <c r="O244" s="335"/>
      <c r="P244" s="335"/>
      <c r="T244" s="195"/>
      <c r="U244" s="204" t="s">
        <v>1015</v>
      </c>
      <c r="V244" s="205"/>
      <c r="AY244" s="220" t="s">
        <v>587</v>
      </c>
      <c r="AZ244" s="199"/>
      <c r="BA244" s="201"/>
      <c r="BB244" s="201"/>
      <c r="BC244" s="201"/>
      <c r="BD244" s="196" t="s">
        <v>105</v>
      </c>
      <c r="BG244" s="337">
        <v>73.551653684841227</v>
      </c>
      <c r="BH244" s="206"/>
      <c r="BI244" s="218"/>
      <c r="BN244" s="204"/>
      <c r="BO244" s="214">
        <v>73.551653684841227</v>
      </c>
      <c r="BP244" s="196">
        <v>40</v>
      </c>
      <c r="BQ244" s="246">
        <v>159.80000000000001</v>
      </c>
      <c r="BR244" s="199"/>
      <c r="BS244" s="474">
        <v>6.3920000000000003</v>
      </c>
      <c r="BT244" s="474"/>
      <c r="BU244" s="474"/>
      <c r="BV244" s="214"/>
      <c r="BW244" s="214"/>
      <c r="BX244" s="215"/>
      <c r="CA244" s="216"/>
      <c r="CB244" s="220"/>
      <c r="CC244" s="218"/>
      <c r="CF244" s="195"/>
      <c r="CG244" s="237"/>
      <c r="CH244" s="237"/>
      <c r="CI244" s="239"/>
      <c r="CJ244" s="199"/>
      <c r="CK244" s="215"/>
      <c r="CL244" s="199"/>
      <c r="CM244" s="205"/>
      <c r="CN244" s="483"/>
      <c r="CR244" s="199"/>
      <c r="CS244" s="220"/>
    </row>
    <row r="245" spans="1:97" s="189" customFormat="1" ht="15.75" thickBot="1">
      <c r="A245" s="181">
        <v>83</v>
      </c>
      <c r="B245" s="181" t="s">
        <v>1055</v>
      </c>
      <c r="C245" s="484" t="s">
        <v>1056</v>
      </c>
      <c r="D245" s="484" t="s">
        <v>1056</v>
      </c>
      <c r="E245" s="187"/>
      <c r="F245" s="182"/>
      <c r="G245" s="477" t="s">
        <v>1057</v>
      </c>
      <c r="H245" s="398"/>
      <c r="I245" s="398"/>
      <c r="J245" s="230" t="s">
        <v>855</v>
      </c>
      <c r="O245" s="228"/>
      <c r="P245" s="228"/>
      <c r="T245" s="181"/>
      <c r="U245" s="187" t="s">
        <v>601</v>
      </c>
      <c r="V245" s="188" t="s">
        <v>100</v>
      </c>
      <c r="AY245" s="194" t="s">
        <v>587</v>
      </c>
      <c r="AZ245" s="142"/>
      <c r="BA245" s="184"/>
      <c r="BB245" s="184"/>
      <c r="BC245" s="184"/>
      <c r="BD245" s="189" t="s">
        <v>105</v>
      </c>
      <c r="BG245" s="398"/>
      <c r="BH245" s="291"/>
      <c r="BI245" s="292"/>
      <c r="BN245" s="187">
        <v>1.87</v>
      </c>
      <c r="BO245" s="163" t="s">
        <v>1058</v>
      </c>
      <c r="BP245" s="189">
        <v>115</v>
      </c>
      <c r="BQ245" s="485">
        <v>41.4</v>
      </c>
      <c r="BR245" s="142"/>
      <c r="BS245" s="293"/>
      <c r="BT245" s="293">
        <f>BP245*BQ245/1000</f>
        <v>4.7610000000000001</v>
      </c>
      <c r="BU245" s="293">
        <v>1</v>
      </c>
      <c r="BV245" s="163"/>
      <c r="BW245" s="163"/>
      <c r="BX245" s="192"/>
      <c r="CA245" s="193"/>
      <c r="CB245" s="486"/>
      <c r="CC245" s="292"/>
      <c r="CF245" s="181"/>
      <c r="CG245" s="294"/>
      <c r="CH245" s="294"/>
      <c r="CI245" s="227"/>
      <c r="CJ245" s="142"/>
      <c r="CK245" s="192"/>
      <c r="CL245" s="142"/>
      <c r="CM245" s="188"/>
      <c r="CN245" s="487">
        <v>41562</v>
      </c>
      <c r="CR245" s="142"/>
      <c r="CS245" s="194"/>
    </row>
    <row r="246" spans="1:97" s="196" customFormat="1" ht="16.5" thickTop="1" thickBot="1">
      <c r="A246" s="195">
        <v>83.1</v>
      </c>
      <c r="B246" s="195" t="s">
        <v>1059</v>
      </c>
      <c r="C246" s="488" t="s">
        <v>1060</v>
      </c>
      <c r="D246" s="488" t="s">
        <v>1060</v>
      </c>
      <c r="E246" s="204"/>
      <c r="F246" s="197"/>
      <c r="G246" s="480" t="s">
        <v>1061</v>
      </c>
      <c r="H246" s="337"/>
      <c r="I246" s="337"/>
      <c r="J246" s="200" t="s">
        <v>1009</v>
      </c>
      <c r="K246" s="196" t="s">
        <v>138</v>
      </c>
      <c r="O246" s="335"/>
      <c r="P246" s="335"/>
      <c r="S246" s="204"/>
      <c r="T246" s="195"/>
      <c r="U246" s="204" t="s">
        <v>1010</v>
      </c>
      <c r="V246" s="205"/>
      <c r="AY246" s="220" t="s">
        <v>587</v>
      </c>
      <c r="AZ246" s="199"/>
      <c r="BA246" s="201"/>
      <c r="BB246" s="201"/>
      <c r="BC246" s="201"/>
      <c r="BD246" s="196" t="s">
        <v>105</v>
      </c>
      <c r="BG246" s="337">
        <v>160.39946674655482</v>
      </c>
      <c r="BH246" s="206"/>
      <c r="BI246" s="218"/>
      <c r="BJ246" s="204"/>
      <c r="BK246" s="204"/>
      <c r="BL246" s="204"/>
      <c r="BN246" s="204">
        <v>1.82</v>
      </c>
      <c r="BO246" s="214">
        <v>160.39946674655482</v>
      </c>
      <c r="BP246" s="196">
        <v>37</v>
      </c>
      <c r="BQ246" s="485">
        <v>178.6</v>
      </c>
      <c r="BR246" s="199">
        <v>50</v>
      </c>
      <c r="BS246" s="489">
        <f>BO246*BP246/1000</f>
        <v>5.9347802696225278</v>
      </c>
      <c r="BT246" s="474">
        <f>BR246*BQ246/1000</f>
        <v>8.93</v>
      </c>
      <c r="BU246" s="474">
        <v>1</v>
      </c>
      <c r="BV246" s="214"/>
      <c r="BW246" s="214"/>
      <c r="BX246" s="215"/>
      <c r="CA246" s="216"/>
      <c r="CB246" s="486"/>
      <c r="CC246" s="218"/>
      <c r="CF246" s="195"/>
      <c r="CG246" s="237"/>
      <c r="CH246" s="237"/>
      <c r="CI246" s="239"/>
      <c r="CJ246" s="199"/>
      <c r="CK246" s="215"/>
      <c r="CL246" s="199"/>
      <c r="CM246" s="205"/>
      <c r="CN246" s="483">
        <v>41562</v>
      </c>
      <c r="CR246" s="199"/>
      <c r="CS246" s="220"/>
    </row>
    <row r="247" spans="1:97" s="196" customFormat="1" ht="16.5" thickTop="1" thickBot="1">
      <c r="A247" s="195">
        <v>83.2</v>
      </c>
      <c r="B247" s="195" t="s">
        <v>1062</v>
      </c>
      <c r="C247" s="488" t="s">
        <v>1063</v>
      </c>
      <c r="D247" s="488" t="s">
        <v>1063</v>
      </c>
      <c r="E247" s="204"/>
      <c r="F247" s="197"/>
      <c r="G247" s="480" t="s">
        <v>1064</v>
      </c>
      <c r="H247" s="337"/>
      <c r="I247" s="337"/>
      <c r="J247" s="200" t="s">
        <v>1014</v>
      </c>
      <c r="O247" s="335"/>
      <c r="P247" s="335"/>
      <c r="T247" s="195"/>
      <c r="U247" s="204" t="s">
        <v>1015</v>
      </c>
      <c r="V247" s="205"/>
      <c r="AY247" s="220" t="s">
        <v>587</v>
      </c>
      <c r="AZ247" s="199"/>
      <c r="BA247" s="201"/>
      <c r="BB247" s="201"/>
      <c r="BC247" s="201"/>
      <c r="BD247" s="196" t="s">
        <v>105</v>
      </c>
      <c r="BG247" s="337">
        <v>104.94200718993409</v>
      </c>
      <c r="BH247" s="206"/>
      <c r="BI247" s="218"/>
      <c r="BN247" s="204">
        <v>1.82</v>
      </c>
      <c r="BO247" s="214">
        <v>104.94200718993409</v>
      </c>
      <c r="BP247" s="196">
        <v>61</v>
      </c>
      <c r="BQ247" s="485">
        <v>97.399999999999991</v>
      </c>
      <c r="BR247" s="199"/>
      <c r="BS247" s="489">
        <f>BO247*BP247/1000</f>
        <v>6.4014624385859795</v>
      </c>
      <c r="BT247" s="474">
        <f>BP247*BQ247/1000</f>
        <v>5.9413999999999998</v>
      </c>
      <c r="BU247" s="474">
        <v>1</v>
      </c>
      <c r="BV247" s="214"/>
      <c r="BW247" s="214"/>
      <c r="BX247" s="215"/>
      <c r="CA247" s="216"/>
      <c r="CB247" s="486"/>
      <c r="CC247" s="218"/>
      <c r="CF247" s="195"/>
      <c r="CG247" s="237"/>
      <c r="CH247" s="237"/>
      <c r="CI247" s="239"/>
      <c r="CJ247" s="199"/>
      <c r="CK247" s="215"/>
      <c r="CL247" s="199"/>
      <c r="CM247" s="205"/>
      <c r="CN247" s="483">
        <v>41562</v>
      </c>
      <c r="CR247" s="199"/>
      <c r="CS247" s="220"/>
    </row>
    <row r="248" spans="1:97" s="189" customFormat="1" ht="15.75" thickTop="1">
      <c r="A248" s="181">
        <v>84</v>
      </c>
      <c r="B248" s="181" t="s">
        <v>1065</v>
      </c>
      <c r="C248" s="65"/>
      <c r="D248" s="65"/>
      <c r="E248" s="187"/>
      <c r="F248" s="182"/>
      <c r="G248" s="477" t="s">
        <v>1066</v>
      </c>
      <c r="H248" s="398"/>
      <c r="I248" s="398"/>
      <c r="J248" s="230" t="s">
        <v>1009</v>
      </c>
      <c r="K248" s="189" t="s">
        <v>138</v>
      </c>
      <c r="O248" s="228"/>
      <c r="P248" s="228"/>
      <c r="S248" s="187"/>
      <c r="T248" s="181"/>
      <c r="U248" s="187" t="s">
        <v>1010</v>
      </c>
      <c r="V248" s="188" t="s">
        <v>100</v>
      </c>
      <c r="AY248" s="194" t="s">
        <v>587</v>
      </c>
      <c r="AZ248" s="142"/>
      <c r="BA248" s="184"/>
      <c r="BB248" s="184"/>
      <c r="BC248" s="184"/>
      <c r="BD248" s="189" t="s">
        <v>105</v>
      </c>
      <c r="BG248" s="398">
        <v>199.63134212103057</v>
      </c>
      <c r="BH248" s="291"/>
      <c r="BI248" s="292"/>
      <c r="BJ248" s="187"/>
      <c r="BK248" s="187"/>
      <c r="BL248" s="187"/>
      <c r="BN248" s="187"/>
      <c r="BO248" s="163">
        <v>199.63134212103057</v>
      </c>
      <c r="BP248" s="189">
        <v>20</v>
      </c>
      <c r="BQ248" s="246">
        <v>310</v>
      </c>
      <c r="BR248" s="142"/>
      <c r="BS248" s="490">
        <v>6.2</v>
      </c>
      <c r="BT248" s="293"/>
      <c r="BU248" s="293"/>
      <c r="BV248" s="163"/>
      <c r="BW248" s="163"/>
      <c r="BX248" s="192"/>
      <c r="CA248" s="193"/>
      <c r="CB248" s="194"/>
      <c r="CC248" s="292"/>
      <c r="CF248" s="181"/>
      <c r="CG248" s="294"/>
      <c r="CH248" s="294"/>
      <c r="CI248" s="227"/>
      <c r="CJ248" s="142"/>
      <c r="CK248" s="192"/>
      <c r="CL248" s="142"/>
      <c r="CM248" s="188"/>
      <c r="CN248" s="487"/>
      <c r="CR248" s="142"/>
      <c r="CS248" s="194"/>
    </row>
    <row r="249" spans="1:97" s="196" customFormat="1">
      <c r="A249" s="195">
        <v>84.1</v>
      </c>
      <c r="B249" s="195" t="s">
        <v>1067</v>
      </c>
      <c r="C249" s="204" t="s">
        <v>1068</v>
      </c>
      <c r="D249" s="204" t="s">
        <v>1068</v>
      </c>
      <c r="E249" s="204"/>
      <c r="F249" s="197"/>
      <c r="G249" s="480" t="s">
        <v>1069</v>
      </c>
      <c r="H249" s="337"/>
      <c r="I249" s="337"/>
      <c r="J249" s="200" t="s">
        <v>1014</v>
      </c>
      <c r="O249" s="335"/>
      <c r="P249" s="335"/>
      <c r="T249" s="195"/>
      <c r="U249" s="204" t="s">
        <v>1015</v>
      </c>
      <c r="V249" s="205"/>
      <c r="AY249" s="220" t="s">
        <v>587</v>
      </c>
      <c r="AZ249" s="199"/>
      <c r="BA249" s="201"/>
      <c r="BB249" s="201"/>
      <c r="BC249" s="201"/>
      <c r="BD249" s="196" t="s">
        <v>105</v>
      </c>
      <c r="BG249" s="337">
        <v>171.82457159976036</v>
      </c>
      <c r="BH249" s="206"/>
      <c r="BI249" s="218"/>
      <c r="BN249" s="204"/>
      <c r="BO249" s="214">
        <v>171.82457159976036</v>
      </c>
      <c r="BP249" s="196">
        <v>30</v>
      </c>
      <c r="BQ249" s="246">
        <v>268</v>
      </c>
      <c r="BR249" s="199"/>
      <c r="BS249" s="489">
        <v>8.0399999999999991</v>
      </c>
      <c r="BT249" s="474"/>
      <c r="BU249" s="474"/>
      <c r="BV249" s="214"/>
      <c r="BW249" s="214"/>
      <c r="BX249" s="215"/>
      <c r="CA249" s="216"/>
      <c r="CB249" s="220"/>
      <c r="CC249" s="218"/>
      <c r="CF249" s="195"/>
      <c r="CG249" s="237"/>
      <c r="CH249" s="237"/>
      <c r="CI249" s="239"/>
      <c r="CJ249" s="199"/>
      <c r="CK249" s="215"/>
      <c r="CL249" s="199"/>
      <c r="CM249" s="205"/>
      <c r="CN249" s="483"/>
      <c r="CR249" s="199"/>
      <c r="CS249" s="220"/>
    </row>
    <row r="250" spans="1:97" s="189" customFormat="1" ht="15.75" thickBot="1">
      <c r="A250" s="181">
        <v>85</v>
      </c>
      <c r="B250" s="181" t="s">
        <v>1070</v>
      </c>
      <c r="C250" s="484" t="s">
        <v>1071</v>
      </c>
      <c r="D250" s="484" t="s">
        <v>1071</v>
      </c>
      <c r="E250" s="187"/>
      <c r="F250" s="182"/>
      <c r="G250" s="477" t="s">
        <v>1072</v>
      </c>
      <c r="H250" s="398"/>
      <c r="I250" s="398"/>
      <c r="J250" s="230" t="s">
        <v>855</v>
      </c>
      <c r="O250" s="228"/>
      <c r="P250" s="228"/>
      <c r="T250" s="181"/>
      <c r="U250" s="187" t="s">
        <v>601</v>
      </c>
      <c r="V250" s="188" t="s">
        <v>100</v>
      </c>
      <c r="AY250" s="194" t="s">
        <v>587</v>
      </c>
      <c r="AZ250" s="142"/>
      <c r="BA250" s="184"/>
      <c r="BB250" s="184"/>
      <c r="BC250" s="184"/>
      <c r="BD250" s="189" t="s">
        <v>105</v>
      </c>
      <c r="BG250" s="398"/>
      <c r="BH250" s="291"/>
      <c r="BI250" s="292"/>
      <c r="BN250" s="187">
        <v>1.84</v>
      </c>
      <c r="BO250" s="163" t="s">
        <v>1058</v>
      </c>
      <c r="BP250" s="189">
        <v>73</v>
      </c>
      <c r="BQ250" s="485">
        <v>61.6</v>
      </c>
      <c r="BR250" s="142"/>
      <c r="BS250" s="490"/>
      <c r="BT250" s="293">
        <f>BP250*BQ250/1000</f>
        <v>4.4968000000000004</v>
      </c>
      <c r="BU250" s="293">
        <v>1</v>
      </c>
      <c r="BV250" s="163"/>
      <c r="BW250" s="163"/>
      <c r="BX250" s="192"/>
      <c r="CA250" s="193"/>
      <c r="CB250" s="486"/>
      <c r="CC250" s="292"/>
      <c r="CF250" s="181"/>
      <c r="CG250" s="294"/>
      <c r="CH250" s="294"/>
      <c r="CI250" s="227"/>
      <c r="CJ250" s="142"/>
      <c r="CK250" s="192"/>
      <c r="CL250" s="142"/>
      <c r="CM250" s="188"/>
      <c r="CN250" s="487">
        <v>41562</v>
      </c>
      <c r="CR250" s="142"/>
      <c r="CS250" s="194"/>
    </row>
    <row r="251" spans="1:97" s="196" customFormat="1" ht="16.5" thickTop="1" thickBot="1">
      <c r="A251" s="195">
        <v>85.1</v>
      </c>
      <c r="B251" s="195" t="s">
        <v>1073</v>
      </c>
      <c r="C251" s="488" t="s">
        <v>1074</v>
      </c>
      <c r="D251" s="488" t="s">
        <v>1074</v>
      </c>
      <c r="E251" s="204"/>
      <c r="F251" s="197"/>
      <c r="G251" s="480" t="s">
        <v>1075</v>
      </c>
      <c r="H251" s="337"/>
      <c r="I251" s="337"/>
      <c r="J251" s="200" t="s">
        <v>1009</v>
      </c>
      <c r="K251" s="196" t="s">
        <v>138</v>
      </c>
      <c r="O251" s="335"/>
      <c r="P251" s="335"/>
      <c r="S251" s="204"/>
      <c r="T251" s="195"/>
      <c r="U251" s="204" t="s">
        <v>1010</v>
      </c>
      <c r="V251" s="205"/>
      <c r="AY251" s="220" t="s">
        <v>587</v>
      </c>
      <c r="AZ251" s="199"/>
      <c r="BA251" s="201"/>
      <c r="BB251" s="201"/>
      <c r="BC251" s="201"/>
      <c r="BD251" s="196" t="s">
        <v>105</v>
      </c>
      <c r="BG251" s="337">
        <v>115.01420611144397</v>
      </c>
      <c r="BH251" s="206"/>
      <c r="BI251" s="218"/>
      <c r="BJ251" s="204"/>
      <c r="BK251" s="204"/>
      <c r="BL251" s="204"/>
      <c r="BN251" s="204">
        <v>1.81</v>
      </c>
      <c r="BO251" s="214">
        <v>115.01420611144397</v>
      </c>
      <c r="BP251" s="196">
        <v>49</v>
      </c>
      <c r="BQ251" s="485">
        <v>214</v>
      </c>
      <c r="BR251" s="199"/>
      <c r="BS251" s="489">
        <f>BO251*BP251/1000</f>
        <v>5.6356960994607546</v>
      </c>
      <c r="BT251" s="474">
        <f>BP251*BQ251/1000</f>
        <v>10.486000000000001</v>
      </c>
      <c r="BU251" s="474">
        <v>1</v>
      </c>
      <c r="BV251" s="214"/>
      <c r="BW251" s="214"/>
      <c r="BX251" s="215"/>
      <c r="CA251" s="216"/>
      <c r="CB251" s="486"/>
      <c r="CC251" s="218"/>
      <c r="CF251" s="195"/>
      <c r="CG251" s="237"/>
      <c r="CH251" s="237"/>
      <c r="CI251" s="239"/>
      <c r="CJ251" s="199"/>
      <c r="CK251" s="215"/>
      <c r="CL251" s="199"/>
      <c r="CM251" s="205"/>
      <c r="CN251" s="483">
        <v>41562</v>
      </c>
      <c r="CR251" s="199"/>
      <c r="CS251" s="220"/>
    </row>
    <row r="252" spans="1:97" s="196" customFormat="1" ht="16.5" thickTop="1" thickBot="1">
      <c r="A252" s="195">
        <v>85.2</v>
      </c>
      <c r="B252" s="195" t="s">
        <v>1076</v>
      </c>
      <c r="C252" s="488" t="s">
        <v>1077</v>
      </c>
      <c r="D252" s="488" t="s">
        <v>1077</v>
      </c>
      <c r="E252" s="204"/>
      <c r="F252" s="197"/>
      <c r="G252" s="480" t="s">
        <v>1078</v>
      </c>
      <c r="H252" s="337"/>
      <c r="I252" s="337"/>
      <c r="J252" s="200" t="s">
        <v>1014</v>
      </c>
      <c r="O252" s="335"/>
      <c r="P252" s="335"/>
      <c r="T252" s="195"/>
      <c r="U252" s="204" t="s">
        <v>1015</v>
      </c>
      <c r="V252" s="205"/>
      <c r="AY252" s="220" t="s">
        <v>587</v>
      </c>
      <c r="AZ252" s="199"/>
      <c r="BA252" s="201"/>
      <c r="BB252" s="201"/>
      <c r="BC252" s="201"/>
      <c r="BD252" s="196" t="s">
        <v>105</v>
      </c>
      <c r="BG252" s="337">
        <v>166.73709406830437</v>
      </c>
      <c r="BH252" s="206"/>
      <c r="BI252" s="218"/>
      <c r="BN252" s="204">
        <v>1.76</v>
      </c>
      <c r="BO252" s="214">
        <v>166.73709406830437</v>
      </c>
      <c r="BP252" s="196">
        <v>37</v>
      </c>
      <c r="BQ252" s="485">
        <v>231.99999999999997</v>
      </c>
      <c r="BR252" s="199"/>
      <c r="BS252" s="489">
        <f>BO252*BP252/1000</f>
        <v>6.1692724805272618</v>
      </c>
      <c r="BT252" s="474">
        <f>BP252*BQ252/1000</f>
        <v>8.5839999999999979</v>
      </c>
      <c r="BU252" s="474">
        <v>1</v>
      </c>
      <c r="BV252" s="214"/>
      <c r="BW252" s="214"/>
      <c r="BX252" s="215"/>
      <c r="CA252" s="216"/>
      <c r="CB252" s="486"/>
      <c r="CC252" s="218"/>
      <c r="CF252" s="195"/>
      <c r="CG252" s="237"/>
      <c r="CH252" s="237"/>
      <c r="CI252" s="239"/>
      <c r="CJ252" s="199"/>
      <c r="CK252" s="215"/>
      <c r="CL252" s="199"/>
      <c r="CM252" s="205"/>
      <c r="CN252" s="483">
        <v>41562</v>
      </c>
      <c r="CR252" s="199"/>
      <c r="CS252" s="220"/>
    </row>
    <row r="253" spans="1:97" s="189" customFormat="1" ht="15.75" thickTop="1">
      <c r="A253" s="181">
        <v>86</v>
      </c>
      <c r="B253" s="181" t="s">
        <v>1079</v>
      </c>
      <c r="C253" s="65"/>
      <c r="D253" s="65"/>
      <c r="E253" s="187"/>
      <c r="F253" s="182"/>
      <c r="G253" s="477" t="s">
        <v>1080</v>
      </c>
      <c r="H253" s="398"/>
      <c r="I253" s="398"/>
      <c r="J253" s="230" t="s">
        <v>1009</v>
      </c>
      <c r="K253" s="189" t="s">
        <v>138</v>
      </c>
      <c r="O253" s="228"/>
      <c r="P253" s="228"/>
      <c r="S253" s="187"/>
      <c r="T253" s="181"/>
      <c r="U253" s="187" t="s">
        <v>1010</v>
      </c>
      <c r="V253" s="188" t="s">
        <v>100</v>
      </c>
      <c r="AY253" s="194" t="s">
        <v>587</v>
      </c>
      <c r="AZ253" s="142"/>
      <c r="BA253" s="184"/>
      <c r="BB253" s="184"/>
      <c r="BC253" s="184"/>
      <c r="BD253" s="189" t="s">
        <v>105</v>
      </c>
      <c r="BG253" s="398">
        <v>191.28412822049131</v>
      </c>
      <c r="BH253" s="291"/>
      <c r="BI253" s="292"/>
      <c r="BJ253" s="187"/>
      <c r="BK253" s="187"/>
      <c r="BL253" s="187"/>
      <c r="BN253" s="187"/>
      <c r="BO253" s="163">
        <v>191.28412822049131</v>
      </c>
      <c r="BP253" s="189">
        <v>30</v>
      </c>
      <c r="BQ253" s="246">
        <v>396</v>
      </c>
      <c r="BR253" s="142"/>
      <c r="BS253" s="490">
        <v>11.88</v>
      </c>
      <c r="BT253" s="293"/>
      <c r="BU253" s="293"/>
      <c r="BV253" s="163"/>
      <c r="BW253" s="163"/>
      <c r="BX253" s="192"/>
      <c r="CA253" s="193"/>
      <c r="CB253" s="194"/>
      <c r="CC253" s="292"/>
      <c r="CF253" s="181"/>
      <c r="CG253" s="294"/>
      <c r="CH253" s="294"/>
      <c r="CI253" s="227"/>
      <c r="CJ253" s="142"/>
      <c r="CK253" s="192"/>
      <c r="CL253" s="142"/>
      <c r="CM253" s="188"/>
      <c r="CN253" s="487"/>
      <c r="CR253" s="142"/>
      <c r="CS253" s="194"/>
    </row>
    <row r="254" spans="1:97" s="196" customFormat="1">
      <c r="A254" s="195">
        <v>86.1</v>
      </c>
      <c r="B254" s="195" t="s">
        <v>1081</v>
      </c>
      <c r="C254" s="204"/>
      <c r="D254" s="204"/>
      <c r="E254" s="204"/>
      <c r="F254" s="197"/>
      <c r="G254" s="480" t="s">
        <v>1082</v>
      </c>
      <c r="H254" s="337"/>
      <c r="I254" s="337"/>
      <c r="J254" s="200" t="s">
        <v>1014</v>
      </c>
      <c r="O254" s="335"/>
      <c r="P254" s="335"/>
      <c r="T254" s="195"/>
      <c r="U254" s="204" t="s">
        <v>1015</v>
      </c>
      <c r="V254" s="205"/>
      <c r="AY254" s="220" t="s">
        <v>587</v>
      </c>
      <c r="AZ254" s="199"/>
      <c r="BA254" s="201"/>
      <c r="BB254" s="201"/>
      <c r="BC254" s="201"/>
      <c r="BD254" s="196" t="s">
        <v>105</v>
      </c>
      <c r="BG254" s="337">
        <v>61.418939484721392</v>
      </c>
      <c r="BH254" s="206"/>
      <c r="BI254" s="218"/>
      <c r="BN254" s="204"/>
      <c r="BO254" s="214">
        <v>61.418939484721392</v>
      </c>
      <c r="BP254" s="196">
        <v>30</v>
      </c>
      <c r="BQ254" s="246">
        <v>68</v>
      </c>
      <c r="BR254" s="199"/>
      <c r="BS254" s="489">
        <v>2.04</v>
      </c>
      <c r="BT254" s="474"/>
      <c r="BU254" s="474"/>
      <c r="BV254" s="214"/>
      <c r="BW254" s="214"/>
      <c r="BX254" s="215"/>
      <c r="CA254" s="216"/>
      <c r="CB254" s="220"/>
      <c r="CC254" s="218"/>
      <c r="CF254" s="195"/>
      <c r="CG254" s="237"/>
      <c r="CH254" s="237"/>
      <c r="CI254" s="239"/>
      <c r="CJ254" s="199"/>
      <c r="CK254" s="215"/>
      <c r="CL254" s="199"/>
      <c r="CM254" s="205"/>
      <c r="CN254" s="483"/>
      <c r="CR254" s="199"/>
      <c r="CS254" s="220"/>
    </row>
    <row r="255" spans="1:97" s="196" customFormat="1">
      <c r="A255" s="195">
        <v>86.2</v>
      </c>
      <c r="B255" s="195" t="s">
        <v>1083</v>
      </c>
      <c r="C255" s="204" t="s">
        <v>1084</v>
      </c>
      <c r="D255" s="204" t="s">
        <v>1084</v>
      </c>
      <c r="E255" s="204"/>
      <c r="F255" s="197"/>
      <c r="G255" s="480"/>
      <c r="H255" s="337"/>
      <c r="I255" s="337"/>
      <c r="J255" s="200"/>
      <c r="O255" s="335"/>
      <c r="P255" s="335"/>
      <c r="T255" s="195"/>
      <c r="U255" s="204"/>
      <c r="V255" s="205"/>
      <c r="AY255" s="220"/>
      <c r="AZ255" s="199"/>
      <c r="BA255" s="201"/>
      <c r="BB255" s="201"/>
      <c r="BC255" s="201"/>
      <c r="BG255" s="337"/>
      <c r="BH255" s="206"/>
      <c r="BI255" s="218"/>
      <c r="BN255" s="204"/>
      <c r="BO255" s="214"/>
      <c r="BQ255" s="246"/>
      <c r="BR255" s="199"/>
      <c r="BS255" s="489"/>
      <c r="BT255" s="474"/>
      <c r="BU255" s="474"/>
      <c r="BV255" s="214"/>
      <c r="BW255" s="214"/>
      <c r="BX255" s="215"/>
      <c r="CA255" s="216"/>
      <c r="CB255" s="220"/>
      <c r="CC255" s="218"/>
      <c r="CF255" s="195"/>
      <c r="CG255" s="237"/>
      <c r="CH255" s="237"/>
      <c r="CI255" s="239"/>
      <c r="CJ255" s="199"/>
      <c r="CK255" s="215"/>
      <c r="CL255" s="199"/>
      <c r="CM255" s="205"/>
      <c r="CN255" s="483"/>
      <c r="CR255" s="199"/>
      <c r="CS255" s="220"/>
    </row>
    <row r="256" spans="1:97" s="189" customFormat="1" ht="15.75" thickBot="1">
      <c r="A256" s="181">
        <v>87</v>
      </c>
      <c r="B256" s="181" t="s">
        <v>1085</v>
      </c>
      <c r="C256" s="484" t="s">
        <v>1086</v>
      </c>
      <c r="D256" s="484" t="s">
        <v>1086</v>
      </c>
      <c r="E256" s="187"/>
      <c r="F256" s="182"/>
      <c r="G256" s="477" t="s">
        <v>1087</v>
      </c>
      <c r="H256" s="398"/>
      <c r="I256" s="398"/>
      <c r="J256" s="230" t="s">
        <v>855</v>
      </c>
      <c r="O256" s="228"/>
      <c r="P256" s="228"/>
      <c r="T256" s="181"/>
      <c r="U256" s="187" t="s">
        <v>601</v>
      </c>
      <c r="V256" s="188" t="s">
        <v>100</v>
      </c>
      <c r="AY256" s="194" t="s">
        <v>587</v>
      </c>
      <c r="AZ256" s="142"/>
      <c r="BA256" s="184"/>
      <c r="BB256" s="184"/>
      <c r="BC256" s="184"/>
      <c r="BD256" s="189" t="s">
        <v>105</v>
      </c>
      <c r="BG256" s="398"/>
      <c r="BH256" s="291"/>
      <c r="BI256" s="292"/>
      <c r="BN256" s="187">
        <v>1.72</v>
      </c>
      <c r="BO256" s="163" t="s">
        <v>1058</v>
      </c>
      <c r="BP256" s="189">
        <v>177</v>
      </c>
      <c r="BQ256" s="485">
        <v>22.400000000000002</v>
      </c>
      <c r="BR256" s="142"/>
      <c r="BS256" s="490"/>
      <c r="BT256" s="293">
        <f>BP256*BQ256/1000</f>
        <v>3.9648000000000003</v>
      </c>
      <c r="BU256" s="293">
        <v>1</v>
      </c>
      <c r="BV256" s="163"/>
      <c r="BW256" s="163"/>
      <c r="BX256" s="192"/>
      <c r="CA256" s="193"/>
      <c r="CB256" s="486"/>
      <c r="CC256" s="292"/>
      <c r="CF256" s="181"/>
      <c r="CG256" s="294"/>
      <c r="CH256" s="294"/>
      <c r="CI256" s="227"/>
      <c r="CJ256" s="142"/>
      <c r="CK256" s="192"/>
      <c r="CL256" s="142"/>
      <c r="CM256" s="188"/>
      <c r="CN256" s="487">
        <v>41562</v>
      </c>
      <c r="CR256" s="142"/>
      <c r="CS256" s="194"/>
    </row>
    <row r="257" spans="1:97" s="196" customFormat="1" ht="16.5" thickTop="1" thickBot="1">
      <c r="A257" s="195">
        <v>87.1</v>
      </c>
      <c r="B257" s="195" t="s">
        <v>1088</v>
      </c>
      <c r="C257" s="488" t="s">
        <v>1089</v>
      </c>
      <c r="D257" s="488" t="s">
        <v>1089</v>
      </c>
      <c r="E257" s="204"/>
      <c r="F257" s="197"/>
      <c r="G257" s="480" t="s">
        <v>1090</v>
      </c>
      <c r="H257" s="337"/>
      <c r="I257" s="337"/>
      <c r="J257" s="200" t="s">
        <v>1009</v>
      </c>
      <c r="K257" s="196" t="s">
        <v>138</v>
      </c>
      <c r="O257" s="335"/>
      <c r="P257" s="335"/>
      <c r="S257" s="204"/>
      <c r="T257" s="195"/>
      <c r="U257" s="204" t="s">
        <v>1010</v>
      </c>
      <c r="V257" s="205"/>
      <c r="AY257" s="220" t="s">
        <v>587</v>
      </c>
      <c r="AZ257" s="199"/>
      <c r="BA257" s="201"/>
      <c r="BB257" s="201"/>
      <c r="BC257" s="201"/>
      <c r="BD257" s="196" t="s">
        <v>105</v>
      </c>
      <c r="BG257" s="337">
        <v>202.66789095266628</v>
      </c>
      <c r="BH257" s="206"/>
      <c r="BI257" s="218"/>
      <c r="BJ257" s="204"/>
      <c r="BK257" s="204"/>
      <c r="BL257" s="204"/>
      <c r="BN257" s="204">
        <v>1.81</v>
      </c>
      <c r="BO257" s="214">
        <v>202.66789095266628</v>
      </c>
      <c r="BP257" s="196">
        <v>32</v>
      </c>
      <c r="BQ257" s="485">
        <v>92.800000000000011</v>
      </c>
      <c r="BR257" s="199">
        <v>50</v>
      </c>
      <c r="BS257" s="489">
        <f>BO257*BP257/1000</f>
        <v>6.4853725104853215</v>
      </c>
      <c r="BT257" s="474">
        <f>BR257*BQ257/1000</f>
        <v>4.6400000000000006</v>
      </c>
      <c r="BU257" s="474">
        <v>1</v>
      </c>
      <c r="BV257" s="214"/>
      <c r="BW257" s="214"/>
      <c r="BX257" s="215"/>
      <c r="CA257" s="216"/>
      <c r="CB257" s="486"/>
      <c r="CC257" s="218"/>
      <c r="CF257" s="195"/>
      <c r="CG257" s="237"/>
      <c r="CH257" s="237"/>
      <c r="CI257" s="239"/>
      <c r="CJ257" s="199"/>
      <c r="CK257" s="215"/>
      <c r="CL257" s="199"/>
      <c r="CM257" s="205"/>
      <c r="CN257" s="483">
        <v>41562</v>
      </c>
      <c r="CR257" s="199"/>
      <c r="CS257" s="220"/>
    </row>
    <row r="258" spans="1:97" s="196" customFormat="1" ht="16.5" thickTop="1" thickBot="1">
      <c r="A258" s="195">
        <v>87.2</v>
      </c>
      <c r="B258" s="195" t="s">
        <v>1091</v>
      </c>
      <c r="C258" s="488" t="s">
        <v>1092</v>
      </c>
      <c r="D258" s="488" t="s">
        <v>1092</v>
      </c>
      <c r="E258" s="204"/>
      <c r="F258" s="197"/>
      <c r="G258" s="480" t="s">
        <v>1093</v>
      </c>
      <c r="H258" s="337"/>
      <c r="I258" s="337"/>
      <c r="J258" s="200" t="s">
        <v>1014</v>
      </c>
      <c r="O258" s="335"/>
      <c r="P258" s="335"/>
      <c r="T258" s="195"/>
      <c r="U258" s="204" t="s">
        <v>1015</v>
      </c>
      <c r="V258" s="205"/>
      <c r="AY258" s="220" t="s">
        <v>587</v>
      </c>
      <c r="AZ258" s="199"/>
      <c r="BA258" s="201"/>
      <c r="BB258" s="201"/>
      <c r="BC258" s="201"/>
      <c r="BD258" s="196" t="s">
        <v>105</v>
      </c>
      <c r="BG258" s="337">
        <v>56.91</v>
      </c>
      <c r="BH258" s="206"/>
      <c r="BI258" s="218"/>
      <c r="BN258" s="204">
        <v>1.75</v>
      </c>
      <c r="BO258" s="214">
        <v>56.91</v>
      </c>
      <c r="BP258" s="196">
        <v>100</v>
      </c>
      <c r="BQ258" s="485">
        <v>126</v>
      </c>
      <c r="BR258" s="199"/>
      <c r="BS258" s="489">
        <f>BO258*BP258/1000</f>
        <v>5.6909999999999998</v>
      </c>
      <c r="BT258" s="474">
        <f>BP258*BQ258/1000</f>
        <v>12.6</v>
      </c>
      <c r="BU258" s="474">
        <v>1</v>
      </c>
      <c r="BV258" s="214"/>
      <c r="BW258" s="214"/>
      <c r="BX258" s="215"/>
      <c r="CA258" s="216"/>
      <c r="CB258" s="486"/>
      <c r="CC258" s="218"/>
      <c r="CF258" s="195"/>
      <c r="CG258" s="237"/>
      <c r="CH258" s="237"/>
      <c r="CI258" s="239"/>
      <c r="CJ258" s="199"/>
      <c r="CK258" s="215"/>
      <c r="CL258" s="199"/>
      <c r="CM258" s="205"/>
      <c r="CN258" s="483">
        <v>41562</v>
      </c>
      <c r="CR258" s="199"/>
      <c r="CS258" s="220"/>
    </row>
    <row r="259" spans="1:97" s="189" customFormat="1" ht="15.75" thickTop="1">
      <c r="A259" s="181">
        <v>88</v>
      </c>
      <c r="B259" s="181" t="s">
        <v>1094</v>
      </c>
      <c r="C259" s="65"/>
      <c r="D259" s="65"/>
      <c r="E259" s="187"/>
      <c r="F259" s="182"/>
      <c r="G259" s="477" t="s">
        <v>1095</v>
      </c>
      <c r="H259" s="398"/>
      <c r="I259" s="398"/>
      <c r="J259" s="230" t="s">
        <v>1009</v>
      </c>
      <c r="K259" s="189" t="s">
        <v>138</v>
      </c>
      <c r="O259" s="228"/>
      <c r="P259" s="228"/>
      <c r="S259" s="187"/>
      <c r="T259" s="181"/>
      <c r="U259" s="187" t="s">
        <v>1010</v>
      </c>
      <c r="V259" s="188" t="s">
        <v>100</v>
      </c>
      <c r="AY259" s="194" t="s">
        <v>587</v>
      </c>
      <c r="AZ259" s="142"/>
      <c r="BA259" s="184"/>
      <c r="BB259" s="184"/>
      <c r="BC259" s="184"/>
      <c r="BD259" s="189" t="s">
        <v>105</v>
      </c>
      <c r="BG259" s="398">
        <v>105.85093469143199</v>
      </c>
      <c r="BH259" s="291"/>
      <c r="BI259" s="292"/>
      <c r="BJ259" s="187"/>
      <c r="BK259" s="187"/>
      <c r="BL259" s="187"/>
      <c r="BN259" s="187"/>
      <c r="BO259" s="163">
        <v>105.85093469143199</v>
      </c>
      <c r="BP259" s="189">
        <v>60</v>
      </c>
      <c r="BQ259" s="246">
        <v>103</v>
      </c>
      <c r="BR259" s="142"/>
      <c r="BS259" s="490">
        <v>6.18</v>
      </c>
      <c r="BT259" s="293"/>
      <c r="BU259" s="293"/>
      <c r="BV259" s="163"/>
      <c r="BW259" s="163"/>
      <c r="BX259" s="192"/>
      <c r="CA259" s="193"/>
      <c r="CB259" s="194"/>
      <c r="CC259" s="292"/>
      <c r="CF259" s="181"/>
      <c r="CG259" s="294"/>
      <c r="CH259" s="294"/>
      <c r="CI259" s="227"/>
      <c r="CJ259" s="142"/>
      <c r="CK259" s="192"/>
      <c r="CL259" s="142"/>
      <c r="CM259" s="188"/>
      <c r="CN259" s="487"/>
      <c r="CR259" s="142"/>
      <c r="CS259" s="194"/>
    </row>
    <row r="260" spans="1:97" s="196" customFormat="1">
      <c r="A260" s="195">
        <v>88.1</v>
      </c>
      <c r="B260" s="195" t="s">
        <v>1096</v>
      </c>
      <c r="C260" s="204" t="s">
        <v>1097</v>
      </c>
      <c r="D260" s="204" t="s">
        <v>1097</v>
      </c>
      <c r="E260" s="204"/>
      <c r="F260" s="197"/>
      <c r="G260" s="480" t="s">
        <v>1098</v>
      </c>
      <c r="H260" s="337"/>
      <c r="I260" s="337"/>
      <c r="J260" s="200" t="s">
        <v>1014</v>
      </c>
      <c r="O260" s="335"/>
      <c r="P260" s="335"/>
      <c r="T260" s="195"/>
      <c r="U260" s="204" t="s">
        <v>1015</v>
      </c>
      <c r="V260" s="205"/>
      <c r="AY260" s="220" t="s">
        <v>587</v>
      </c>
      <c r="AZ260" s="199"/>
      <c r="BA260" s="201"/>
      <c r="BB260" s="201"/>
      <c r="BC260" s="201"/>
      <c r="BD260" s="196" t="s">
        <v>105</v>
      </c>
      <c r="BG260" s="337">
        <v>131.80899340922707</v>
      </c>
      <c r="BH260" s="206"/>
      <c r="BI260" s="218"/>
      <c r="BN260" s="204"/>
      <c r="BO260" s="214">
        <v>131.80899340922707</v>
      </c>
      <c r="BP260" s="196">
        <v>40</v>
      </c>
      <c r="BQ260" s="246">
        <v>126.8</v>
      </c>
      <c r="BR260" s="199"/>
      <c r="BS260" s="489">
        <v>5.0720000000000001</v>
      </c>
      <c r="BT260" s="474"/>
      <c r="BU260" s="474"/>
      <c r="BV260" s="214"/>
      <c r="BW260" s="214"/>
      <c r="BX260" s="215"/>
      <c r="CA260" s="216"/>
      <c r="CB260" s="220"/>
      <c r="CC260" s="218"/>
      <c r="CF260" s="195"/>
      <c r="CG260" s="237"/>
      <c r="CH260" s="237"/>
      <c r="CI260" s="239"/>
      <c r="CJ260" s="199"/>
      <c r="CK260" s="215"/>
      <c r="CL260" s="199"/>
      <c r="CM260" s="205"/>
      <c r="CN260" s="483"/>
      <c r="CR260" s="199"/>
      <c r="CS260" s="220"/>
    </row>
    <row r="261" spans="1:97" s="189" customFormat="1" ht="15.75" thickBot="1">
      <c r="A261" s="181">
        <v>89</v>
      </c>
      <c r="B261" s="181" t="s">
        <v>1099</v>
      </c>
      <c r="C261" s="484" t="s">
        <v>1100</v>
      </c>
      <c r="D261" s="484" t="s">
        <v>1100</v>
      </c>
      <c r="E261" s="187"/>
      <c r="F261" s="182"/>
      <c r="G261" s="477" t="s">
        <v>1101</v>
      </c>
      <c r="H261" s="398"/>
      <c r="I261" s="398"/>
      <c r="J261" s="230" t="s">
        <v>855</v>
      </c>
      <c r="O261" s="228"/>
      <c r="P261" s="228"/>
      <c r="T261" s="181"/>
      <c r="U261" s="187" t="s">
        <v>601</v>
      </c>
      <c r="V261" s="188" t="s">
        <v>100</v>
      </c>
      <c r="AY261" s="194" t="s">
        <v>587</v>
      </c>
      <c r="AZ261" s="142"/>
      <c r="BA261" s="184"/>
      <c r="BB261" s="184"/>
      <c r="BC261" s="184"/>
      <c r="BD261" s="189" t="s">
        <v>105</v>
      </c>
      <c r="BG261" s="398"/>
      <c r="BH261" s="291"/>
      <c r="BI261" s="292"/>
      <c r="BN261" s="187">
        <v>1.81</v>
      </c>
      <c r="BO261" s="163" t="s">
        <v>1058</v>
      </c>
      <c r="BP261" s="189">
        <v>100</v>
      </c>
      <c r="BQ261" s="485">
        <v>30.4</v>
      </c>
      <c r="BR261" s="142"/>
      <c r="BS261" s="490"/>
      <c r="BT261" s="293">
        <f>BP261*BQ261/1000</f>
        <v>3.04</v>
      </c>
      <c r="BU261" s="293">
        <v>1</v>
      </c>
      <c r="BV261" s="163"/>
      <c r="BW261" s="163"/>
      <c r="BX261" s="192"/>
      <c r="CA261" s="193"/>
      <c r="CB261" s="486"/>
      <c r="CC261" s="292"/>
      <c r="CF261" s="181"/>
      <c r="CG261" s="294"/>
      <c r="CH261" s="294"/>
      <c r="CI261" s="227"/>
      <c r="CJ261" s="142"/>
      <c r="CK261" s="192"/>
      <c r="CL261" s="142"/>
      <c r="CM261" s="188"/>
      <c r="CN261" s="487">
        <v>41562</v>
      </c>
      <c r="CR261" s="142"/>
      <c r="CS261" s="194"/>
    </row>
    <row r="262" spans="1:97" s="196" customFormat="1" ht="16.5" thickTop="1" thickBot="1">
      <c r="A262" s="195">
        <v>89.1</v>
      </c>
      <c r="B262" s="195" t="s">
        <v>1102</v>
      </c>
      <c r="C262" s="488" t="s">
        <v>1103</v>
      </c>
      <c r="D262" s="488" t="s">
        <v>1103</v>
      </c>
      <c r="E262" s="204"/>
      <c r="F262" s="197"/>
      <c r="G262" s="480" t="s">
        <v>1104</v>
      </c>
      <c r="H262" s="337"/>
      <c r="I262" s="337"/>
      <c r="J262" s="200" t="s">
        <v>1009</v>
      </c>
      <c r="K262" s="196" t="s">
        <v>138</v>
      </c>
      <c r="O262" s="335"/>
      <c r="P262" s="335"/>
      <c r="S262" s="204"/>
      <c r="T262" s="195"/>
      <c r="U262" s="204" t="s">
        <v>1010</v>
      </c>
      <c r="V262" s="205"/>
      <c r="AY262" s="220" t="s">
        <v>587</v>
      </c>
      <c r="AZ262" s="199"/>
      <c r="BA262" s="201"/>
      <c r="BB262" s="201"/>
      <c r="BC262" s="201"/>
      <c r="BD262" s="196" t="s">
        <v>105</v>
      </c>
      <c r="BG262" s="337">
        <v>193.5642360695027</v>
      </c>
      <c r="BH262" s="206"/>
      <c r="BI262" s="218"/>
      <c r="BJ262" s="204"/>
      <c r="BK262" s="204"/>
      <c r="BL262" s="204"/>
      <c r="BN262" s="204">
        <v>1.85</v>
      </c>
      <c r="BO262" s="214">
        <v>193.5642360695027</v>
      </c>
      <c r="BP262" s="196">
        <v>30</v>
      </c>
      <c r="BQ262" s="485">
        <v>90.600000000000009</v>
      </c>
      <c r="BR262" s="199">
        <v>50</v>
      </c>
      <c r="BS262" s="489">
        <f>BO262*BP262/1000</f>
        <v>5.8069270820850809</v>
      </c>
      <c r="BT262" s="474">
        <f>BR262*BQ262/1000</f>
        <v>4.53</v>
      </c>
      <c r="BU262" s="474">
        <v>1</v>
      </c>
      <c r="BV262" s="214"/>
      <c r="BW262" s="214"/>
      <c r="BX262" s="215"/>
      <c r="CA262" s="216"/>
      <c r="CB262" s="486"/>
      <c r="CC262" s="218"/>
      <c r="CF262" s="195"/>
      <c r="CG262" s="237"/>
      <c r="CH262" s="237"/>
      <c r="CI262" s="239"/>
      <c r="CJ262" s="199"/>
      <c r="CK262" s="215"/>
      <c r="CL262" s="199"/>
      <c r="CM262" s="205"/>
      <c r="CN262" s="483">
        <v>41562</v>
      </c>
      <c r="CR262" s="199"/>
      <c r="CS262" s="220"/>
    </row>
    <row r="263" spans="1:97" s="196" customFormat="1" ht="16.5" thickTop="1" thickBot="1">
      <c r="A263" s="195">
        <v>89.2</v>
      </c>
      <c r="B263" s="195" t="s">
        <v>1105</v>
      </c>
      <c r="C263" s="488" t="s">
        <v>1106</v>
      </c>
      <c r="D263" s="488" t="s">
        <v>1106</v>
      </c>
      <c r="E263" s="204"/>
      <c r="F263" s="197"/>
      <c r="G263" s="480" t="s">
        <v>1107</v>
      </c>
      <c r="H263" s="337"/>
      <c r="I263" s="337"/>
      <c r="J263" s="200" t="s">
        <v>1014</v>
      </c>
      <c r="O263" s="335"/>
      <c r="P263" s="335"/>
      <c r="T263" s="195"/>
      <c r="U263" s="204" t="s">
        <v>1015</v>
      </c>
      <c r="V263" s="205"/>
      <c r="AY263" s="220" t="s">
        <v>587</v>
      </c>
      <c r="AZ263" s="199"/>
      <c r="BA263" s="201"/>
      <c r="BB263" s="201"/>
      <c r="BC263" s="201"/>
      <c r="BD263" s="196" t="s">
        <v>105</v>
      </c>
      <c r="BG263" s="337">
        <v>141.60018573996405</v>
      </c>
      <c r="BH263" s="206"/>
      <c r="BI263" s="218"/>
      <c r="BN263" s="204">
        <v>1.69</v>
      </c>
      <c r="BO263" s="214">
        <v>141.60018573996405</v>
      </c>
      <c r="BP263" s="196">
        <v>46</v>
      </c>
      <c r="BQ263" s="485">
        <v>94.6</v>
      </c>
      <c r="BR263" s="199">
        <v>50</v>
      </c>
      <c r="BS263" s="489">
        <f>BO263*BP263/1000</f>
        <v>6.5136085440383455</v>
      </c>
      <c r="BT263" s="474">
        <f>BR263*BQ263/1000</f>
        <v>4.7300000000000004</v>
      </c>
      <c r="BU263" s="474">
        <v>1</v>
      </c>
      <c r="BV263" s="214"/>
      <c r="BW263" s="214"/>
      <c r="BX263" s="215"/>
      <c r="CA263" s="216"/>
      <c r="CB263" s="486"/>
      <c r="CC263" s="218"/>
      <c r="CF263" s="195"/>
      <c r="CG263" s="237"/>
      <c r="CH263" s="237"/>
      <c r="CI263" s="239"/>
      <c r="CJ263" s="199"/>
      <c r="CK263" s="215"/>
      <c r="CL263" s="199"/>
      <c r="CM263" s="205"/>
      <c r="CN263" s="483">
        <v>41562</v>
      </c>
      <c r="CR263" s="199"/>
      <c r="CS263" s="220"/>
    </row>
    <row r="264" spans="1:97" s="189" customFormat="1" ht="15.75" thickTop="1">
      <c r="A264" s="181">
        <v>90</v>
      </c>
      <c r="B264" s="181" t="s">
        <v>1108</v>
      </c>
      <c r="C264" s="187"/>
      <c r="D264" s="187"/>
      <c r="E264" s="187"/>
      <c r="F264" s="182"/>
      <c r="G264" s="183" t="s">
        <v>1109</v>
      </c>
      <c r="H264" s="142"/>
      <c r="I264" s="142"/>
      <c r="J264" s="230" t="s">
        <v>1009</v>
      </c>
      <c r="K264" s="189" t="s">
        <v>138</v>
      </c>
      <c r="O264" s="228"/>
      <c r="P264" s="228"/>
      <c r="S264" s="187"/>
      <c r="T264" s="181"/>
      <c r="U264" s="187" t="s">
        <v>1010</v>
      </c>
      <c r="V264" s="188" t="s">
        <v>100</v>
      </c>
      <c r="AY264" s="194" t="s">
        <v>587</v>
      </c>
      <c r="AZ264" s="142"/>
      <c r="BA264" s="184"/>
      <c r="BB264" s="184"/>
      <c r="BC264" s="184"/>
      <c r="BD264" s="189" t="s">
        <v>105</v>
      </c>
      <c r="BG264" s="163">
        <v>93.255068903535047</v>
      </c>
      <c r="BH264" s="291"/>
      <c r="BI264" s="292"/>
      <c r="BJ264" s="187"/>
      <c r="BK264" s="187"/>
      <c r="BL264" s="187"/>
      <c r="BN264" s="187"/>
      <c r="BO264" s="163">
        <v>93.255068903535047</v>
      </c>
      <c r="BP264" s="189">
        <v>70</v>
      </c>
      <c r="BQ264" s="246">
        <v>93.4</v>
      </c>
      <c r="BR264" s="142"/>
      <c r="BS264" s="490">
        <v>6.5380000000000003</v>
      </c>
      <c r="BT264" s="293"/>
      <c r="BU264" s="293"/>
      <c r="BV264" s="163"/>
      <c r="BW264" s="163"/>
      <c r="BX264" s="192"/>
      <c r="CA264" s="193"/>
      <c r="CB264" s="194"/>
      <c r="CC264" s="292"/>
      <c r="CF264" s="181"/>
      <c r="CG264" s="294"/>
      <c r="CH264" s="294"/>
      <c r="CI264" s="227"/>
      <c r="CJ264" s="142"/>
      <c r="CK264" s="192"/>
      <c r="CL264" s="142"/>
      <c r="CM264" s="188"/>
      <c r="CN264" s="482"/>
      <c r="CR264" s="142"/>
      <c r="CS264" s="194"/>
    </row>
    <row r="265" spans="1:97" s="196" customFormat="1">
      <c r="A265" s="195">
        <v>90.1</v>
      </c>
      <c r="B265" s="195" t="s">
        <v>1110</v>
      </c>
      <c r="C265" s="204" t="s">
        <v>1111</v>
      </c>
      <c r="D265" s="204" t="s">
        <v>1111</v>
      </c>
      <c r="E265" s="204"/>
      <c r="F265" s="197"/>
      <c r="G265" s="198" t="s">
        <v>1112</v>
      </c>
      <c r="H265" s="199"/>
      <c r="I265" s="199"/>
      <c r="J265" s="200" t="s">
        <v>1014</v>
      </c>
      <c r="O265" s="335"/>
      <c r="P265" s="335"/>
      <c r="T265" s="195"/>
      <c r="U265" s="204" t="s">
        <v>1015</v>
      </c>
      <c r="V265" s="205"/>
      <c r="AY265" s="220" t="s">
        <v>587</v>
      </c>
      <c r="AZ265" s="199"/>
      <c r="BA265" s="201"/>
      <c r="BB265" s="201"/>
      <c r="BC265" s="201"/>
      <c r="BD265" s="196" t="s">
        <v>105</v>
      </c>
      <c r="BG265" s="214">
        <v>105.06</v>
      </c>
      <c r="BH265" s="206"/>
      <c r="BI265" s="218"/>
      <c r="BN265" s="204"/>
      <c r="BO265" s="214">
        <v>105.06</v>
      </c>
      <c r="BP265" s="196">
        <v>70</v>
      </c>
      <c r="BQ265" s="246">
        <v>71.399999999999991</v>
      </c>
      <c r="BR265" s="199"/>
      <c r="BS265" s="489">
        <v>4.9979999999999993</v>
      </c>
      <c r="BT265" s="474"/>
      <c r="BU265" s="474"/>
      <c r="BV265" s="214"/>
      <c r="BW265" s="214"/>
      <c r="BX265" s="215"/>
      <c r="CA265" s="216"/>
      <c r="CB265" s="220"/>
      <c r="CC265" s="218"/>
      <c r="CF265" s="195"/>
      <c r="CG265" s="237"/>
      <c r="CH265" s="237"/>
      <c r="CI265" s="239"/>
      <c r="CJ265" s="199"/>
      <c r="CK265" s="215"/>
      <c r="CL265" s="199"/>
      <c r="CM265" s="205"/>
      <c r="CN265" s="219"/>
      <c r="CR265" s="199"/>
      <c r="CS265" s="220"/>
    </row>
    <row r="266" spans="1:97" s="189" customFormat="1">
      <c r="A266" s="181">
        <v>91</v>
      </c>
      <c r="B266" s="189" t="s">
        <v>1113</v>
      </c>
      <c r="F266" s="189" t="s">
        <v>1114</v>
      </c>
      <c r="G266" s="183" t="s">
        <v>1115</v>
      </c>
      <c r="H266" s="142"/>
      <c r="I266" s="142"/>
      <c r="J266" s="230" t="s">
        <v>1116</v>
      </c>
      <c r="U266" s="187" t="s">
        <v>1117</v>
      </c>
      <c r="V266" s="188"/>
      <c r="AY266" s="194" t="s">
        <v>587</v>
      </c>
      <c r="AZ266" s="142"/>
      <c r="BD266" s="189" t="s">
        <v>105</v>
      </c>
      <c r="BE266" s="189" t="s">
        <v>529</v>
      </c>
      <c r="BF266" s="142"/>
      <c r="BG266" s="142"/>
      <c r="BH266" s="291">
        <v>41591</v>
      </c>
      <c r="BN266" s="187"/>
      <c r="BO266" s="189">
        <v>100</v>
      </c>
      <c r="BP266" s="189">
        <v>46</v>
      </c>
      <c r="BQ266" s="246">
        <v>26.6</v>
      </c>
      <c r="BR266" s="189">
        <v>50</v>
      </c>
      <c r="BS266" s="189">
        <f>BO266*BP266/1000</f>
        <v>4.5999999999999996</v>
      </c>
      <c r="BT266" s="293">
        <f>BP266*BQ266/1000</f>
        <v>1.2236000000000002</v>
      </c>
      <c r="BW266" s="163"/>
      <c r="BX266" s="192"/>
      <c r="CA266" s="193"/>
      <c r="CB266" s="194"/>
      <c r="CF266" s="181"/>
      <c r="CN266" s="491">
        <v>41600</v>
      </c>
    </row>
    <row r="267" spans="1:97" s="189" customFormat="1" ht="15.75" thickBot="1">
      <c r="A267" s="181">
        <v>92</v>
      </c>
      <c r="B267" s="189" t="s">
        <v>1118</v>
      </c>
      <c r="C267" s="189" t="s">
        <v>1119</v>
      </c>
      <c r="D267" s="189" t="s">
        <v>1119</v>
      </c>
      <c r="F267" s="189" t="s">
        <v>1120</v>
      </c>
      <c r="G267" s="183" t="s">
        <v>1121</v>
      </c>
      <c r="H267" s="142"/>
      <c r="I267" s="142"/>
      <c r="J267" s="230" t="s">
        <v>1009</v>
      </c>
      <c r="S267" s="187"/>
      <c r="U267" s="187"/>
      <c r="V267" s="188" t="s">
        <v>1122</v>
      </c>
      <c r="AY267" s="492" t="s">
        <v>1058</v>
      </c>
      <c r="AZ267" s="142"/>
      <c r="BD267" s="189" t="s">
        <v>112</v>
      </c>
      <c r="BF267" s="142"/>
      <c r="BG267" s="142" t="s">
        <v>113</v>
      </c>
      <c r="BH267" s="291">
        <v>41586</v>
      </c>
      <c r="BJ267" s="187"/>
      <c r="BK267" s="187"/>
      <c r="BL267" s="187"/>
      <c r="BN267" s="187"/>
      <c r="BQ267" s="246">
        <v>132.20000000000002</v>
      </c>
      <c r="BR267" s="189" t="s">
        <v>1123</v>
      </c>
      <c r="BS267" s="189">
        <v>13.220000000000002</v>
      </c>
      <c r="BT267" s="189">
        <v>5.09</v>
      </c>
      <c r="BU267" s="284">
        <v>3.2</v>
      </c>
      <c r="BV267" s="254">
        <f>3200/BQ267</f>
        <v>24.20574886535552</v>
      </c>
      <c r="BW267" s="254">
        <f>100-BV267</f>
        <v>75.794251134644483</v>
      </c>
      <c r="BX267" s="192"/>
      <c r="CA267" s="193"/>
      <c r="CB267" s="493">
        <v>41684</v>
      </c>
      <c r="CC267" s="321" t="s">
        <v>118</v>
      </c>
      <c r="CD267" s="189" t="s">
        <v>1124</v>
      </c>
      <c r="CE267" s="182" t="s">
        <v>412</v>
      </c>
      <c r="CF267" s="494">
        <v>41716</v>
      </c>
      <c r="CN267" s="491"/>
    </row>
    <row r="268" spans="1:97" s="189" customFormat="1" ht="16.5" thickTop="1" thickBot="1">
      <c r="A268" s="181">
        <v>92.1</v>
      </c>
      <c r="B268" s="189" t="s">
        <v>1125</v>
      </c>
      <c r="F268" s="189" t="s">
        <v>1126</v>
      </c>
      <c r="G268" s="183"/>
      <c r="H268" s="142"/>
      <c r="I268" s="142"/>
      <c r="J268" s="230"/>
      <c r="S268" s="187"/>
      <c r="U268" s="187"/>
      <c r="V268" s="188"/>
      <c r="AY268" s="492"/>
      <c r="AZ268" s="142"/>
      <c r="BF268" s="142"/>
      <c r="BG268" s="142"/>
      <c r="BH268" s="291"/>
      <c r="BJ268" s="187"/>
      <c r="BK268" s="187"/>
      <c r="BL268" s="187"/>
      <c r="BN268" s="187"/>
      <c r="BQ268" s="246"/>
      <c r="BU268" s="284"/>
      <c r="BV268" s="254"/>
      <c r="BW268" s="254"/>
      <c r="BX268" s="192"/>
      <c r="CA268" s="193"/>
      <c r="CB268" s="493"/>
      <c r="CC268" s="321"/>
      <c r="CE268" s="182"/>
      <c r="CF268" s="494"/>
      <c r="CN268" s="491"/>
    </row>
    <row r="269" spans="1:97" s="189" customFormat="1" ht="16.5" thickTop="1" thickBot="1">
      <c r="A269" s="181">
        <v>93</v>
      </c>
      <c r="B269" s="189" t="s">
        <v>1127</v>
      </c>
      <c r="F269" s="189" t="s">
        <v>1128</v>
      </c>
      <c r="G269" s="183" t="s">
        <v>1129</v>
      </c>
      <c r="H269" s="142"/>
      <c r="I269" s="142"/>
      <c r="J269" s="230" t="s">
        <v>526</v>
      </c>
      <c r="S269" s="187"/>
      <c r="U269" s="187"/>
      <c r="V269" s="188" t="s">
        <v>527</v>
      </c>
      <c r="AY269" s="194" t="s">
        <v>528</v>
      </c>
      <c r="AZ269" s="142"/>
      <c r="BD269" s="189" t="s">
        <v>112</v>
      </c>
      <c r="BF269" s="142"/>
      <c r="BG269" s="142" t="s">
        <v>1130</v>
      </c>
      <c r="BH269" s="291">
        <v>41612</v>
      </c>
      <c r="BJ269" s="187"/>
      <c r="BK269" s="187"/>
      <c r="BL269" s="187"/>
      <c r="BN269" s="187">
        <v>1.94</v>
      </c>
      <c r="BQ269" s="246">
        <v>92</v>
      </c>
      <c r="BR269" s="189" t="s">
        <v>1123</v>
      </c>
      <c r="BS269" s="189">
        <v>9.1999999999999993</v>
      </c>
      <c r="BT269" s="189">
        <v>2.46</v>
      </c>
      <c r="BW269" s="163"/>
      <c r="BX269" s="192"/>
      <c r="CA269" s="193"/>
      <c r="CB269" s="493">
        <v>41684</v>
      </c>
      <c r="CC269" s="321" t="s">
        <v>118</v>
      </c>
      <c r="CD269" s="189" t="s">
        <v>1131</v>
      </c>
      <c r="CE269" s="182" t="s">
        <v>412</v>
      </c>
      <c r="CF269" s="494">
        <v>41716</v>
      </c>
      <c r="CN269" s="491"/>
    </row>
    <row r="270" spans="1:97" s="189" customFormat="1" ht="16.5" thickTop="1" thickBot="1">
      <c r="A270" s="181">
        <v>94</v>
      </c>
      <c r="B270" s="189" t="s">
        <v>1132</v>
      </c>
      <c r="F270" s="189" t="s">
        <v>1133</v>
      </c>
      <c r="G270" s="183" t="s">
        <v>1129</v>
      </c>
      <c r="H270" s="142"/>
      <c r="I270" s="142"/>
      <c r="J270" s="230" t="s">
        <v>526</v>
      </c>
      <c r="S270" s="187"/>
      <c r="U270" s="187"/>
      <c r="V270" s="188" t="s">
        <v>527</v>
      </c>
      <c r="AY270" s="194" t="s">
        <v>528</v>
      </c>
      <c r="AZ270" s="142"/>
      <c r="BD270" s="189" t="s">
        <v>112</v>
      </c>
      <c r="BF270" s="142"/>
      <c r="BG270" s="142" t="s">
        <v>1130</v>
      </c>
      <c r="BH270" s="291">
        <v>41612</v>
      </c>
      <c r="BJ270" s="187"/>
      <c r="BK270" s="187"/>
      <c r="BL270" s="187"/>
      <c r="BN270" s="187">
        <v>1.98</v>
      </c>
      <c r="BQ270" s="246">
        <v>85.8</v>
      </c>
      <c r="BR270" s="189" t="s">
        <v>1123</v>
      </c>
      <c r="BS270" s="189">
        <v>8.58</v>
      </c>
      <c r="BT270" s="189">
        <v>5.2900000000000009</v>
      </c>
      <c r="BW270" s="163"/>
      <c r="BX270" s="192"/>
      <c r="CA270" s="193"/>
      <c r="CB270" s="493">
        <v>41684</v>
      </c>
      <c r="CC270" s="321" t="s">
        <v>118</v>
      </c>
      <c r="CD270" s="189" t="s">
        <v>1134</v>
      </c>
      <c r="CE270" s="182" t="s">
        <v>412</v>
      </c>
      <c r="CF270" s="494">
        <v>41716</v>
      </c>
      <c r="CN270" s="491"/>
    </row>
    <row r="271" spans="1:97" s="189" customFormat="1" ht="16.5" thickTop="1" thickBot="1">
      <c r="A271" s="181">
        <v>95</v>
      </c>
      <c r="B271" s="189" t="s">
        <v>1135</v>
      </c>
      <c r="F271" s="189" t="s">
        <v>1136</v>
      </c>
      <c r="G271" s="183" t="s">
        <v>1129</v>
      </c>
      <c r="H271" s="142"/>
      <c r="I271" s="142"/>
      <c r="J271" s="230" t="s">
        <v>526</v>
      </c>
      <c r="S271" s="187"/>
      <c r="U271" s="187"/>
      <c r="V271" s="188" t="s">
        <v>100</v>
      </c>
      <c r="AY271" s="194" t="s">
        <v>528</v>
      </c>
      <c r="AZ271" s="142"/>
      <c r="BD271" s="189" t="s">
        <v>112</v>
      </c>
      <c r="BF271" s="142"/>
      <c r="BG271" s="142" t="s">
        <v>1130</v>
      </c>
      <c r="BH271" s="291">
        <v>41612</v>
      </c>
      <c r="BJ271" s="187"/>
      <c r="BK271" s="187"/>
      <c r="BL271" s="187"/>
      <c r="BN271" s="187">
        <v>1.98</v>
      </c>
      <c r="BQ271" s="246">
        <v>73.8</v>
      </c>
      <c r="BR271" s="189" t="s">
        <v>1123</v>
      </c>
      <c r="BS271" s="189">
        <v>7.38</v>
      </c>
      <c r="BT271" s="189">
        <v>4.43</v>
      </c>
      <c r="BW271" s="163"/>
      <c r="BX271" s="192"/>
      <c r="CA271" s="193"/>
      <c r="CB271" s="493">
        <v>41684</v>
      </c>
      <c r="CC271" s="321" t="s">
        <v>118</v>
      </c>
      <c r="CD271" s="189" t="s">
        <v>1137</v>
      </c>
      <c r="CE271" s="182" t="s">
        <v>412</v>
      </c>
      <c r="CF271" s="494">
        <v>41716</v>
      </c>
      <c r="CN271" s="491"/>
    </row>
    <row r="272" spans="1:97" s="496" customFormat="1" ht="15.75" thickTop="1">
      <c r="A272" s="495">
        <v>96</v>
      </c>
      <c r="B272" s="496" t="s">
        <v>1138</v>
      </c>
      <c r="C272" s="292" t="s">
        <v>1139</v>
      </c>
      <c r="F272" s="496" t="s">
        <v>1140</v>
      </c>
      <c r="G272" s="497" t="s">
        <v>1129</v>
      </c>
      <c r="H272" s="497"/>
      <c r="I272" s="497"/>
      <c r="J272" s="498" t="s">
        <v>526</v>
      </c>
      <c r="S272" s="499"/>
      <c r="U272" s="499"/>
      <c r="V272" s="500"/>
      <c r="AY272" s="501" t="s">
        <v>528</v>
      </c>
      <c r="AZ272" s="497"/>
      <c r="BD272" s="496" t="s">
        <v>112</v>
      </c>
      <c r="BF272" s="497"/>
      <c r="BG272" s="497" t="s">
        <v>1130</v>
      </c>
      <c r="BH272" s="502">
        <v>41612</v>
      </c>
      <c r="BJ272" s="499"/>
      <c r="BK272" s="499"/>
      <c r="BL272" s="499"/>
      <c r="BN272" s="499"/>
      <c r="BQ272" s="503">
        <v>72.399999999999991</v>
      </c>
      <c r="BR272" s="496" t="s">
        <v>1123</v>
      </c>
      <c r="BS272" s="496">
        <v>7.2399999999999993</v>
      </c>
      <c r="BT272" s="496">
        <v>2.91</v>
      </c>
      <c r="BW272" s="504"/>
      <c r="BX272" s="505"/>
      <c r="BZ272" s="189"/>
      <c r="CA272" s="193"/>
      <c r="CB272" s="501"/>
      <c r="CF272" s="495"/>
      <c r="CN272" s="506"/>
    </row>
    <row r="273" spans="1:97" s="189" customFormat="1" ht="15.75" thickBot="1">
      <c r="A273" s="181">
        <v>97</v>
      </c>
      <c r="B273" s="189" t="s">
        <v>1141</v>
      </c>
      <c r="D273" s="187"/>
      <c r="E273" s="187"/>
      <c r="F273" s="189" t="s">
        <v>1142</v>
      </c>
      <c r="G273" s="183" t="s">
        <v>1129</v>
      </c>
      <c r="H273" s="142"/>
      <c r="I273" s="142"/>
      <c r="J273" s="230" t="s">
        <v>526</v>
      </c>
      <c r="S273" s="187"/>
      <c r="U273" s="187"/>
      <c r="V273" s="188" t="s">
        <v>527</v>
      </c>
      <c r="AY273" s="194" t="s">
        <v>528</v>
      </c>
      <c r="AZ273" s="142"/>
      <c r="BD273" s="189" t="s">
        <v>112</v>
      </c>
      <c r="BF273" s="142"/>
      <c r="BG273" s="142" t="s">
        <v>1130</v>
      </c>
      <c r="BH273" s="291">
        <v>41612</v>
      </c>
      <c r="BJ273" s="187"/>
      <c r="BK273" s="187"/>
      <c r="BL273" s="187"/>
      <c r="BN273" s="187">
        <v>1.95</v>
      </c>
      <c r="BQ273" s="246"/>
      <c r="BT273" s="293"/>
      <c r="BW273" s="163"/>
      <c r="BX273" s="192"/>
      <c r="CA273" s="193"/>
      <c r="CB273" s="493">
        <v>41684</v>
      </c>
      <c r="CC273" s="321" t="s">
        <v>118</v>
      </c>
      <c r="CD273" s="189" t="s">
        <v>1143</v>
      </c>
      <c r="CE273" s="182" t="s">
        <v>412</v>
      </c>
      <c r="CF273" s="494">
        <v>41716</v>
      </c>
      <c r="CN273" s="491"/>
    </row>
    <row r="274" spans="1:97" s="189" customFormat="1" ht="15.75" thickTop="1">
      <c r="A274" s="181">
        <v>98</v>
      </c>
      <c r="B274" s="189" t="s">
        <v>1144</v>
      </c>
      <c r="C274" s="507" t="s">
        <v>1145</v>
      </c>
      <c r="D274" s="507" t="s">
        <v>1146</v>
      </c>
      <c r="E274" s="507"/>
      <c r="F274" s="508">
        <v>3843</v>
      </c>
      <c r="G274" s="183" t="s">
        <v>1147</v>
      </c>
      <c r="H274" s="142"/>
      <c r="I274" s="142"/>
      <c r="J274" s="230" t="s">
        <v>889</v>
      </c>
      <c r="S274" s="187">
        <v>80</v>
      </c>
      <c r="U274" s="187"/>
      <c r="V274" s="188" t="s">
        <v>100</v>
      </c>
      <c r="AY274" s="194" t="s">
        <v>858</v>
      </c>
      <c r="AZ274" s="142"/>
      <c r="BD274" s="189" t="s">
        <v>105</v>
      </c>
      <c r="BE274" s="189" t="s">
        <v>880</v>
      </c>
      <c r="BF274" s="142"/>
      <c r="BG274" s="142"/>
      <c r="BH274" s="291">
        <v>41536</v>
      </c>
      <c r="BJ274" s="187"/>
      <c r="BK274" s="187"/>
      <c r="BL274" s="187"/>
      <c r="BN274" s="187">
        <v>2.19</v>
      </c>
      <c r="BO274" s="189">
        <v>18.3</v>
      </c>
      <c r="BP274" s="189">
        <v>144</v>
      </c>
      <c r="BQ274" s="246">
        <v>7.82</v>
      </c>
      <c r="BR274" s="189">
        <v>144</v>
      </c>
      <c r="BS274" s="189">
        <f>BO274*BP274/1000</f>
        <v>2.6352000000000002</v>
      </c>
      <c r="BT274" s="293">
        <f>BQ274*BR274/1000</f>
        <v>1.12608</v>
      </c>
      <c r="BU274" s="189" t="s">
        <v>530</v>
      </c>
      <c r="BW274" s="163"/>
      <c r="BX274" s="192"/>
      <c r="CA274" s="193"/>
      <c r="CB274" s="194"/>
      <c r="CF274" s="181"/>
      <c r="CN274" s="491">
        <v>41621</v>
      </c>
    </row>
    <row r="275" spans="1:97" s="196" customFormat="1">
      <c r="A275" s="195">
        <v>98.1</v>
      </c>
      <c r="B275" s="196" t="s">
        <v>1148</v>
      </c>
      <c r="C275" s="204" t="s">
        <v>1149</v>
      </c>
      <c r="D275" s="204">
        <v>9</v>
      </c>
      <c r="E275" s="204"/>
      <c r="F275" s="196">
        <v>3843</v>
      </c>
      <c r="G275" s="198" t="s">
        <v>1150</v>
      </c>
      <c r="H275" s="199"/>
      <c r="I275" s="199"/>
      <c r="J275" s="200" t="s">
        <v>966</v>
      </c>
      <c r="K275" s="196" t="s">
        <v>966</v>
      </c>
      <c r="S275" s="196" t="s">
        <v>878</v>
      </c>
      <c r="U275" s="204" t="s">
        <v>1151</v>
      </c>
      <c r="V275" s="205"/>
      <c r="AY275" s="220" t="s">
        <v>858</v>
      </c>
      <c r="AZ275" s="199"/>
      <c r="BD275" s="196" t="s">
        <v>105</v>
      </c>
      <c r="BE275" s="196" t="s">
        <v>860</v>
      </c>
      <c r="BF275" s="199"/>
      <c r="BG275" s="199"/>
      <c r="BH275" s="509">
        <v>41617</v>
      </c>
      <c r="BN275" s="204">
        <v>1.82</v>
      </c>
      <c r="BO275" s="196">
        <v>41</v>
      </c>
      <c r="BP275" s="196">
        <v>27</v>
      </c>
      <c r="BQ275" s="246">
        <v>9.36</v>
      </c>
      <c r="BR275" s="196">
        <v>50</v>
      </c>
      <c r="BS275" s="196">
        <f>BO275*BP275/1000</f>
        <v>1.107</v>
      </c>
      <c r="BT275" s="474">
        <f>BQ275*BR275/1000</f>
        <v>0.46800000000000003</v>
      </c>
      <c r="BU275" s="196" t="s">
        <v>530</v>
      </c>
      <c r="BW275" s="214"/>
      <c r="BX275" s="215"/>
      <c r="CA275" s="216"/>
      <c r="CB275" s="220"/>
      <c r="CF275" s="195"/>
      <c r="CN275" s="491">
        <v>41621</v>
      </c>
    </row>
    <row r="276" spans="1:97">
      <c r="A276" s="181">
        <v>99</v>
      </c>
      <c r="B276" s="189" t="s">
        <v>1152</v>
      </c>
      <c r="C276" s="65" t="s">
        <v>1153</v>
      </c>
      <c r="D276" s="65">
        <v>10</v>
      </c>
      <c r="E276" s="65"/>
      <c r="F276" s="56">
        <v>2685</v>
      </c>
      <c r="G276" s="59" t="s">
        <v>1154</v>
      </c>
      <c r="J276" s="230" t="s">
        <v>889</v>
      </c>
      <c r="K276"/>
      <c r="L276"/>
      <c r="O276" s="228"/>
      <c r="P276" s="228"/>
      <c r="Q276" s="189"/>
      <c r="R276" s="189"/>
      <c r="S276" s="187">
        <v>90</v>
      </c>
      <c r="T276" s="181"/>
      <c r="U276" s="187"/>
      <c r="V276" s="188" t="s">
        <v>100</v>
      </c>
      <c r="W276" s="189"/>
      <c r="X276" s="189"/>
      <c r="Y276" s="189"/>
      <c r="Z276" s="189"/>
      <c r="AA276" s="189"/>
      <c r="AB276" s="189"/>
      <c r="AC276" s="189"/>
      <c r="AD276" s="189"/>
      <c r="AE276" s="189"/>
      <c r="AF276" s="189"/>
      <c r="AG276" s="189"/>
      <c r="AH276" s="189"/>
      <c r="AI276" s="189"/>
      <c r="AJ276" s="189"/>
      <c r="AK276" s="189"/>
      <c r="AL276" s="189"/>
      <c r="AM276" s="189"/>
      <c r="AN276" s="189"/>
      <c r="AO276" s="189"/>
      <c r="AP276" s="189"/>
      <c r="AQ276" s="189"/>
      <c r="AR276" s="189"/>
      <c r="AS276" s="189"/>
      <c r="AT276" s="189"/>
      <c r="AU276" s="189"/>
      <c r="AV276" s="189"/>
      <c r="AW276" s="189"/>
      <c r="AX276" s="189"/>
      <c r="AY276" s="194" t="s">
        <v>858</v>
      </c>
      <c r="AZ276" s="142"/>
      <c r="BA276" s="319"/>
      <c r="BB276" s="319"/>
      <c r="BC276" s="319"/>
      <c r="BD276" s="189" t="s">
        <v>105</v>
      </c>
      <c r="BE276" s="189" t="s">
        <v>880</v>
      </c>
      <c r="BF276" s="189"/>
      <c r="BG276" s="189"/>
      <c r="BH276" s="291">
        <v>41536</v>
      </c>
      <c r="BI276" s="292"/>
      <c r="BJ276" s="187"/>
      <c r="BK276" s="187"/>
      <c r="BL276" s="187"/>
      <c r="BM276" s="189"/>
      <c r="BN276" s="187">
        <v>1.99</v>
      </c>
      <c r="BO276">
        <v>24</v>
      </c>
      <c r="BP276" s="189">
        <v>144</v>
      </c>
      <c r="BQ276" s="246">
        <v>13.48</v>
      </c>
      <c r="BR276" s="189">
        <v>144</v>
      </c>
      <c r="BS276" s="293">
        <f>BO276*BP276/1000</f>
        <v>3.456</v>
      </c>
      <c r="BT276" s="293">
        <f>BQ276*BR276/1000</f>
        <v>1.9411200000000002</v>
      </c>
      <c r="BU276" s="293">
        <v>1</v>
      </c>
      <c r="BV276" s="163">
        <f>1000/BQ276</f>
        <v>74.183976261127597</v>
      </c>
      <c r="BW276" s="163"/>
      <c r="BX276" s="192"/>
      <c r="BY276" s="189"/>
      <c r="BZ276" s="189"/>
      <c r="CA276" s="193"/>
      <c r="CB276" s="194"/>
      <c r="CC276" s="292"/>
      <c r="CD276" s="189"/>
      <c r="CE276" s="189"/>
      <c r="CF276" s="181"/>
      <c r="CG276" s="294"/>
      <c r="CH276" s="294"/>
      <c r="CI276" s="227"/>
      <c r="CJ276" s="142"/>
      <c r="CK276" s="192"/>
      <c r="CL276" s="142"/>
      <c r="CM276" s="188"/>
      <c r="CN276" s="491">
        <v>41621</v>
      </c>
      <c r="CO276" s="189"/>
      <c r="CP276" s="189"/>
      <c r="CQ276" s="189"/>
      <c r="CR276" s="142"/>
      <c r="CS276" s="194"/>
    </row>
    <row r="277" spans="1:97" s="196" customFormat="1">
      <c r="A277" s="195">
        <v>99.1</v>
      </c>
      <c r="B277" s="196" t="s">
        <v>1155</v>
      </c>
      <c r="C277" s="204" t="s">
        <v>1156</v>
      </c>
      <c r="D277" s="204">
        <v>10</v>
      </c>
      <c r="E277" s="204"/>
      <c r="F277" s="197">
        <v>2685</v>
      </c>
      <c r="G277" s="198" t="s">
        <v>1157</v>
      </c>
      <c r="H277" s="199"/>
      <c r="I277" s="199"/>
      <c r="J277" s="200" t="s">
        <v>1158</v>
      </c>
      <c r="O277" s="335"/>
      <c r="P277" s="335"/>
      <c r="T277" s="195"/>
      <c r="U277" s="204" t="s">
        <v>1159</v>
      </c>
      <c r="V277" s="205"/>
      <c r="AY277" s="220" t="s">
        <v>858</v>
      </c>
      <c r="AZ277" s="199"/>
      <c r="BA277" s="473"/>
      <c r="BB277" s="473"/>
      <c r="BC277" s="473"/>
      <c r="BD277" s="196" t="s">
        <v>105</v>
      </c>
      <c r="BE277" s="196" t="s">
        <v>860</v>
      </c>
      <c r="BH277" s="509">
        <v>41617</v>
      </c>
      <c r="BI277" s="218"/>
      <c r="BN277" s="204">
        <v>1.83</v>
      </c>
      <c r="BO277" s="196">
        <v>84.2</v>
      </c>
      <c r="BP277" s="196">
        <v>27</v>
      </c>
      <c r="BQ277" s="510">
        <v>18.600000000000001</v>
      </c>
      <c r="BR277" s="214">
        <v>50</v>
      </c>
      <c r="BS277" s="474">
        <f>BO277*BP277/1000</f>
        <v>2.2734000000000001</v>
      </c>
      <c r="BT277" s="474">
        <f>BQ277*BR277/1000</f>
        <v>0.93000000000000016</v>
      </c>
      <c r="BU277" s="474" t="s">
        <v>530</v>
      </c>
      <c r="BV277" s="214"/>
      <c r="BW277" s="214"/>
      <c r="BX277" s="215"/>
      <c r="CA277" s="216"/>
      <c r="CB277" s="220"/>
      <c r="CC277" s="218"/>
      <c r="CF277" s="195"/>
      <c r="CG277" s="237"/>
      <c r="CH277" s="237"/>
      <c r="CI277" s="239"/>
      <c r="CJ277" s="199"/>
      <c r="CK277" s="215"/>
      <c r="CL277" s="199"/>
      <c r="CM277" s="205"/>
      <c r="CN277" s="491">
        <v>41621</v>
      </c>
      <c r="CR277" s="199"/>
      <c r="CS277" s="220"/>
    </row>
    <row r="278" spans="1:97" s="512" customFormat="1">
      <c r="A278" s="511">
        <v>100</v>
      </c>
      <c r="B278" s="512" t="s">
        <v>1160</v>
      </c>
      <c r="D278" s="513">
        <v>11</v>
      </c>
      <c r="E278" s="513"/>
      <c r="F278" s="514">
        <v>1628</v>
      </c>
      <c r="G278" s="515" t="s">
        <v>1161</v>
      </c>
      <c r="H278" s="516"/>
      <c r="I278" s="516"/>
      <c r="J278" s="517" t="s">
        <v>889</v>
      </c>
      <c r="O278" s="518"/>
      <c r="P278" s="518"/>
      <c r="S278" s="513">
        <v>70</v>
      </c>
      <c r="T278" s="511"/>
      <c r="U278" s="513"/>
      <c r="V278" s="519" t="s">
        <v>100</v>
      </c>
      <c r="AY278" s="520" t="s">
        <v>858</v>
      </c>
      <c r="AZ278" s="516"/>
      <c r="BA278" s="521"/>
      <c r="BB278" s="521"/>
      <c r="BC278" s="521"/>
      <c r="BD278" s="512" t="s">
        <v>105</v>
      </c>
      <c r="BE278" s="512" t="s">
        <v>880</v>
      </c>
      <c r="BH278" s="522">
        <v>41536</v>
      </c>
      <c r="BI278" s="523"/>
      <c r="BJ278" s="513"/>
      <c r="BK278" s="513"/>
      <c r="BL278" s="513"/>
      <c r="BN278" s="513">
        <v>2.09</v>
      </c>
      <c r="BO278" s="512">
        <v>15.7</v>
      </c>
      <c r="BP278" s="512">
        <v>149</v>
      </c>
      <c r="BQ278" s="512">
        <v>12.3</v>
      </c>
      <c r="BR278" s="516">
        <v>149</v>
      </c>
      <c r="BS278" s="524" t="s">
        <v>427</v>
      </c>
      <c r="BT278" s="524">
        <f>BQ278*BR278/1000</f>
        <v>1.8327</v>
      </c>
      <c r="BU278" s="524"/>
      <c r="BV278" s="525"/>
      <c r="BW278" s="525"/>
      <c r="BX278" s="526"/>
      <c r="CA278" s="527"/>
      <c r="CB278" s="520"/>
      <c r="CC278" s="523"/>
      <c r="CF278" s="511"/>
      <c r="CG278" s="528"/>
      <c r="CH278" s="528"/>
      <c r="CI278" s="529"/>
      <c r="CJ278" s="516"/>
      <c r="CK278" s="526"/>
      <c r="CL278" s="516"/>
      <c r="CM278" s="519"/>
      <c r="CN278" s="530"/>
      <c r="CR278" s="516"/>
      <c r="CS278" s="520"/>
    </row>
    <row r="279" spans="1:97" s="512" customFormat="1">
      <c r="A279" s="511">
        <v>100.1</v>
      </c>
      <c r="B279" s="512" t="s">
        <v>1162</v>
      </c>
      <c r="C279" s="513"/>
      <c r="D279" s="513">
        <v>11</v>
      </c>
      <c r="E279" s="513"/>
      <c r="F279" s="514">
        <v>1628</v>
      </c>
      <c r="G279" s="515" t="s">
        <v>1163</v>
      </c>
      <c r="H279" s="516"/>
      <c r="I279" s="516"/>
      <c r="J279" s="517" t="s">
        <v>1164</v>
      </c>
      <c r="O279" s="518"/>
      <c r="P279" s="518"/>
      <c r="S279" s="513">
        <v>80</v>
      </c>
      <c r="T279" s="511"/>
      <c r="U279" s="513">
        <v>89644</v>
      </c>
      <c r="V279" s="519"/>
      <c r="AY279" s="520" t="s">
        <v>858</v>
      </c>
      <c r="AZ279" s="516"/>
      <c r="BA279" s="521"/>
      <c r="BB279" s="521"/>
      <c r="BC279" s="521"/>
      <c r="BD279" s="512" t="s">
        <v>105</v>
      </c>
      <c r="BE279" s="512" t="s">
        <v>860</v>
      </c>
      <c r="BH279" s="522">
        <v>41617</v>
      </c>
      <c r="BI279" s="523"/>
      <c r="BJ279" s="513"/>
      <c r="BK279" s="513"/>
      <c r="BL279" s="513"/>
      <c r="BN279" s="513">
        <v>1.89</v>
      </c>
      <c r="BO279" s="512">
        <v>31</v>
      </c>
      <c r="BP279" s="512">
        <v>27</v>
      </c>
      <c r="BQ279" s="512">
        <v>6.4799999999999995</v>
      </c>
      <c r="BR279" s="516">
        <v>50</v>
      </c>
      <c r="BS279" s="524">
        <v>0.83699999999999997</v>
      </c>
      <c r="BT279" s="524">
        <v>0.32400000000000001</v>
      </c>
      <c r="BU279" s="524"/>
      <c r="BV279" s="525"/>
      <c r="BW279" s="525"/>
      <c r="BX279" s="526"/>
      <c r="CA279" s="527"/>
      <c r="CB279" s="520"/>
      <c r="CC279" s="523"/>
      <c r="CF279" s="511"/>
      <c r="CG279" s="528"/>
      <c r="CH279" s="528"/>
      <c r="CI279" s="529"/>
      <c r="CJ279" s="516"/>
      <c r="CK279" s="526"/>
      <c r="CL279" s="516"/>
      <c r="CM279" s="519"/>
      <c r="CN279" s="530"/>
      <c r="CR279" s="516"/>
      <c r="CS279" s="520"/>
    </row>
    <row r="280" spans="1:97" s="512" customFormat="1">
      <c r="A280" s="511">
        <v>115</v>
      </c>
      <c r="B280" s="512" t="s">
        <v>1165</v>
      </c>
      <c r="C280" s="513" t="s">
        <v>1166</v>
      </c>
      <c r="D280" s="513"/>
      <c r="E280" s="513"/>
      <c r="F280" s="514">
        <v>1628</v>
      </c>
      <c r="G280" s="515" t="s">
        <v>1161</v>
      </c>
      <c r="H280" s="516"/>
      <c r="I280" s="516"/>
      <c r="J280" s="517" t="s">
        <v>889</v>
      </c>
      <c r="O280" s="518"/>
      <c r="P280" s="518"/>
      <c r="S280" s="513">
        <v>70</v>
      </c>
      <c r="T280" s="511"/>
      <c r="U280" s="513"/>
      <c r="V280" s="519" t="s">
        <v>100</v>
      </c>
      <c r="AY280" s="520" t="s">
        <v>858</v>
      </c>
      <c r="AZ280" s="516"/>
      <c r="BA280" s="531"/>
      <c r="BB280" s="531"/>
      <c r="BC280" s="531"/>
      <c r="BE280" s="518" t="s">
        <v>880</v>
      </c>
      <c r="BH280" s="522">
        <v>41543</v>
      </c>
      <c r="BJ280" s="513"/>
      <c r="BK280" s="513"/>
      <c r="BL280" s="513"/>
      <c r="BN280" s="513">
        <v>2.09</v>
      </c>
      <c r="BO280" s="512">
        <v>15.7</v>
      </c>
      <c r="BP280" s="513">
        <v>149</v>
      </c>
      <c r="BR280" s="516"/>
      <c r="BS280" s="512">
        <f>BO280*BP280/1000</f>
        <v>2.3392999999999997</v>
      </c>
      <c r="BT280" s="524"/>
      <c r="BU280" s="524"/>
      <c r="BV280" s="525"/>
      <c r="BW280" s="525"/>
      <c r="BX280" s="526"/>
      <c r="CA280" s="527"/>
      <c r="CB280" s="520"/>
      <c r="CC280" s="523"/>
      <c r="CF280" s="511"/>
      <c r="CG280" s="528"/>
      <c r="CH280" s="528"/>
      <c r="CI280" s="529"/>
      <c r="CJ280" s="516"/>
      <c r="CK280" s="526"/>
      <c r="CL280" s="516"/>
      <c r="CM280" s="519"/>
      <c r="CN280" s="530"/>
      <c r="CR280" s="516"/>
      <c r="CS280" s="520"/>
    </row>
    <row r="281" spans="1:97" s="512" customFormat="1">
      <c r="A281" s="532">
        <v>115.1</v>
      </c>
      <c r="B281" s="532" t="s">
        <v>1167</v>
      </c>
      <c r="C281" s="513" t="s">
        <v>1168</v>
      </c>
      <c r="D281" s="518"/>
      <c r="E281" s="518"/>
      <c r="F281" s="533">
        <v>1628</v>
      </c>
      <c r="G281" s="516" t="s">
        <v>1169</v>
      </c>
      <c r="I281" s="516"/>
      <c r="J281" s="517"/>
      <c r="K281" s="516" t="s">
        <v>1170</v>
      </c>
      <c r="O281" s="518"/>
      <c r="P281" s="518"/>
      <c r="S281" s="513"/>
      <c r="T281" s="511"/>
      <c r="U281" s="513"/>
      <c r="V281" s="519"/>
      <c r="AY281" s="520" t="s">
        <v>417</v>
      </c>
      <c r="AZ281" s="534" t="s">
        <v>418</v>
      </c>
      <c r="BA281" s="531" t="s">
        <v>1171</v>
      </c>
      <c r="BB281" s="531"/>
      <c r="BC281" s="531"/>
      <c r="BG281" s="531">
        <v>1</v>
      </c>
      <c r="BH281" s="522">
        <v>42397</v>
      </c>
      <c r="BI281" s="523"/>
      <c r="BJ281" s="513" t="s">
        <v>878</v>
      </c>
      <c r="BK281" s="513"/>
      <c r="BL281" s="513"/>
      <c r="BM281" s="512">
        <v>32.6</v>
      </c>
      <c r="BN281" s="513">
        <v>1.92</v>
      </c>
      <c r="BO281" s="525"/>
      <c r="BP281" s="512">
        <v>100</v>
      </c>
      <c r="BQ281" s="512">
        <v>1.746</v>
      </c>
      <c r="BR281" s="516">
        <f>BQ281*BP281</f>
        <v>174.6</v>
      </c>
      <c r="BS281" s="524"/>
      <c r="BT281" s="524"/>
      <c r="BU281" s="524"/>
      <c r="BV281" s="525"/>
      <c r="BW281" s="525"/>
      <c r="BX281" s="526"/>
      <c r="CA281" s="527"/>
      <c r="CB281" s="520"/>
      <c r="CC281" s="523"/>
      <c r="CF281" s="511"/>
      <c r="CG281" s="528"/>
      <c r="CH281" s="528"/>
      <c r="CI281" s="529"/>
      <c r="CJ281" s="516"/>
      <c r="CK281" s="526"/>
      <c r="CL281" s="516"/>
      <c r="CM281" s="519"/>
      <c r="CN281" s="530"/>
      <c r="CR281" s="516"/>
      <c r="CS281" s="520"/>
    </row>
    <row r="282" spans="1:97" s="512" customFormat="1">
      <c r="A282" s="532">
        <v>115.2</v>
      </c>
      <c r="B282" s="532" t="s">
        <v>1172</v>
      </c>
      <c r="C282" s="513" t="s">
        <v>1173</v>
      </c>
      <c r="D282" s="518"/>
      <c r="E282" s="518"/>
      <c r="F282" s="533">
        <v>1628</v>
      </c>
      <c r="G282" s="516" t="s">
        <v>1169</v>
      </c>
      <c r="I282" s="516"/>
      <c r="J282" s="517"/>
      <c r="K282" s="516" t="s">
        <v>1170</v>
      </c>
      <c r="O282" s="518"/>
      <c r="P282" s="518"/>
      <c r="S282" s="513"/>
      <c r="T282" s="511"/>
      <c r="U282" s="513"/>
      <c r="V282" s="519"/>
      <c r="AY282" s="520" t="s">
        <v>417</v>
      </c>
      <c r="AZ282" s="534" t="s">
        <v>418</v>
      </c>
      <c r="BA282" s="531" t="s">
        <v>1174</v>
      </c>
      <c r="BB282" s="531"/>
      <c r="BC282" s="531"/>
      <c r="BE282" s="512" t="s">
        <v>1174</v>
      </c>
      <c r="BG282" s="531">
        <v>5</v>
      </c>
      <c r="BH282" s="522">
        <v>42573</v>
      </c>
      <c r="BI282" s="523"/>
      <c r="BJ282" s="513"/>
      <c r="BK282" s="513"/>
      <c r="BL282" s="513"/>
      <c r="BN282" s="513"/>
      <c r="BO282" s="525"/>
      <c r="BR282" s="516"/>
      <c r="BS282" s="524"/>
      <c r="BT282" s="524"/>
      <c r="BU282" s="524"/>
      <c r="BV282" s="525"/>
      <c r="BW282" s="525"/>
      <c r="BX282" s="526"/>
      <c r="CA282" s="527"/>
      <c r="CB282" s="520"/>
      <c r="CC282" s="523"/>
      <c r="CF282" s="511"/>
      <c r="CG282" s="528"/>
      <c r="CH282" s="528"/>
      <c r="CI282" s="529"/>
      <c r="CJ282" s="516"/>
      <c r="CK282" s="526"/>
      <c r="CL282" s="516"/>
      <c r="CM282" s="519"/>
      <c r="CN282" s="530"/>
      <c r="CR282" s="516"/>
      <c r="CS282" s="520"/>
    </row>
    <row r="283" spans="1:97">
      <c r="A283" s="181">
        <v>101</v>
      </c>
      <c r="B283" s="189" t="s">
        <v>1175</v>
      </c>
      <c r="C283" s="65" t="s">
        <v>1176</v>
      </c>
      <c r="D283" s="65">
        <v>12</v>
      </c>
      <c r="E283" s="65"/>
      <c r="F283" s="58">
        <v>3703</v>
      </c>
      <c r="G283" s="59" t="s">
        <v>1177</v>
      </c>
      <c r="J283" s="230" t="s">
        <v>1178</v>
      </c>
      <c r="K283"/>
      <c r="L283"/>
      <c r="O283" s="228"/>
      <c r="P283" s="228"/>
      <c r="Q283" s="189"/>
      <c r="R283" s="189"/>
      <c r="S283" s="187">
        <v>35</v>
      </c>
      <c r="T283" s="181"/>
      <c r="U283" s="187" t="s">
        <v>1179</v>
      </c>
      <c r="V283" s="188" t="s">
        <v>100</v>
      </c>
      <c r="W283" s="189"/>
      <c r="X283" s="189"/>
      <c r="Y283" s="189"/>
      <c r="Z283" s="189"/>
      <c r="AA283" s="189"/>
      <c r="AB283" s="189"/>
      <c r="AC283" s="189"/>
      <c r="AD283" s="189"/>
      <c r="AE283" s="189"/>
      <c r="AF283" s="189"/>
      <c r="AG283" s="189"/>
      <c r="AH283" s="189"/>
      <c r="AI283" s="189"/>
      <c r="AJ283" s="189"/>
      <c r="AK283" s="189"/>
      <c r="AL283" s="189"/>
      <c r="AM283" s="189"/>
      <c r="AN283" s="189"/>
      <c r="AO283" s="189"/>
      <c r="AP283" s="189"/>
      <c r="AQ283" s="189"/>
      <c r="AR283" s="189"/>
      <c r="AS283" s="189"/>
      <c r="AT283" s="189"/>
      <c r="AU283" s="189"/>
      <c r="AV283" s="189"/>
      <c r="AW283" s="189"/>
      <c r="AX283" s="189"/>
      <c r="AY283" s="194" t="s">
        <v>858</v>
      </c>
      <c r="AZ283" s="142"/>
      <c r="BA283" s="319"/>
      <c r="BB283" s="319"/>
      <c r="BC283" s="319"/>
      <c r="BD283" s="189" t="s">
        <v>105</v>
      </c>
      <c r="BE283" s="189" t="s">
        <v>860</v>
      </c>
      <c r="BF283" s="189"/>
      <c r="BG283" s="189"/>
      <c r="BH283" s="291">
        <v>41617</v>
      </c>
      <c r="BI283" s="292" t="s">
        <v>427</v>
      </c>
      <c r="BJ283" s="187"/>
      <c r="BK283" s="187"/>
      <c r="BL283" s="187"/>
      <c r="BM283" s="189"/>
      <c r="BN283" s="187">
        <v>1.79</v>
      </c>
      <c r="BO283">
        <v>55.7</v>
      </c>
      <c r="BP283" s="189">
        <v>27</v>
      </c>
      <c r="BQ283" s="246">
        <v>14.719999999999999</v>
      </c>
      <c r="BR283" s="142">
        <v>50</v>
      </c>
      <c r="BS283">
        <f>BO283*BP283/1000</f>
        <v>1.5039</v>
      </c>
      <c r="BT283" s="293">
        <f t="shared" ref="BT283:BT295" si="4">BQ283*BR283/1000</f>
        <v>0.73599999999999999</v>
      </c>
      <c r="BU283" s="293" t="s">
        <v>530</v>
      </c>
      <c r="BV283" s="163"/>
      <c r="BW283" s="163"/>
      <c r="BX283" s="192"/>
      <c r="BY283" s="189"/>
      <c r="BZ283" s="189"/>
      <c r="CA283" s="193"/>
      <c r="CB283" s="194"/>
      <c r="CC283" s="292"/>
      <c r="CD283" s="189"/>
      <c r="CE283" s="189"/>
      <c r="CF283" s="181"/>
      <c r="CG283" s="294"/>
      <c r="CH283" s="294"/>
      <c r="CI283" s="227"/>
      <c r="CJ283" s="142"/>
      <c r="CK283" s="192"/>
      <c r="CL283" s="142"/>
      <c r="CM283" s="188"/>
      <c r="CN283" s="491">
        <v>41621</v>
      </c>
      <c r="CO283" s="189"/>
      <c r="CP283" s="189"/>
      <c r="CQ283" s="189"/>
      <c r="CR283" s="142"/>
      <c r="CS283" s="194"/>
    </row>
    <row r="284" spans="1:97" s="196" customFormat="1">
      <c r="A284" s="195">
        <v>111.1</v>
      </c>
      <c r="B284" s="196" t="s">
        <v>1180</v>
      </c>
      <c r="C284" s="204" t="s">
        <v>1181</v>
      </c>
      <c r="D284" s="204">
        <v>12</v>
      </c>
      <c r="E284" s="204"/>
      <c r="F284" s="197">
        <v>3703</v>
      </c>
      <c r="G284" s="198" t="s">
        <v>1182</v>
      </c>
      <c r="H284" s="199"/>
      <c r="I284" s="199"/>
      <c r="J284" s="200" t="s">
        <v>1183</v>
      </c>
      <c r="O284" s="335"/>
      <c r="P284" s="335"/>
      <c r="S284" s="196" t="s">
        <v>878</v>
      </c>
      <c r="T284" s="195"/>
      <c r="U284" s="204" t="s">
        <v>1184</v>
      </c>
      <c r="V284" s="205"/>
      <c r="AY284" s="220" t="s">
        <v>858</v>
      </c>
      <c r="AZ284" s="199"/>
      <c r="BA284" s="473"/>
      <c r="BB284" s="473"/>
      <c r="BC284" s="473"/>
      <c r="BD284" s="196" t="s">
        <v>105</v>
      </c>
      <c r="BE284" s="196" t="s">
        <v>860</v>
      </c>
      <c r="BH284" s="509">
        <v>41617</v>
      </c>
      <c r="BI284" s="218"/>
      <c r="BN284" s="204">
        <v>1.81</v>
      </c>
      <c r="BO284" s="196">
        <v>210.3</v>
      </c>
      <c r="BP284" s="196">
        <v>27</v>
      </c>
      <c r="BQ284" s="246">
        <v>43</v>
      </c>
      <c r="BR284" s="199">
        <v>50</v>
      </c>
      <c r="BS284" s="196">
        <f>BO284*BP284/1000</f>
        <v>5.6781000000000006</v>
      </c>
      <c r="BT284" s="474">
        <f t="shared" si="4"/>
        <v>2.15</v>
      </c>
      <c r="BU284" s="474">
        <v>1</v>
      </c>
      <c r="BV284" s="214">
        <f>1000/BQ284</f>
        <v>23.255813953488371</v>
      </c>
      <c r="BW284" s="214"/>
      <c r="BX284" s="215"/>
      <c r="CA284" s="216"/>
      <c r="CB284" s="220"/>
      <c r="CC284" s="218"/>
      <c r="CF284" s="195"/>
      <c r="CG284" s="237"/>
      <c r="CH284" s="237"/>
      <c r="CI284" s="239"/>
      <c r="CJ284" s="199"/>
      <c r="CK284" s="215"/>
      <c r="CL284" s="199"/>
      <c r="CM284" s="205"/>
      <c r="CN284" s="491">
        <v>41621</v>
      </c>
      <c r="CR284" s="199"/>
      <c r="CS284" s="220"/>
    </row>
    <row r="285" spans="1:97">
      <c r="A285" s="56">
        <v>102</v>
      </c>
      <c r="B285" s="189" t="s">
        <v>1185</v>
      </c>
      <c r="C285" s="65" t="s">
        <v>1186</v>
      </c>
      <c r="D285" s="65">
        <v>13</v>
      </c>
      <c r="E285" s="65"/>
      <c r="F285" s="226">
        <v>2937</v>
      </c>
      <c r="G285" s="59" t="s">
        <v>1187</v>
      </c>
      <c r="J285" s="230" t="s">
        <v>1188</v>
      </c>
      <c r="K285"/>
      <c r="L285"/>
      <c r="O285" s="228"/>
      <c r="P285" s="228"/>
      <c r="Q285" s="189"/>
      <c r="R285" s="189"/>
      <c r="S285" s="187">
        <v>40</v>
      </c>
      <c r="T285" s="181"/>
      <c r="U285" s="187" t="s">
        <v>1189</v>
      </c>
      <c r="V285" s="188" t="s">
        <v>100</v>
      </c>
      <c r="W285" s="189"/>
      <c r="X285" s="189"/>
      <c r="Y285" s="189"/>
      <c r="Z285" s="189"/>
      <c r="AA285" s="189"/>
      <c r="AB285" s="189"/>
      <c r="AC285" s="189"/>
      <c r="AD285" s="189"/>
      <c r="AE285" s="189"/>
      <c r="AF285" s="189"/>
      <c r="AG285" s="189"/>
      <c r="AH285" s="189"/>
      <c r="AI285" s="189"/>
      <c r="AJ285" s="189"/>
      <c r="AK285" s="189"/>
      <c r="AL285" s="189"/>
      <c r="AM285" s="189"/>
      <c r="AN285" s="189"/>
      <c r="AO285" s="189"/>
      <c r="AP285" s="189"/>
      <c r="AQ285" s="189"/>
      <c r="AR285" s="189"/>
      <c r="AS285" s="189"/>
      <c r="AT285" s="189"/>
      <c r="AU285" s="189"/>
      <c r="AV285" s="189"/>
      <c r="AW285" s="189"/>
      <c r="AX285" s="189"/>
      <c r="AY285" s="194" t="s">
        <v>858</v>
      </c>
      <c r="AZ285" s="142"/>
      <c r="BA285" s="319"/>
      <c r="BB285" s="319"/>
      <c r="BC285" s="319"/>
      <c r="BD285" s="189" t="s">
        <v>105</v>
      </c>
      <c r="BE285" s="189" t="s">
        <v>860</v>
      </c>
      <c r="BF285" s="189"/>
      <c r="BG285" s="189"/>
      <c r="BH285" s="291">
        <v>41617</v>
      </c>
      <c r="BI285" s="292"/>
      <c r="BJ285" s="187"/>
      <c r="BK285" s="187"/>
      <c r="BL285" s="187"/>
      <c r="BM285" s="189"/>
      <c r="BN285" s="187">
        <v>1.78</v>
      </c>
      <c r="BO285" s="163">
        <v>60</v>
      </c>
      <c r="BP285" s="189">
        <v>27</v>
      </c>
      <c r="BQ285" s="246">
        <v>14.46</v>
      </c>
      <c r="BR285" s="142">
        <v>50</v>
      </c>
      <c r="BS285">
        <f t="shared" ref="BS285:BS295" si="5">BO285*BP285/1000</f>
        <v>1.62</v>
      </c>
      <c r="BT285" s="293">
        <f t="shared" si="4"/>
        <v>0.72299999999999998</v>
      </c>
      <c r="BU285" s="293" t="s">
        <v>530</v>
      </c>
      <c r="BV285" s="163"/>
      <c r="BW285" s="163"/>
      <c r="BX285" s="192"/>
      <c r="BY285" s="189"/>
      <c r="BZ285" s="189"/>
      <c r="CA285" s="193"/>
      <c r="CB285" s="194"/>
      <c r="CC285" s="292"/>
      <c r="CD285" s="189"/>
      <c r="CE285" s="189"/>
      <c r="CF285" s="181"/>
      <c r="CG285" s="294"/>
      <c r="CH285" s="294"/>
      <c r="CI285" s="227"/>
      <c r="CJ285" s="142"/>
      <c r="CK285" s="192"/>
      <c r="CL285" s="142"/>
      <c r="CM285" s="188"/>
      <c r="CN285" s="491">
        <v>41621</v>
      </c>
      <c r="CO285" s="189"/>
      <c r="CP285" s="189"/>
      <c r="CQ285" s="189"/>
      <c r="CR285" s="142"/>
      <c r="CS285" s="194"/>
    </row>
    <row r="286" spans="1:97" s="196" customFormat="1">
      <c r="A286" s="195">
        <v>102.1</v>
      </c>
      <c r="B286" s="196" t="s">
        <v>1190</v>
      </c>
      <c r="C286" s="204" t="s">
        <v>1191</v>
      </c>
      <c r="D286" s="204">
        <v>13</v>
      </c>
      <c r="E286" s="204"/>
      <c r="F286" s="340">
        <v>2937</v>
      </c>
      <c r="G286" s="198" t="s">
        <v>1192</v>
      </c>
      <c r="H286" s="199"/>
      <c r="I286" s="199"/>
      <c r="J286" s="200" t="s">
        <v>1193</v>
      </c>
      <c r="O286" s="335"/>
      <c r="P286" s="335"/>
      <c r="S286" s="196" t="s">
        <v>878</v>
      </c>
      <c r="T286" s="195"/>
      <c r="U286" s="204" t="s">
        <v>1194</v>
      </c>
      <c r="V286" s="205"/>
      <c r="AY286" s="220" t="s">
        <v>858</v>
      </c>
      <c r="AZ286" s="199"/>
      <c r="BA286" s="201"/>
      <c r="BB286" s="201"/>
      <c r="BC286" s="201"/>
      <c r="BD286" s="196" t="s">
        <v>105</v>
      </c>
      <c r="BE286" s="196" t="s">
        <v>860</v>
      </c>
      <c r="BH286" s="509">
        <v>41617</v>
      </c>
      <c r="BI286" s="218"/>
      <c r="BN286" s="204">
        <v>1.74</v>
      </c>
      <c r="BO286" s="214">
        <v>25.2</v>
      </c>
      <c r="BP286" s="196">
        <v>27</v>
      </c>
      <c r="BQ286" s="246">
        <v>7.4399999999999995</v>
      </c>
      <c r="BR286" s="199">
        <v>50</v>
      </c>
      <c r="BS286" s="196">
        <f t="shared" si="5"/>
        <v>0.6804</v>
      </c>
      <c r="BT286" s="474">
        <f t="shared" si="4"/>
        <v>0.372</v>
      </c>
      <c r="BU286" s="474" t="s">
        <v>530</v>
      </c>
      <c r="BV286" s="214"/>
      <c r="BW286" s="214"/>
      <c r="BX286" s="215"/>
      <c r="CA286" s="216"/>
      <c r="CB286" s="220"/>
      <c r="CC286" s="218"/>
      <c r="CF286" s="195"/>
      <c r="CG286" s="237"/>
      <c r="CH286" s="237"/>
      <c r="CI286" s="239"/>
      <c r="CJ286" s="199"/>
      <c r="CK286" s="215"/>
      <c r="CL286" s="199"/>
      <c r="CM286" s="205"/>
      <c r="CN286" s="491">
        <v>41621</v>
      </c>
      <c r="CR286" s="199"/>
      <c r="CS286" s="220"/>
    </row>
    <row r="287" spans="1:97">
      <c r="A287" s="56">
        <v>103</v>
      </c>
      <c r="B287" s="189" t="s">
        <v>1195</v>
      </c>
      <c r="C287" s="65" t="s">
        <v>1196</v>
      </c>
      <c r="D287" s="65">
        <v>14</v>
      </c>
      <c r="E287" s="65"/>
      <c r="F287" s="58">
        <v>2773</v>
      </c>
      <c r="G287" s="59" t="s">
        <v>1197</v>
      </c>
      <c r="J287" s="230" t="s">
        <v>1198</v>
      </c>
      <c r="K287"/>
      <c r="L287"/>
      <c r="O287" s="228"/>
      <c r="P287" s="228"/>
      <c r="Q287" s="189"/>
      <c r="R287" s="189"/>
      <c r="S287" s="187">
        <v>90</v>
      </c>
      <c r="T287" s="181"/>
      <c r="U287" s="187" t="s">
        <v>1199</v>
      </c>
      <c r="V287" s="188" t="s">
        <v>100</v>
      </c>
      <c r="W287" s="189"/>
      <c r="X287" s="189"/>
      <c r="Y287" s="189"/>
      <c r="Z287" s="189"/>
      <c r="AA287" s="189"/>
      <c r="AB287" s="189"/>
      <c r="AC287" s="189"/>
      <c r="AD287" s="189"/>
      <c r="AE287" s="189"/>
      <c r="AF287" s="189"/>
      <c r="AG287" s="189"/>
      <c r="AH287" s="189"/>
      <c r="AI287" s="189"/>
      <c r="AJ287" s="189"/>
      <c r="AK287" s="189"/>
      <c r="AL287" s="189"/>
      <c r="AM287" s="189"/>
      <c r="AN287" s="189"/>
      <c r="AO287" s="189"/>
      <c r="AP287" s="189"/>
      <c r="AQ287" s="189"/>
      <c r="AR287" s="189"/>
      <c r="AS287" s="189"/>
      <c r="AT287" s="189"/>
      <c r="AU287" s="189"/>
      <c r="AV287" s="189"/>
      <c r="AW287" s="189"/>
      <c r="AX287" s="189"/>
      <c r="AY287" s="194" t="s">
        <v>858</v>
      </c>
      <c r="AZ287" s="142"/>
      <c r="BA287" s="184"/>
      <c r="BB287" s="184"/>
      <c r="BC287" s="184"/>
      <c r="BD287" s="189" t="s">
        <v>105</v>
      </c>
      <c r="BE287" s="189" t="s">
        <v>860</v>
      </c>
      <c r="BF287" s="189"/>
      <c r="BG287" s="189"/>
      <c r="BH287" s="291">
        <v>41617</v>
      </c>
      <c r="BI287" s="292"/>
      <c r="BJ287" s="187"/>
      <c r="BK287" s="187"/>
      <c r="BL287" s="187"/>
      <c r="BM287" s="189"/>
      <c r="BN287" s="187">
        <v>1.91</v>
      </c>
      <c r="BO287" s="163">
        <v>327.5</v>
      </c>
      <c r="BP287" s="189">
        <v>27</v>
      </c>
      <c r="BQ287" s="246">
        <v>26.8</v>
      </c>
      <c r="BR287" s="142">
        <v>50</v>
      </c>
      <c r="BS287">
        <f t="shared" si="5"/>
        <v>8.8424999999999994</v>
      </c>
      <c r="BT287" s="293">
        <f t="shared" si="4"/>
        <v>1.34</v>
      </c>
      <c r="BU287" s="293">
        <v>1</v>
      </c>
      <c r="BV287" s="163">
        <f>1000/BQ287</f>
        <v>37.313432835820898</v>
      </c>
      <c r="BW287" s="163"/>
      <c r="BX287" s="192"/>
      <c r="BY287" s="189"/>
      <c r="BZ287" s="189"/>
      <c r="CA287" s="193"/>
      <c r="CB287" s="194"/>
      <c r="CC287" s="292"/>
      <c r="CD287" s="189"/>
      <c r="CE287" s="189"/>
      <c r="CF287" s="181"/>
      <c r="CG287" s="294"/>
      <c r="CH287" s="294"/>
      <c r="CI287" s="227"/>
      <c r="CJ287" s="142"/>
      <c r="CK287" s="192"/>
      <c r="CL287" s="142"/>
      <c r="CM287" s="188"/>
      <c r="CN287" s="491">
        <v>41621</v>
      </c>
      <c r="CO287" s="189"/>
      <c r="CP287" s="189"/>
      <c r="CQ287" s="189"/>
      <c r="CR287" s="142"/>
      <c r="CS287" s="194"/>
    </row>
    <row r="288" spans="1:97" s="196" customFormat="1">
      <c r="A288" s="195">
        <v>103.1</v>
      </c>
      <c r="B288" s="196" t="s">
        <v>1200</v>
      </c>
      <c r="C288" s="204" t="s">
        <v>1201</v>
      </c>
      <c r="D288" s="204">
        <v>14</v>
      </c>
      <c r="E288" s="204"/>
      <c r="F288" s="197">
        <v>2773</v>
      </c>
      <c r="G288" s="198" t="s">
        <v>1202</v>
      </c>
      <c r="H288" s="199"/>
      <c r="I288" s="199"/>
      <c r="J288" s="200" t="s">
        <v>1158</v>
      </c>
      <c r="O288" s="335"/>
      <c r="P288" s="335"/>
      <c r="S288" s="196" t="s">
        <v>878</v>
      </c>
      <c r="T288" s="195"/>
      <c r="U288" s="204" t="s">
        <v>1203</v>
      </c>
      <c r="V288" s="205"/>
      <c r="AY288" s="220" t="s">
        <v>858</v>
      </c>
      <c r="AZ288" s="199"/>
      <c r="BA288" s="201"/>
      <c r="BB288" s="201"/>
      <c r="BC288" s="201"/>
      <c r="BD288" s="196" t="s">
        <v>105</v>
      </c>
      <c r="BE288" s="196" t="s">
        <v>860</v>
      </c>
      <c r="BH288" s="206">
        <v>41617</v>
      </c>
      <c r="BI288" s="218"/>
      <c r="BN288" s="204">
        <v>1.9</v>
      </c>
      <c r="BO288" s="214">
        <v>44.6</v>
      </c>
      <c r="BP288" s="196">
        <v>27</v>
      </c>
      <c r="BQ288" s="246">
        <v>8.94</v>
      </c>
      <c r="BR288" s="199">
        <v>50</v>
      </c>
      <c r="BS288" s="196">
        <f t="shared" si="5"/>
        <v>1.2041999999999999</v>
      </c>
      <c r="BT288" s="474">
        <f t="shared" si="4"/>
        <v>0.44700000000000001</v>
      </c>
      <c r="BU288" s="474" t="s">
        <v>530</v>
      </c>
      <c r="BV288" s="214"/>
      <c r="BW288" s="214"/>
      <c r="BX288" s="215"/>
      <c r="CA288" s="216"/>
      <c r="CB288" s="220"/>
      <c r="CC288" s="218"/>
      <c r="CF288" s="195"/>
      <c r="CG288" s="237"/>
      <c r="CH288" s="237"/>
      <c r="CI288" s="239"/>
      <c r="CJ288" s="199"/>
      <c r="CK288" s="215"/>
      <c r="CL288" s="199"/>
      <c r="CM288" s="205"/>
      <c r="CN288" s="491">
        <v>41621</v>
      </c>
      <c r="CR288" s="199"/>
      <c r="CS288" s="220"/>
    </row>
    <row r="289" spans="1:97" s="246" customFormat="1">
      <c r="A289" s="241">
        <v>103.2</v>
      </c>
      <c r="B289" s="246" t="s">
        <v>1204</v>
      </c>
      <c r="C289" s="247"/>
      <c r="D289" s="247">
        <v>14</v>
      </c>
      <c r="E289" s="247"/>
      <c r="F289" s="243" t="s">
        <v>1205</v>
      </c>
      <c r="G289" s="244" t="s">
        <v>1206</v>
      </c>
      <c r="H289" s="152"/>
      <c r="I289" s="152"/>
      <c r="J289" s="245" t="s">
        <v>889</v>
      </c>
      <c r="O289" s="280"/>
      <c r="P289" s="280"/>
      <c r="S289" s="247">
        <v>80</v>
      </c>
      <c r="T289" s="241"/>
      <c r="U289" s="247"/>
      <c r="V289" s="248"/>
      <c r="AY289" s="261" t="s">
        <v>858</v>
      </c>
      <c r="AZ289" s="152"/>
      <c r="BA289" s="279"/>
      <c r="BB289" s="279"/>
      <c r="BC289" s="279"/>
      <c r="BD289" s="246" t="s">
        <v>105</v>
      </c>
      <c r="BE289" s="246" t="s">
        <v>880</v>
      </c>
      <c r="BH289" s="251">
        <v>41543</v>
      </c>
      <c r="BI289" s="278"/>
      <c r="BJ289" s="247"/>
      <c r="BK289" s="247"/>
      <c r="BL289" s="247"/>
      <c r="BN289" s="247">
        <v>2.0499999999999998</v>
      </c>
      <c r="BO289" s="254">
        <v>18.399999999999999</v>
      </c>
      <c r="BP289" s="246">
        <v>144</v>
      </c>
      <c r="BR289" s="152"/>
      <c r="BS289" s="246">
        <v>2.6496</v>
      </c>
      <c r="BT289" s="510"/>
      <c r="BU289" s="510"/>
      <c r="BV289" s="254"/>
      <c r="BW289" s="254"/>
      <c r="BX289" s="257"/>
      <c r="CA289" s="258"/>
      <c r="CB289" s="261"/>
      <c r="CC289" s="278"/>
      <c r="CF289" s="241"/>
      <c r="CG289" s="249"/>
      <c r="CH289" s="249"/>
      <c r="CI289" s="289"/>
      <c r="CJ289" s="152"/>
      <c r="CK289" s="257"/>
      <c r="CL289" s="152"/>
      <c r="CM289" s="248"/>
      <c r="CN289" s="491"/>
      <c r="CR289" s="152"/>
      <c r="CS289" s="261"/>
    </row>
    <row r="290" spans="1:97">
      <c r="A290" s="56">
        <v>104</v>
      </c>
      <c r="B290" s="189" t="s">
        <v>1207</v>
      </c>
      <c r="C290" s="65" t="s">
        <v>1208</v>
      </c>
      <c r="D290" s="65">
        <v>15</v>
      </c>
      <c r="E290" s="65"/>
      <c r="F290" s="226">
        <v>4029</v>
      </c>
      <c r="G290" s="59" t="s">
        <v>1209</v>
      </c>
      <c r="J290" s="230" t="s">
        <v>1164</v>
      </c>
      <c r="K290"/>
      <c r="L290"/>
      <c r="O290" s="228"/>
      <c r="P290" s="228"/>
      <c r="Q290" s="189"/>
      <c r="R290" s="189"/>
      <c r="S290" s="187">
        <v>80</v>
      </c>
      <c r="T290" s="181"/>
      <c r="U290" s="187" t="s">
        <v>1210</v>
      </c>
      <c r="V290" s="188" t="s">
        <v>100</v>
      </c>
      <c r="W290" s="189"/>
      <c r="X290" s="189"/>
      <c r="Y290" s="189"/>
      <c r="Z290" s="189"/>
      <c r="AA290" s="189"/>
      <c r="AB290" s="189"/>
      <c r="AC290" s="189"/>
      <c r="AD290" s="189"/>
      <c r="AE290" s="189"/>
      <c r="AF290" s="189"/>
      <c r="AG290" s="189"/>
      <c r="AH290" s="189"/>
      <c r="AI290" s="189"/>
      <c r="AJ290" s="189"/>
      <c r="AK290" s="189"/>
      <c r="AL290" s="189"/>
      <c r="AM290" s="189"/>
      <c r="AN290" s="189"/>
      <c r="AO290" s="189"/>
      <c r="AP290" s="189"/>
      <c r="AQ290" s="189"/>
      <c r="AR290" s="189"/>
      <c r="AS290" s="189"/>
      <c r="AT290" s="189"/>
      <c r="AU290" s="189"/>
      <c r="AV290" s="189"/>
      <c r="AW290" s="189"/>
      <c r="AX290" s="189"/>
      <c r="AY290" s="194" t="s">
        <v>858</v>
      </c>
      <c r="AZ290" s="142"/>
      <c r="BA290" s="184"/>
      <c r="BB290" s="184"/>
      <c r="BC290" s="184"/>
      <c r="BD290" s="189" t="s">
        <v>105</v>
      </c>
      <c r="BE290" s="189" t="s">
        <v>860</v>
      </c>
      <c r="BF290" s="189"/>
      <c r="BG290" s="189"/>
      <c r="BH290" s="291">
        <v>41617</v>
      </c>
      <c r="BI290" s="292"/>
      <c r="BJ290" s="187"/>
      <c r="BK290" s="187"/>
      <c r="BL290" s="187"/>
      <c r="BM290" s="189"/>
      <c r="BN290" s="187">
        <v>1.88</v>
      </c>
      <c r="BO290" s="163">
        <v>546.29999999999995</v>
      </c>
      <c r="BP290" s="189">
        <v>27</v>
      </c>
      <c r="BQ290" s="246">
        <v>37.6</v>
      </c>
      <c r="BR290" s="142">
        <v>50</v>
      </c>
      <c r="BS290">
        <f t="shared" si="5"/>
        <v>14.750099999999998</v>
      </c>
      <c r="BT290" s="293">
        <f t="shared" si="4"/>
        <v>1.88</v>
      </c>
      <c r="BU290" s="293">
        <v>1</v>
      </c>
      <c r="BV290" s="163">
        <f>1000/BQ290</f>
        <v>26.595744680851062</v>
      </c>
      <c r="BW290" s="163"/>
      <c r="BX290" s="192"/>
      <c r="BY290" s="189"/>
      <c r="BZ290" s="189"/>
      <c r="CA290" s="193"/>
      <c r="CB290" s="194"/>
      <c r="CC290" s="292"/>
      <c r="CD290" s="189"/>
      <c r="CE290" s="189"/>
      <c r="CF290" s="181"/>
      <c r="CG290" s="294"/>
      <c r="CH290" s="294"/>
      <c r="CI290" s="227"/>
      <c r="CJ290" s="142"/>
      <c r="CK290" s="192"/>
      <c r="CL290" s="142"/>
      <c r="CM290" s="188"/>
      <c r="CN290" s="491">
        <v>41621</v>
      </c>
      <c r="CO290" s="189"/>
      <c r="CP290" s="189"/>
      <c r="CQ290" s="189"/>
      <c r="CR290" s="142"/>
      <c r="CS290" s="194"/>
    </row>
    <row r="291" spans="1:97" s="196" customFormat="1" ht="15.75" thickBot="1">
      <c r="A291" s="195" t="s">
        <v>1211</v>
      </c>
      <c r="B291" s="196" t="s">
        <v>1212</v>
      </c>
      <c r="C291" s="204" t="s">
        <v>1213</v>
      </c>
      <c r="D291" s="204">
        <v>15</v>
      </c>
      <c r="E291" s="204" t="s">
        <v>1208</v>
      </c>
      <c r="F291" s="340"/>
      <c r="G291" s="198"/>
      <c r="H291" s="199"/>
      <c r="I291" s="199"/>
      <c r="J291" s="200"/>
      <c r="O291" s="335"/>
      <c r="P291" s="335"/>
      <c r="S291" s="204"/>
      <c r="T291" s="195"/>
      <c r="U291" s="204"/>
      <c r="V291" s="205"/>
      <c r="AY291" s="220" t="s">
        <v>858</v>
      </c>
      <c r="AZ291" s="199"/>
      <c r="BA291" s="201"/>
      <c r="BB291" s="201"/>
      <c r="BC291" s="201"/>
      <c r="BH291" s="206"/>
      <c r="BI291" s="218"/>
      <c r="BJ291" s="204"/>
      <c r="BK291" s="204"/>
      <c r="BL291" s="204"/>
      <c r="BN291" s="204"/>
      <c r="BO291" s="214"/>
      <c r="BQ291" s="246"/>
      <c r="BR291" s="199"/>
      <c r="BT291" s="474"/>
      <c r="BU291" s="474">
        <v>0.88</v>
      </c>
      <c r="BV291" s="214"/>
      <c r="BW291" s="214"/>
      <c r="BX291" s="215"/>
      <c r="CA291" s="216"/>
      <c r="CB291" s="220"/>
      <c r="CC291" s="218"/>
      <c r="CF291" s="195"/>
      <c r="CG291" s="237"/>
      <c r="CH291" s="237"/>
      <c r="CI291" s="239"/>
      <c r="CJ291" s="199"/>
      <c r="CK291" s="215"/>
      <c r="CL291" s="199"/>
      <c r="CM291" s="205"/>
      <c r="CN291" s="535">
        <v>41682</v>
      </c>
      <c r="CR291" s="199"/>
      <c r="CS291" s="220"/>
    </row>
    <row r="292" spans="1:97" s="196" customFormat="1" ht="15.75" thickTop="1">
      <c r="A292" s="195">
        <v>104.1</v>
      </c>
      <c r="B292" s="196" t="s">
        <v>1214</v>
      </c>
      <c r="C292" s="204" t="s">
        <v>1215</v>
      </c>
      <c r="D292" s="204">
        <v>15</v>
      </c>
      <c r="E292" s="204"/>
      <c r="F292" s="340">
        <v>4029</v>
      </c>
      <c r="G292" s="198" t="s">
        <v>1216</v>
      </c>
      <c r="H292" s="199"/>
      <c r="I292" s="199"/>
      <c r="J292" s="200" t="s">
        <v>1217</v>
      </c>
      <c r="O292" s="335"/>
      <c r="P292" s="335"/>
      <c r="S292" s="196" t="s">
        <v>878</v>
      </c>
      <c r="T292" s="195"/>
      <c r="U292" s="204" t="s">
        <v>1218</v>
      </c>
      <c r="V292" s="205"/>
      <c r="AY292" s="220" t="s">
        <v>858</v>
      </c>
      <c r="AZ292" s="199"/>
      <c r="BA292" s="201"/>
      <c r="BB292" s="201"/>
      <c r="BC292" s="201"/>
      <c r="BD292" s="196" t="s">
        <v>105</v>
      </c>
      <c r="BE292" s="196" t="s">
        <v>860</v>
      </c>
      <c r="BH292" s="206">
        <v>41617</v>
      </c>
      <c r="BI292" s="218"/>
      <c r="BN292" s="204">
        <v>1.83</v>
      </c>
      <c r="BO292" s="214">
        <v>110</v>
      </c>
      <c r="BP292" s="196">
        <v>27</v>
      </c>
      <c r="BQ292" s="246">
        <v>22.2</v>
      </c>
      <c r="BR292" s="199">
        <v>50</v>
      </c>
      <c r="BS292" s="196">
        <f t="shared" si="5"/>
        <v>2.97</v>
      </c>
      <c r="BT292" s="474">
        <f t="shared" si="4"/>
        <v>1.1100000000000001</v>
      </c>
      <c r="BU292" s="474">
        <v>1</v>
      </c>
      <c r="BV292" s="214">
        <f>1000/BQ292</f>
        <v>45.045045045045043</v>
      </c>
      <c r="BW292" s="214"/>
      <c r="BX292" s="215"/>
      <c r="CA292" s="216"/>
      <c r="CB292" s="220"/>
      <c r="CC292" s="218"/>
      <c r="CF292" s="195"/>
      <c r="CG292" s="237"/>
      <c r="CH292" s="237"/>
      <c r="CI292" s="239"/>
      <c r="CJ292" s="199"/>
      <c r="CK292" s="215"/>
      <c r="CL292" s="199"/>
      <c r="CM292" s="205"/>
      <c r="CN292" s="491">
        <v>41621</v>
      </c>
      <c r="CR292" s="199"/>
      <c r="CS292" s="220"/>
    </row>
    <row r="293" spans="1:97">
      <c r="A293" s="56">
        <v>105</v>
      </c>
      <c r="B293" s="189" t="s">
        <v>1219</v>
      </c>
      <c r="C293" s="65" t="s">
        <v>1220</v>
      </c>
      <c r="D293" s="65">
        <v>16</v>
      </c>
      <c r="E293" s="65"/>
      <c r="F293" s="58">
        <v>2182</v>
      </c>
      <c r="G293" s="59" t="s">
        <v>1221</v>
      </c>
      <c r="J293" s="230" t="s">
        <v>1222</v>
      </c>
      <c r="K293"/>
      <c r="L293"/>
      <c r="O293" s="228"/>
      <c r="P293" s="228"/>
      <c r="Q293" s="189"/>
      <c r="R293" s="189"/>
      <c r="S293" s="187">
        <v>85</v>
      </c>
      <c r="T293" s="181"/>
      <c r="U293" s="187" t="s">
        <v>1223</v>
      </c>
      <c r="V293" s="188" t="s">
        <v>100</v>
      </c>
      <c r="W293" s="189"/>
      <c r="X293" s="189"/>
      <c r="Y293" s="189"/>
      <c r="Z293" s="189"/>
      <c r="AA293" s="189"/>
      <c r="AB293" s="189"/>
      <c r="AC293" s="189"/>
      <c r="AD293" s="189"/>
      <c r="AE293" s="189"/>
      <c r="AF293" s="189"/>
      <c r="AG293" s="189"/>
      <c r="AH293" s="189"/>
      <c r="AI293" s="189"/>
      <c r="AJ293" s="189"/>
      <c r="AK293" s="189"/>
      <c r="AL293" s="189"/>
      <c r="AM293" s="189"/>
      <c r="AN293" s="189"/>
      <c r="AO293" s="189"/>
      <c r="AP293" s="189"/>
      <c r="AQ293" s="189"/>
      <c r="AR293" s="189"/>
      <c r="AS293" s="189"/>
      <c r="AT293" s="189"/>
      <c r="AU293" s="189"/>
      <c r="AV293" s="189"/>
      <c r="AW293" s="189"/>
      <c r="AX293" s="189"/>
      <c r="AY293" s="194" t="s">
        <v>858</v>
      </c>
      <c r="AZ293" s="142"/>
      <c r="BA293" s="184"/>
      <c r="BB293" s="184"/>
      <c r="BC293" s="184"/>
      <c r="BD293" s="189" t="s">
        <v>105</v>
      </c>
      <c r="BE293" s="189" t="s">
        <v>860</v>
      </c>
      <c r="BF293" s="189"/>
      <c r="BG293" s="189"/>
      <c r="BH293" s="291">
        <v>41617</v>
      </c>
      <c r="BI293" s="292"/>
      <c r="BJ293" s="187"/>
      <c r="BK293" s="187"/>
      <c r="BL293" s="187"/>
      <c r="BM293" s="189"/>
      <c r="BN293" s="187">
        <v>1.82</v>
      </c>
      <c r="BO293" s="163">
        <v>83.1</v>
      </c>
      <c r="BP293" s="189">
        <v>27</v>
      </c>
      <c r="BQ293" s="246">
        <v>22.400000000000002</v>
      </c>
      <c r="BR293" s="142">
        <v>50</v>
      </c>
      <c r="BS293">
        <f t="shared" si="5"/>
        <v>2.2437</v>
      </c>
      <c r="BT293" s="293">
        <f t="shared" si="4"/>
        <v>1.1200000000000001</v>
      </c>
      <c r="BU293" s="293">
        <v>1</v>
      </c>
      <c r="BV293" s="163">
        <f>1000/BQ293</f>
        <v>44.642857142857139</v>
      </c>
      <c r="BW293" s="163"/>
      <c r="BX293" s="192"/>
      <c r="BY293" s="189"/>
      <c r="BZ293" s="189"/>
      <c r="CA293" s="193"/>
      <c r="CB293" s="194"/>
      <c r="CC293" s="292"/>
      <c r="CD293" s="189"/>
      <c r="CE293" s="189"/>
      <c r="CF293" s="181"/>
      <c r="CG293" s="294"/>
      <c r="CH293" s="294"/>
      <c r="CI293" s="227"/>
      <c r="CJ293" s="142"/>
      <c r="CK293" s="192"/>
      <c r="CL293" s="142"/>
      <c r="CM293" s="188"/>
      <c r="CN293" s="491">
        <v>41621</v>
      </c>
      <c r="CO293" s="189"/>
      <c r="CP293" s="189"/>
      <c r="CQ293" s="189"/>
      <c r="CR293" s="142"/>
      <c r="CS293" s="194"/>
    </row>
    <row r="294" spans="1:97" s="196" customFormat="1">
      <c r="A294" s="195">
        <v>105.1</v>
      </c>
      <c r="B294" s="196" t="s">
        <v>1224</v>
      </c>
      <c r="C294" s="204" t="s">
        <v>1225</v>
      </c>
      <c r="D294" s="204">
        <v>16</v>
      </c>
      <c r="E294" s="204"/>
      <c r="F294" s="197">
        <v>2182</v>
      </c>
      <c r="G294" s="198" t="s">
        <v>1226</v>
      </c>
      <c r="H294" s="199"/>
      <c r="I294" s="199"/>
      <c r="J294" s="200" t="s">
        <v>1227</v>
      </c>
      <c r="O294" s="335"/>
      <c r="P294" s="335"/>
      <c r="S294" s="196" t="s">
        <v>878</v>
      </c>
      <c r="T294" s="195"/>
      <c r="U294" s="204" t="s">
        <v>1228</v>
      </c>
      <c r="V294" s="205"/>
      <c r="AY294" s="220" t="s">
        <v>858</v>
      </c>
      <c r="AZ294" s="199"/>
      <c r="BA294" s="201"/>
      <c r="BB294" s="201"/>
      <c r="BC294" s="201"/>
      <c r="BD294" s="196" t="s">
        <v>105</v>
      </c>
      <c r="BE294" s="196" t="s">
        <v>860</v>
      </c>
      <c r="BH294" s="206">
        <v>41617</v>
      </c>
      <c r="BI294" s="218"/>
      <c r="BN294" s="204">
        <v>1.86</v>
      </c>
      <c r="BO294" s="214">
        <v>115.1</v>
      </c>
      <c r="BP294" s="196">
        <v>27</v>
      </c>
      <c r="BQ294" s="246">
        <v>24.6</v>
      </c>
      <c r="BR294" s="199">
        <v>50</v>
      </c>
      <c r="BS294" s="196">
        <f t="shared" si="5"/>
        <v>3.1076999999999999</v>
      </c>
      <c r="BT294" s="474">
        <f t="shared" si="4"/>
        <v>1.23</v>
      </c>
      <c r="BU294" s="474">
        <v>1</v>
      </c>
      <c r="BV294" s="214">
        <f>1000/BQ294</f>
        <v>40.650406504065039</v>
      </c>
      <c r="BW294" s="214"/>
      <c r="BX294" s="215"/>
      <c r="CA294" s="216"/>
      <c r="CB294" s="220"/>
      <c r="CC294" s="218"/>
      <c r="CF294" s="195"/>
      <c r="CG294" s="237"/>
      <c r="CH294" s="237"/>
      <c r="CI294" s="239"/>
      <c r="CJ294" s="199"/>
      <c r="CK294" s="215"/>
      <c r="CL294" s="199"/>
      <c r="CM294" s="205"/>
      <c r="CN294" s="219"/>
      <c r="CR294" s="199"/>
      <c r="CS294" s="220"/>
    </row>
    <row r="295" spans="1:97">
      <c r="A295" s="56">
        <v>106</v>
      </c>
      <c r="B295" s="189" t="s">
        <v>1229</v>
      </c>
      <c r="C295"/>
      <c r="D295" s="65">
        <v>17</v>
      </c>
      <c r="E295" s="65"/>
      <c r="F295" s="226">
        <v>2155</v>
      </c>
      <c r="G295" s="59" t="s">
        <v>1230</v>
      </c>
      <c r="J295" s="230" t="s">
        <v>1164</v>
      </c>
      <c r="K295"/>
      <c r="L295"/>
      <c r="O295" s="228"/>
      <c r="P295" s="228"/>
      <c r="Q295" s="189"/>
      <c r="R295" s="189"/>
      <c r="S295" s="187">
        <v>90</v>
      </c>
      <c r="T295" s="181"/>
      <c r="U295" s="187">
        <v>78045</v>
      </c>
      <c r="V295" s="188" t="s">
        <v>100</v>
      </c>
      <c r="W295" s="189"/>
      <c r="X295" s="189"/>
      <c r="Y295" s="189"/>
      <c r="Z295" s="189"/>
      <c r="AA295" s="189"/>
      <c r="AB295" s="189"/>
      <c r="AC295" s="189"/>
      <c r="AD295" s="189"/>
      <c r="AE295" s="189"/>
      <c r="AF295" s="189"/>
      <c r="AG295" s="189"/>
      <c r="AH295" s="189"/>
      <c r="AI295" s="189"/>
      <c r="AJ295" s="189"/>
      <c r="AK295" s="189"/>
      <c r="AL295" s="189"/>
      <c r="AM295" s="189"/>
      <c r="AN295" s="189"/>
      <c r="AO295" s="189"/>
      <c r="AP295" s="189"/>
      <c r="AQ295" s="189"/>
      <c r="AR295" s="189"/>
      <c r="AS295" s="189"/>
      <c r="AT295" s="189"/>
      <c r="AU295" s="189"/>
      <c r="AV295" s="189"/>
      <c r="AW295" s="189"/>
      <c r="AX295" s="189"/>
      <c r="AY295" s="194" t="s">
        <v>858</v>
      </c>
      <c r="AZ295" s="142"/>
      <c r="BA295" s="184"/>
      <c r="BB295" s="184"/>
      <c r="BC295" s="184"/>
      <c r="BD295" s="189" t="s">
        <v>105</v>
      </c>
      <c r="BE295" s="189" t="s">
        <v>860</v>
      </c>
      <c r="BF295" s="189"/>
      <c r="BG295" s="189"/>
      <c r="BH295" s="291">
        <v>41617</v>
      </c>
      <c r="BI295" s="292"/>
      <c r="BJ295" s="187"/>
      <c r="BK295" s="187"/>
      <c r="BL295" s="187"/>
      <c r="BM295" s="189"/>
      <c r="BN295" s="187">
        <v>1.91</v>
      </c>
      <c r="BO295" s="163">
        <v>707.4</v>
      </c>
      <c r="BP295" s="189">
        <v>27</v>
      </c>
      <c r="BQ295" s="246">
        <v>7.1800000000000006</v>
      </c>
      <c r="BR295" s="142">
        <v>50</v>
      </c>
      <c r="BS295">
        <f t="shared" si="5"/>
        <v>19.099799999999998</v>
      </c>
      <c r="BT295" s="293">
        <f t="shared" si="4"/>
        <v>0.35900000000000004</v>
      </c>
      <c r="BU295" s="293"/>
      <c r="BV295" s="163"/>
      <c r="BW295" s="163"/>
      <c r="BX295" s="192"/>
      <c r="BY295" s="189"/>
      <c r="BZ295" s="189"/>
      <c r="CA295" s="193"/>
      <c r="CB295" s="194"/>
      <c r="CC295" s="292"/>
      <c r="CD295" s="189"/>
      <c r="CE295" s="189"/>
      <c r="CF295" s="181"/>
      <c r="CG295" s="294"/>
      <c r="CH295" s="294"/>
      <c r="CI295" s="227"/>
      <c r="CJ295" s="142"/>
      <c r="CK295" s="192"/>
      <c r="CL295" s="142"/>
      <c r="CM295" s="188"/>
      <c r="CN295" s="295"/>
      <c r="CO295" s="189"/>
      <c r="CP295" s="189"/>
      <c r="CQ295" s="189"/>
      <c r="CR295" s="142"/>
      <c r="CS295" s="194"/>
    </row>
    <row r="296" spans="1:97" ht="15.75">
      <c r="A296" s="58">
        <v>106.1</v>
      </c>
      <c r="B296" s="182" t="s">
        <v>1231</v>
      </c>
      <c r="C296" s="536"/>
      <c r="D296" s="63"/>
      <c r="E296" s="63"/>
      <c r="F296" s="537">
        <v>2155</v>
      </c>
      <c r="G296" s="60" t="s">
        <v>1232</v>
      </c>
      <c r="H296"/>
      <c r="J296" s="61"/>
      <c r="K296" s="142" t="s">
        <v>1183</v>
      </c>
      <c r="L296"/>
      <c r="O296" s="228"/>
      <c r="P296" s="228"/>
      <c r="Q296" s="189"/>
      <c r="R296" s="189"/>
      <c r="S296" s="187"/>
      <c r="T296" s="181"/>
      <c r="U296" s="187"/>
      <c r="V296" s="188"/>
      <c r="W296" s="189"/>
      <c r="X296" s="189"/>
      <c r="Y296" s="189"/>
      <c r="Z296" s="189"/>
      <c r="AA296" s="189"/>
      <c r="AB296" s="189"/>
      <c r="AC296" s="189"/>
      <c r="AD296" s="189"/>
      <c r="AE296" s="189"/>
      <c r="AF296" s="189"/>
      <c r="AG296" s="189"/>
      <c r="AH296" s="189"/>
      <c r="AI296" s="189"/>
      <c r="AJ296" s="189"/>
      <c r="AK296" s="189"/>
      <c r="AL296" s="189"/>
      <c r="AM296" s="189"/>
      <c r="AN296" s="189"/>
      <c r="AO296" s="189"/>
      <c r="AP296" s="189"/>
      <c r="AQ296" s="189"/>
      <c r="AR296" s="189"/>
      <c r="AS296" s="189"/>
      <c r="AT296" s="189"/>
      <c r="AU296" s="189"/>
      <c r="AV296" s="189"/>
      <c r="AW296" s="189"/>
      <c r="AX296" s="189"/>
      <c r="AY296" s="194" t="s">
        <v>417</v>
      </c>
      <c r="AZ296" s="290" t="s">
        <v>418</v>
      </c>
      <c r="BA296" s="184" t="s">
        <v>1171</v>
      </c>
      <c r="BB296" s="184"/>
      <c r="BC296" s="184"/>
      <c r="BD296" s="189"/>
      <c r="BE296" s="189"/>
      <c r="BF296" s="189"/>
      <c r="BG296" s="184">
        <v>1</v>
      </c>
      <c r="BH296" s="291">
        <v>42397</v>
      </c>
      <c r="BI296" s="292"/>
      <c r="BJ296" s="187" t="s">
        <v>878</v>
      </c>
      <c r="BK296" s="187"/>
      <c r="BL296" s="187"/>
      <c r="BM296" s="189">
        <v>37.5</v>
      </c>
      <c r="BN296" s="187">
        <v>1.87</v>
      </c>
      <c r="BO296" s="163"/>
      <c r="BP296" s="189">
        <v>100</v>
      </c>
      <c r="BQ296" s="246">
        <v>1.802</v>
      </c>
      <c r="BR296" s="142">
        <f>BQ296*BP296</f>
        <v>180.20000000000002</v>
      </c>
      <c r="BS296" s="293"/>
      <c r="BT296" s="293"/>
      <c r="BU296" s="293"/>
      <c r="BV296" s="163"/>
      <c r="BW296" s="163"/>
      <c r="BX296" s="192"/>
      <c r="BY296" s="189"/>
      <c r="BZ296" s="189"/>
      <c r="CA296" s="193"/>
      <c r="CB296" s="194"/>
      <c r="CC296" s="292"/>
      <c r="CD296" s="189"/>
      <c r="CE296" s="189"/>
      <c r="CF296" s="181"/>
      <c r="CG296" s="294"/>
      <c r="CH296" s="294"/>
      <c r="CI296" s="227"/>
      <c r="CJ296" s="142"/>
      <c r="CK296" s="192"/>
      <c r="CL296" s="142"/>
      <c r="CM296" s="188"/>
      <c r="CN296" s="295"/>
      <c r="CO296" s="189"/>
      <c r="CP296" s="189"/>
      <c r="CQ296" s="189"/>
      <c r="CR296" s="142"/>
      <c r="CS296" s="194"/>
    </row>
    <row r="297" spans="1:97" ht="15.75">
      <c r="A297" s="58">
        <v>106.2</v>
      </c>
      <c r="B297" s="182" t="s">
        <v>1233</v>
      </c>
      <c r="C297" s="536"/>
      <c r="D297" s="63"/>
      <c r="E297" s="63"/>
      <c r="F297" s="537">
        <v>2155</v>
      </c>
      <c r="G297" s="60" t="s">
        <v>1232</v>
      </c>
      <c r="H297"/>
      <c r="J297" s="61"/>
      <c r="K297" s="142" t="s">
        <v>1183</v>
      </c>
      <c r="L297"/>
      <c r="O297" s="228"/>
      <c r="P297" s="228"/>
      <c r="Q297" s="189"/>
      <c r="R297" s="189"/>
      <c r="S297" s="187"/>
      <c r="T297" s="181"/>
      <c r="U297" s="187"/>
      <c r="V297" s="188"/>
      <c r="W297" s="189"/>
      <c r="X297" s="189"/>
      <c r="Y297" s="189"/>
      <c r="Z297" s="189"/>
      <c r="AA297" s="189"/>
      <c r="AB297" s="189"/>
      <c r="AC297" s="189"/>
      <c r="AD297" s="189"/>
      <c r="AE297" s="189"/>
      <c r="AF297" s="189"/>
      <c r="AG297" s="189"/>
      <c r="AH297" s="189"/>
      <c r="AI297" s="189"/>
      <c r="AJ297" s="189"/>
      <c r="AK297" s="189"/>
      <c r="AL297" s="189"/>
      <c r="AM297" s="189"/>
      <c r="AN297" s="189"/>
      <c r="AO297" s="189"/>
      <c r="AP297" s="189"/>
      <c r="AQ297" s="189"/>
      <c r="AR297" s="189"/>
      <c r="AS297" s="189"/>
      <c r="AT297" s="189"/>
      <c r="AU297" s="189"/>
      <c r="AV297" s="189"/>
      <c r="AW297" s="189"/>
      <c r="AX297" s="189"/>
      <c r="AY297" s="194" t="s">
        <v>417</v>
      </c>
      <c r="AZ297" s="290" t="s">
        <v>418</v>
      </c>
      <c r="BA297" s="184" t="s">
        <v>1174</v>
      </c>
      <c r="BB297" s="184"/>
      <c r="BC297" s="184"/>
      <c r="BD297" s="189"/>
      <c r="BE297" s="189" t="s">
        <v>1174</v>
      </c>
      <c r="BF297" s="189"/>
      <c r="BG297" s="184">
        <v>5</v>
      </c>
      <c r="BH297" s="291">
        <v>42573</v>
      </c>
      <c r="BI297" s="292"/>
      <c r="BJ297" s="187"/>
      <c r="BK297" s="187"/>
      <c r="BL297" s="187"/>
      <c r="BM297" s="189"/>
      <c r="BN297" s="187"/>
      <c r="BO297" s="163"/>
      <c r="BP297" s="189"/>
      <c r="BR297" s="142"/>
      <c r="BS297" s="293"/>
      <c r="BT297" s="293"/>
      <c r="BU297" s="293"/>
      <c r="BV297" s="163"/>
      <c r="BW297" s="163"/>
      <c r="BX297" s="192"/>
      <c r="BY297" s="189"/>
      <c r="BZ297" s="189"/>
      <c r="CA297" s="193"/>
      <c r="CB297" s="194"/>
      <c r="CC297" s="292"/>
      <c r="CD297" s="189"/>
      <c r="CE297" s="189"/>
      <c r="CF297" s="181"/>
      <c r="CG297" s="294"/>
      <c r="CH297" s="294"/>
      <c r="CI297" s="227"/>
      <c r="CJ297" s="142"/>
      <c r="CK297" s="192"/>
      <c r="CL297" s="142"/>
      <c r="CM297" s="188"/>
      <c r="CN297" s="295"/>
      <c r="CO297" s="189"/>
      <c r="CP297" s="189"/>
      <c r="CQ297" s="189"/>
      <c r="CR297" s="142"/>
      <c r="CS297" s="194"/>
    </row>
    <row r="298" spans="1:97" ht="15.75" thickBot="1">
      <c r="A298" s="56">
        <v>107</v>
      </c>
      <c r="B298" s="189" t="s">
        <v>1234</v>
      </c>
      <c r="C298" s="65"/>
      <c r="D298" s="65"/>
      <c r="E298" s="65"/>
      <c r="F298" s="58" t="s">
        <v>1235</v>
      </c>
      <c r="J298" s="230" t="s">
        <v>526</v>
      </c>
      <c r="K298"/>
      <c r="L298"/>
      <c r="O298" s="228"/>
      <c r="P298" s="228"/>
      <c r="Q298" s="189"/>
      <c r="R298" s="189"/>
      <c r="S298" s="187"/>
      <c r="T298" s="181"/>
      <c r="U298" s="187"/>
      <c r="V298" s="188" t="s">
        <v>527</v>
      </c>
      <c r="W298" s="189"/>
      <c r="X298" s="189"/>
      <c r="Y298" s="189"/>
      <c r="Z298" s="189"/>
      <c r="AA298" s="189"/>
      <c r="AB298" s="189"/>
      <c r="AC298" s="189"/>
      <c r="AD298" s="189"/>
      <c r="AE298" s="189"/>
      <c r="AF298" s="189"/>
      <c r="AG298" s="189"/>
      <c r="AH298" s="189"/>
      <c r="AI298" s="189"/>
      <c r="AJ298" s="189"/>
      <c r="AK298" s="189"/>
      <c r="AL298" s="189"/>
      <c r="AM298" s="189"/>
      <c r="AN298" s="189"/>
      <c r="AO298" s="189"/>
      <c r="AP298" s="189"/>
      <c r="AQ298" s="189"/>
      <c r="AR298" s="189"/>
      <c r="AS298" s="189"/>
      <c r="AT298" s="189"/>
      <c r="AU298" s="189"/>
      <c r="AV298" s="189"/>
      <c r="AW298" s="189"/>
      <c r="AX298" s="189"/>
      <c r="AY298" s="194" t="s">
        <v>528</v>
      </c>
      <c r="AZ298" s="142"/>
      <c r="BA298" s="184"/>
      <c r="BB298" s="184"/>
      <c r="BC298" s="184"/>
      <c r="BD298" s="189"/>
      <c r="BE298" s="189"/>
      <c r="BF298" s="189"/>
      <c r="BG298" s="189"/>
      <c r="BH298" s="291">
        <v>41620</v>
      </c>
      <c r="BI298" s="292"/>
      <c r="BJ298" s="187"/>
      <c r="BK298" s="187"/>
      <c r="BL298" s="187"/>
      <c r="BM298" s="189"/>
      <c r="BN298" s="187"/>
      <c r="BO298" s="163"/>
      <c r="BP298" s="189"/>
      <c r="BR298" s="142"/>
      <c r="BS298" s="293"/>
      <c r="BT298" s="293"/>
      <c r="BU298" s="293"/>
      <c r="BV298" s="163"/>
      <c r="BW298" s="163"/>
      <c r="BX298" s="192"/>
      <c r="BY298" s="189"/>
      <c r="BZ298" s="189"/>
      <c r="CA298" s="193"/>
      <c r="CB298" s="493">
        <v>41684</v>
      </c>
      <c r="CC298" s="321" t="s">
        <v>118</v>
      </c>
      <c r="CD298" s="189" t="s">
        <v>1236</v>
      </c>
      <c r="CE298" s="182" t="s">
        <v>412</v>
      </c>
      <c r="CF298" s="494">
        <v>41716</v>
      </c>
      <c r="CG298" s="294"/>
      <c r="CH298" s="294"/>
      <c r="CI298" s="227"/>
      <c r="CJ298" s="142"/>
      <c r="CK298" s="192"/>
      <c r="CL298" s="142"/>
      <c r="CM298" s="188"/>
      <c r="CN298" s="295"/>
      <c r="CO298" s="189"/>
      <c r="CP298" s="189"/>
      <c r="CQ298" s="189"/>
      <c r="CR298" s="142"/>
      <c r="CS298" s="194"/>
    </row>
    <row r="299" spans="1:97" ht="16.5" thickTop="1" thickBot="1">
      <c r="A299" s="56">
        <v>108</v>
      </c>
      <c r="B299" s="189" t="s">
        <v>1237</v>
      </c>
      <c r="C299" s="65"/>
      <c r="D299" s="65"/>
      <c r="E299" s="65"/>
      <c r="F299" s="58" t="s">
        <v>1238</v>
      </c>
      <c r="J299" s="230" t="s">
        <v>526</v>
      </c>
      <c r="K299"/>
      <c r="L299"/>
      <c r="O299" s="228"/>
      <c r="P299" s="228"/>
      <c r="Q299" s="189"/>
      <c r="R299" s="189"/>
      <c r="S299" s="187"/>
      <c r="T299" s="181"/>
      <c r="U299" s="187"/>
      <c r="V299" s="188" t="s">
        <v>527</v>
      </c>
      <c r="W299" s="189"/>
      <c r="X299" s="189"/>
      <c r="Y299" s="189"/>
      <c r="Z299" s="189"/>
      <c r="AA299" s="189"/>
      <c r="AB299" s="189"/>
      <c r="AC299" s="189"/>
      <c r="AD299" s="189"/>
      <c r="AE299" s="189"/>
      <c r="AF299" s="189"/>
      <c r="AG299" s="189"/>
      <c r="AH299" s="189"/>
      <c r="AI299" s="189"/>
      <c r="AJ299" s="189"/>
      <c r="AK299" s="189"/>
      <c r="AL299" s="189"/>
      <c r="AM299" s="189"/>
      <c r="AN299" s="189"/>
      <c r="AO299" s="189"/>
      <c r="AP299" s="189"/>
      <c r="AQ299" s="189"/>
      <c r="AR299" s="189"/>
      <c r="AS299" s="189"/>
      <c r="AT299" s="189"/>
      <c r="AU299" s="189"/>
      <c r="AV299" s="189"/>
      <c r="AW299" s="189"/>
      <c r="AX299" s="189"/>
      <c r="AY299" s="194" t="s">
        <v>528</v>
      </c>
      <c r="AZ299" s="142"/>
      <c r="BA299" s="184"/>
      <c r="BB299" s="184"/>
      <c r="BC299" s="184"/>
      <c r="BD299" s="189"/>
      <c r="BE299" s="189"/>
      <c r="BF299" s="189"/>
      <c r="BG299" s="189"/>
      <c r="BH299" s="291">
        <v>41620</v>
      </c>
      <c r="BI299" s="292"/>
      <c r="BJ299" s="187"/>
      <c r="BK299" s="187"/>
      <c r="BL299" s="187"/>
      <c r="BM299" s="189"/>
      <c r="BN299" s="187"/>
      <c r="BO299" s="163"/>
      <c r="BP299" s="189"/>
      <c r="BR299" s="142"/>
      <c r="BS299" s="293"/>
      <c r="BT299" s="293"/>
      <c r="BU299" s="293"/>
      <c r="BV299" s="163"/>
      <c r="BW299" s="163"/>
      <c r="BX299" s="192"/>
      <c r="BY299" s="189"/>
      <c r="BZ299" s="189"/>
      <c r="CA299" s="193"/>
      <c r="CB299" s="493">
        <v>41684</v>
      </c>
      <c r="CC299" s="321" t="s">
        <v>118</v>
      </c>
      <c r="CD299" s="189" t="s">
        <v>1239</v>
      </c>
      <c r="CE299" s="182" t="s">
        <v>412</v>
      </c>
      <c r="CF299" s="494">
        <v>41716</v>
      </c>
      <c r="CG299" s="294"/>
      <c r="CH299" s="294"/>
      <c r="CI299" s="227"/>
      <c r="CJ299" s="142"/>
      <c r="CK299" s="192"/>
      <c r="CL299" s="142"/>
      <c r="CM299" s="188"/>
      <c r="CN299" s="295"/>
      <c r="CO299" s="189"/>
      <c r="CP299" s="189"/>
      <c r="CQ299" s="189"/>
      <c r="CR299" s="142"/>
      <c r="CS299" s="194"/>
    </row>
    <row r="300" spans="1:97" ht="16.5" thickTop="1" thickBot="1">
      <c r="A300" s="56">
        <v>109</v>
      </c>
      <c r="B300" s="189" t="s">
        <v>1240</v>
      </c>
      <c r="C300" s="65"/>
      <c r="D300" s="65"/>
      <c r="E300" s="65"/>
      <c r="F300" s="58" t="s">
        <v>1241</v>
      </c>
      <c r="J300" s="230" t="s">
        <v>526</v>
      </c>
      <c r="K300"/>
      <c r="L300"/>
      <c r="O300" s="228"/>
      <c r="P300" s="228"/>
      <c r="Q300" s="189"/>
      <c r="R300" s="189"/>
      <c r="S300" s="187"/>
      <c r="T300" s="181"/>
      <c r="U300" s="187"/>
      <c r="V300" s="188" t="s">
        <v>527</v>
      </c>
      <c r="W300" s="189"/>
      <c r="X300" s="189"/>
      <c r="Y300" s="189"/>
      <c r="Z300" s="189"/>
      <c r="AA300" s="189"/>
      <c r="AB300" s="189"/>
      <c r="AC300" s="189"/>
      <c r="AD300" s="189"/>
      <c r="AE300" s="189"/>
      <c r="AF300" s="189"/>
      <c r="AG300" s="189"/>
      <c r="AH300" s="189"/>
      <c r="AI300" s="189"/>
      <c r="AJ300" s="189"/>
      <c r="AK300" s="189"/>
      <c r="AL300" s="189"/>
      <c r="AM300" s="189"/>
      <c r="AN300" s="189"/>
      <c r="AO300" s="189"/>
      <c r="AP300" s="189"/>
      <c r="AQ300" s="189"/>
      <c r="AR300" s="189"/>
      <c r="AS300" s="189"/>
      <c r="AT300" s="189"/>
      <c r="AU300" s="189"/>
      <c r="AV300" s="189"/>
      <c r="AW300" s="189"/>
      <c r="AX300" s="189"/>
      <c r="AY300" s="194" t="s">
        <v>528</v>
      </c>
      <c r="AZ300" s="142"/>
      <c r="BA300" s="184"/>
      <c r="BB300" s="184"/>
      <c r="BC300" s="184"/>
      <c r="BD300" s="189"/>
      <c r="BE300" s="189"/>
      <c r="BF300" s="189"/>
      <c r="BG300" s="189"/>
      <c r="BH300" s="291">
        <v>41620</v>
      </c>
      <c r="BI300" s="292"/>
      <c r="BJ300" s="187"/>
      <c r="BK300" s="187"/>
      <c r="BL300" s="187"/>
      <c r="BM300" s="189"/>
      <c r="BN300" s="187"/>
      <c r="BO300" s="163"/>
      <c r="BP300" s="189"/>
      <c r="BR300" s="142"/>
      <c r="BS300" s="293"/>
      <c r="BT300" s="293"/>
      <c r="BU300" s="293"/>
      <c r="BV300" s="163"/>
      <c r="BW300" s="163"/>
      <c r="BX300" s="192"/>
      <c r="BY300" s="189"/>
      <c r="BZ300" s="189"/>
      <c r="CA300" s="193"/>
      <c r="CB300" s="493">
        <v>41684</v>
      </c>
      <c r="CC300" s="321" t="s">
        <v>118</v>
      </c>
      <c r="CD300" s="189" t="s">
        <v>1242</v>
      </c>
      <c r="CE300" s="182" t="s">
        <v>412</v>
      </c>
      <c r="CF300" s="494">
        <v>41716</v>
      </c>
      <c r="CG300" s="294"/>
      <c r="CH300" s="294"/>
      <c r="CI300" s="227"/>
      <c r="CJ300" s="142"/>
      <c r="CK300" s="192"/>
      <c r="CL300" s="142"/>
      <c r="CM300" s="188"/>
      <c r="CN300" s="295"/>
      <c r="CO300" s="189"/>
      <c r="CP300" s="189"/>
      <c r="CQ300" s="189"/>
      <c r="CR300" s="142"/>
      <c r="CS300" s="194"/>
    </row>
    <row r="301" spans="1:97" ht="16.5" thickTop="1" thickBot="1">
      <c r="A301" s="56">
        <v>110</v>
      </c>
      <c r="B301" s="189" t="s">
        <v>1243</v>
      </c>
      <c r="C301" s="65"/>
      <c r="D301" s="65"/>
      <c r="E301" s="65"/>
      <c r="F301" s="58" t="s">
        <v>1244</v>
      </c>
      <c r="J301" s="230" t="s">
        <v>526</v>
      </c>
      <c r="K301"/>
      <c r="L301"/>
      <c r="O301" s="228"/>
      <c r="P301" s="228"/>
      <c r="Q301" s="189"/>
      <c r="R301" s="189"/>
      <c r="S301" s="187"/>
      <c r="T301" s="181"/>
      <c r="U301" s="187"/>
      <c r="V301" s="188" t="s">
        <v>100</v>
      </c>
      <c r="W301" s="189"/>
      <c r="X301" s="189"/>
      <c r="Y301" s="189"/>
      <c r="Z301" s="189"/>
      <c r="AA301" s="189"/>
      <c r="AB301" s="189"/>
      <c r="AC301" s="189"/>
      <c r="AD301" s="189"/>
      <c r="AE301" s="189"/>
      <c r="AF301" s="189"/>
      <c r="AG301" s="189"/>
      <c r="AH301" s="189"/>
      <c r="AI301" s="189"/>
      <c r="AJ301" s="189"/>
      <c r="AK301" s="189"/>
      <c r="AL301" s="189"/>
      <c r="AM301" s="189"/>
      <c r="AN301" s="189"/>
      <c r="AO301" s="189"/>
      <c r="AP301" s="189"/>
      <c r="AQ301" s="189"/>
      <c r="AR301" s="189"/>
      <c r="AS301" s="189"/>
      <c r="AT301" s="189"/>
      <c r="AU301" s="189"/>
      <c r="AV301" s="189"/>
      <c r="AW301" s="189"/>
      <c r="AX301" s="189"/>
      <c r="AY301" s="194" t="s">
        <v>528</v>
      </c>
      <c r="AZ301" s="142"/>
      <c r="BA301" s="184"/>
      <c r="BB301" s="184"/>
      <c r="BC301" s="184"/>
      <c r="BD301" s="189"/>
      <c r="BE301" s="189"/>
      <c r="BF301" s="189"/>
      <c r="BG301" s="189"/>
      <c r="BH301" s="291">
        <v>41620</v>
      </c>
      <c r="BI301" s="292"/>
      <c r="BJ301" s="187"/>
      <c r="BK301" s="187"/>
      <c r="BL301" s="187"/>
      <c r="BM301" s="189"/>
      <c r="BN301" s="187"/>
      <c r="BO301" s="163"/>
      <c r="BP301" s="189"/>
      <c r="BR301" s="142"/>
      <c r="BS301" s="293"/>
      <c r="BT301" s="293"/>
      <c r="BU301" s="293"/>
      <c r="BV301" s="163"/>
      <c r="BW301" s="163"/>
      <c r="BX301" s="192"/>
      <c r="BY301" s="189"/>
      <c r="BZ301" s="189"/>
      <c r="CA301" s="193"/>
      <c r="CB301" s="493">
        <v>41684</v>
      </c>
      <c r="CC301" s="321" t="s">
        <v>118</v>
      </c>
      <c r="CD301" s="189" t="s">
        <v>1245</v>
      </c>
      <c r="CE301" s="182" t="s">
        <v>412</v>
      </c>
      <c r="CF301" s="494">
        <v>41716</v>
      </c>
      <c r="CG301" s="294"/>
      <c r="CH301" s="294"/>
      <c r="CI301" s="227"/>
      <c r="CJ301" s="142"/>
      <c r="CK301" s="192"/>
      <c r="CL301" s="142"/>
      <c r="CM301" s="188"/>
      <c r="CN301" s="295"/>
      <c r="CO301" s="189"/>
      <c r="CP301" s="189"/>
      <c r="CQ301" s="189"/>
      <c r="CR301" s="142"/>
      <c r="CS301" s="194"/>
    </row>
    <row r="302" spans="1:97" ht="16.5" thickTop="1" thickBot="1">
      <c r="A302" s="56">
        <v>111</v>
      </c>
      <c r="B302" s="189" t="s">
        <v>1246</v>
      </c>
      <c r="C302" s="65"/>
      <c r="D302" s="65"/>
      <c r="E302" s="65"/>
      <c r="F302" s="58" t="s">
        <v>1247</v>
      </c>
      <c r="J302" s="230" t="s">
        <v>526</v>
      </c>
      <c r="K302"/>
      <c r="L302"/>
      <c r="O302" s="228"/>
      <c r="P302" s="228"/>
      <c r="Q302" s="189"/>
      <c r="R302" s="189"/>
      <c r="T302" s="181"/>
      <c r="U302" s="187"/>
      <c r="V302" s="188" t="s">
        <v>527</v>
      </c>
      <c r="W302" s="189"/>
      <c r="X302" s="189"/>
      <c r="Y302" s="189"/>
      <c r="Z302" s="189"/>
      <c r="AA302" s="189"/>
      <c r="AB302" s="189"/>
      <c r="AC302" s="189"/>
      <c r="AD302" s="189"/>
      <c r="AE302" s="189"/>
      <c r="AF302" s="189"/>
      <c r="AG302" s="189"/>
      <c r="AH302" s="189"/>
      <c r="AI302" s="189"/>
      <c r="AJ302" s="189"/>
      <c r="AK302" s="189"/>
      <c r="AL302" s="189"/>
      <c r="AM302" s="189"/>
      <c r="AN302" s="189"/>
      <c r="AO302" s="189"/>
      <c r="AP302" s="189"/>
      <c r="AQ302" s="189"/>
      <c r="AR302" s="189"/>
      <c r="AS302" s="189"/>
      <c r="AT302" s="189"/>
      <c r="AU302" s="189"/>
      <c r="AV302" s="189"/>
      <c r="AW302" s="189"/>
      <c r="AX302" s="189"/>
      <c r="AY302" s="194" t="s">
        <v>528</v>
      </c>
      <c r="AZ302" s="142"/>
      <c r="BA302" s="184"/>
      <c r="BB302" s="184"/>
      <c r="BC302" s="184"/>
      <c r="BD302" s="189"/>
      <c r="BE302" s="189"/>
      <c r="BF302" s="189"/>
      <c r="BG302" s="189"/>
      <c r="BH302" s="291">
        <v>41620</v>
      </c>
      <c r="BI302" s="292"/>
      <c r="BJ302" s="187"/>
      <c r="BK302" s="187"/>
      <c r="BL302" s="187"/>
      <c r="BM302" s="189"/>
      <c r="BN302" s="187"/>
      <c r="BO302" s="163"/>
      <c r="BP302" s="189"/>
      <c r="BR302" s="142"/>
      <c r="BS302" s="293"/>
      <c r="BT302" s="293"/>
      <c r="BU302" s="293"/>
      <c r="BV302" s="163"/>
      <c r="BW302" s="163"/>
      <c r="BX302" s="192"/>
      <c r="BY302" s="189"/>
      <c r="BZ302" s="189"/>
      <c r="CA302" s="193"/>
      <c r="CB302" s="493">
        <v>41684</v>
      </c>
      <c r="CC302" s="321" t="s">
        <v>118</v>
      </c>
      <c r="CD302" s="189" t="s">
        <v>1248</v>
      </c>
      <c r="CE302" s="182" t="s">
        <v>412</v>
      </c>
      <c r="CF302" s="494">
        <v>41716</v>
      </c>
      <c r="CG302" s="294"/>
      <c r="CH302" s="294"/>
      <c r="CI302" s="227"/>
      <c r="CJ302" s="142"/>
      <c r="CK302" s="192"/>
      <c r="CL302" s="142"/>
      <c r="CM302" s="188"/>
      <c r="CN302" s="295"/>
      <c r="CO302" s="189"/>
      <c r="CP302" s="189"/>
      <c r="CQ302" s="189"/>
      <c r="CR302" s="142"/>
      <c r="CS302" s="194"/>
    </row>
    <row r="303" spans="1:97" ht="15.75" thickTop="1">
      <c r="A303" s="56">
        <v>113</v>
      </c>
      <c r="B303" s="189" t="s">
        <v>1249</v>
      </c>
      <c r="C303" s="65"/>
      <c r="D303" s="65"/>
      <c r="E303" s="65"/>
      <c r="F303" s="58" t="s">
        <v>1250</v>
      </c>
      <c r="G303" s="59" t="s">
        <v>1251</v>
      </c>
      <c r="J303" s="230" t="s">
        <v>889</v>
      </c>
      <c r="K303"/>
      <c r="L303"/>
      <c r="O303" s="228"/>
      <c r="P303" s="228"/>
      <c r="Q303" s="189"/>
      <c r="R303" s="189"/>
      <c r="S303" s="65">
        <v>70</v>
      </c>
      <c r="T303" s="181"/>
      <c r="U303" s="187"/>
      <c r="V303" s="188" t="s">
        <v>100</v>
      </c>
      <c r="W303" s="189"/>
      <c r="X303" s="189"/>
      <c r="Y303" s="189"/>
      <c r="Z303" s="189"/>
      <c r="AA303" s="189"/>
      <c r="AB303" s="189"/>
      <c r="AC303" s="189"/>
      <c r="AD303" s="189"/>
      <c r="AE303" s="189"/>
      <c r="AF303" s="189"/>
      <c r="AG303" s="189"/>
      <c r="AH303" s="189"/>
      <c r="AI303" s="189"/>
      <c r="AJ303" s="189"/>
      <c r="AK303" s="189"/>
      <c r="AL303" s="189"/>
      <c r="AM303" s="189"/>
      <c r="AN303" s="189"/>
      <c r="AO303" s="189"/>
      <c r="AP303" s="189"/>
      <c r="AQ303" s="189"/>
      <c r="AR303" s="189"/>
      <c r="AS303" s="189"/>
      <c r="AT303" s="189"/>
      <c r="AU303" s="189"/>
      <c r="AV303" s="189"/>
      <c r="AW303" s="189"/>
      <c r="AX303" s="189"/>
      <c r="AY303" s="194" t="s">
        <v>858</v>
      </c>
      <c r="AZ303" s="142"/>
      <c r="BA303" s="184"/>
      <c r="BB303" s="184"/>
      <c r="BC303" s="184"/>
      <c r="BD303" s="189"/>
      <c r="BE303" s="228" t="s">
        <v>880</v>
      </c>
      <c r="BH303" s="291">
        <v>41543</v>
      </c>
      <c r="BI303"/>
      <c r="BJ303" s="187"/>
      <c r="BK303" s="187"/>
      <c r="BL303" s="187"/>
      <c r="BM303" s="189"/>
      <c r="BN303" s="187">
        <v>2.4</v>
      </c>
      <c r="BO303" s="189">
        <v>12</v>
      </c>
      <c r="BP303" s="187">
        <v>149</v>
      </c>
      <c r="BR303" s="142"/>
      <c r="BS303" s="189">
        <f t="shared" ref="BS303:BS311" si="6">BO303*BP303/1000</f>
        <v>1.788</v>
      </c>
      <c r="BT303" s="293"/>
      <c r="BU303" s="293"/>
      <c r="BV303" s="163"/>
      <c r="BW303" s="163"/>
      <c r="BX303" s="192"/>
      <c r="BY303" s="189"/>
      <c r="BZ303" s="189"/>
      <c r="CA303" s="193"/>
      <c r="CB303" s="194"/>
      <c r="CC303" s="292"/>
      <c r="CD303" s="189"/>
      <c r="CE303" s="189"/>
      <c r="CF303" s="181"/>
      <c r="CG303" s="294"/>
      <c r="CH303" s="294"/>
      <c r="CI303" s="227"/>
      <c r="CJ303" s="142"/>
      <c r="CK303" s="192"/>
      <c r="CL303" s="142"/>
      <c r="CM303" s="188"/>
      <c r="CN303" s="295"/>
      <c r="CO303" s="189"/>
      <c r="CP303" s="189"/>
      <c r="CQ303" s="189"/>
      <c r="CR303" s="142"/>
      <c r="CS303" s="194"/>
    </row>
    <row r="304" spans="1:97" ht="15.75">
      <c r="A304" s="56">
        <v>113.1</v>
      </c>
      <c r="B304" s="182" t="s">
        <v>1252</v>
      </c>
      <c r="C304" s="536"/>
      <c r="D304" s="63"/>
      <c r="E304" s="63"/>
      <c r="F304" s="538">
        <v>1008</v>
      </c>
      <c r="G304" s="58">
        <v>91835</v>
      </c>
      <c r="H304"/>
      <c r="J304" s="61"/>
      <c r="K304" s="142" t="s">
        <v>1253</v>
      </c>
      <c r="L304"/>
      <c r="O304" s="228"/>
      <c r="P304" s="228"/>
      <c r="Q304" s="189"/>
      <c r="R304" s="189"/>
      <c r="S304" s="187"/>
      <c r="T304" s="181"/>
      <c r="U304" s="187"/>
      <c r="V304" s="188"/>
      <c r="W304" s="189"/>
      <c r="X304" s="189"/>
      <c r="Y304" s="189"/>
      <c r="Z304" s="189"/>
      <c r="AA304" s="189"/>
      <c r="AB304" s="189"/>
      <c r="AC304" s="189"/>
      <c r="AD304" s="189"/>
      <c r="AE304" s="189"/>
      <c r="AF304" s="189"/>
      <c r="AG304" s="189"/>
      <c r="AH304" s="189"/>
      <c r="AI304" s="189"/>
      <c r="AJ304" s="189"/>
      <c r="AK304" s="189"/>
      <c r="AL304" s="189"/>
      <c r="AM304" s="189"/>
      <c r="AN304" s="189"/>
      <c r="AO304" s="189"/>
      <c r="AP304" s="189"/>
      <c r="AQ304" s="189"/>
      <c r="AR304" s="189"/>
      <c r="AS304" s="189"/>
      <c r="AT304" s="189"/>
      <c r="AU304" s="189"/>
      <c r="AV304" s="189"/>
      <c r="AW304" s="189"/>
      <c r="AX304" s="189"/>
      <c r="AY304" s="194" t="s">
        <v>417</v>
      </c>
      <c r="AZ304" s="290" t="s">
        <v>418</v>
      </c>
      <c r="BA304" s="184" t="s">
        <v>1171</v>
      </c>
      <c r="BB304" s="184"/>
      <c r="BC304" s="184"/>
      <c r="BD304" s="189"/>
      <c r="BE304" s="189"/>
      <c r="BF304" s="189"/>
      <c r="BG304" s="184">
        <v>1</v>
      </c>
      <c r="BH304" s="291">
        <v>42397</v>
      </c>
      <c r="BI304" s="292"/>
      <c r="BJ304" s="539" t="s">
        <v>1254</v>
      </c>
      <c r="BK304" s="187"/>
      <c r="BL304" s="187"/>
      <c r="BM304" s="189">
        <v>49.5</v>
      </c>
      <c r="BN304" s="187">
        <v>1.99</v>
      </c>
      <c r="BO304" s="163"/>
      <c r="BP304" s="189">
        <v>100</v>
      </c>
      <c r="BQ304" s="246">
        <v>1.9079999999999999</v>
      </c>
      <c r="BR304" s="142">
        <f>BQ304*BP304</f>
        <v>190.79999999999998</v>
      </c>
      <c r="BS304" s="293"/>
      <c r="BT304" s="293"/>
      <c r="BU304" s="293"/>
      <c r="BV304" s="163"/>
      <c r="BW304" s="163"/>
      <c r="BX304" s="192"/>
      <c r="BY304" s="189"/>
      <c r="BZ304" s="189"/>
      <c r="CA304" s="193"/>
      <c r="CB304" s="194"/>
      <c r="CC304" s="292"/>
      <c r="CD304" s="189"/>
      <c r="CE304" s="189"/>
      <c r="CF304" s="181"/>
      <c r="CG304" s="294"/>
      <c r="CH304" s="294"/>
      <c r="CI304" s="227"/>
      <c r="CJ304" s="142"/>
      <c r="CK304" s="192"/>
      <c r="CL304" s="142"/>
      <c r="CM304" s="188"/>
      <c r="CN304" s="295"/>
      <c r="CO304" s="189"/>
      <c r="CP304" s="189"/>
      <c r="CQ304" s="189"/>
      <c r="CR304" s="142"/>
      <c r="CS304" s="194"/>
    </row>
    <row r="305" spans="1:97" ht="15.75">
      <c r="A305" s="56">
        <v>113.2</v>
      </c>
      <c r="B305" s="182" t="s">
        <v>1255</v>
      </c>
      <c r="C305" s="536"/>
      <c r="D305" s="63"/>
      <c r="E305" s="63"/>
      <c r="F305" s="538">
        <v>1008</v>
      </c>
      <c r="G305" s="58">
        <v>91835</v>
      </c>
      <c r="H305"/>
      <c r="J305" s="61"/>
      <c r="K305" s="142" t="s">
        <v>1253</v>
      </c>
      <c r="L305"/>
      <c r="O305" s="228"/>
      <c r="P305" s="228"/>
      <c r="Q305" s="189"/>
      <c r="R305" s="189"/>
      <c r="S305" s="187"/>
      <c r="T305" s="181"/>
      <c r="U305" s="187"/>
      <c r="V305" s="188"/>
      <c r="W305" s="189"/>
      <c r="X305" s="189"/>
      <c r="Y305" s="189"/>
      <c r="Z305" s="189"/>
      <c r="AA305" s="189"/>
      <c r="AB305" s="189"/>
      <c r="AC305" s="189"/>
      <c r="AD305" s="189"/>
      <c r="AE305" s="189"/>
      <c r="AF305" s="189"/>
      <c r="AG305" s="189"/>
      <c r="AH305" s="189"/>
      <c r="AI305" s="189"/>
      <c r="AJ305" s="189"/>
      <c r="AK305" s="189"/>
      <c r="AL305" s="189"/>
      <c r="AM305" s="189"/>
      <c r="AN305" s="189"/>
      <c r="AO305" s="189"/>
      <c r="AP305" s="189"/>
      <c r="AQ305" s="189"/>
      <c r="AR305" s="189"/>
      <c r="AS305" s="189"/>
      <c r="AT305" s="189"/>
      <c r="AU305" s="189"/>
      <c r="AV305" s="189"/>
      <c r="AW305" s="189"/>
      <c r="AX305" s="189"/>
      <c r="AY305" s="194" t="s">
        <v>417</v>
      </c>
      <c r="AZ305" s="290" t="s">
        <v>418</v>
      </c>
      <c r="BA305" s="184" t="s">
        <v>1174</v>
      </c>
      <c r="BB305" s="184"/>
      <c r="BC305" s="184"/>
      <c r="BD305" s="189"/>
      <c r="BE305" s="189" t="s">
        <v>1174</v>
      </c>
      <c r="BF305" s="189"/>
      <c r="BG305" s="184">
        <v>5</v>
      </c>
      <c r="BH305" s="291">
        <v>42573</v>
      </c>
      <c r="BI305" s="292"/>
      <c r="BJ305" s="539"/>
      <c r="BK305" s="187"/>
      <c r="BL305" s="187"/>
      <c r="BM305" s="189"/>
      <c r="BN305" s="187"/>
      <c r="BO305" s="163"/>
      <c r="BP305" s="189"/>
      <c r="BR305" s="142"/>
      <c r="BS305" s="293"/>
      <c r="BT305" s="293"/>
      <c r="BU305" s="293"/>
      <c r="BV305" s="163"/>
      <c r="BW305" s="163"/>
      <c r="BX305" s="192"/>
      <c r="BY305" s="189"/>
      <c r="BZ305" s="189"/>
      <c r="CA305" s="193"/>
      <c r="CB305" s="194"/>
      <c r="CC305" s="292"/>
      <c r="CD305" s="189"/>
      <c r="CE305" s="189"/>
      <c r="CF305" s="181"/>
      <c r="CG305" s="294"/>
      <c r="CH305" s="294"/>
      <c r="CI305" s="227"/>
      <c r="CJ305" s="142"/>
      <c r="CK305" s="192"/>
      <c r="CL305" s="142"/>
      <c r="CM305" s="188"/>
      <c r="CN305" s="295"/>
      <c r="CO305" s="189"/>
      <c r="CP305" s="189"/>
      <c r="CQ305" s="189"/>
      <c r="CR305" s="142"/>
      <c r="CS305" s="194"/>
    </row>
    <row r="306" spans="1:97">
      <c r="A306" s="56">
        <v>114</v>
      </c>
      <c r="B306" s="189" t="s">
        <v>1256</v>
      </c>
      <c r="C306" s="65"/>
      <c r="D306" s="65"/>
      <c r="E306" s="65"/>
      <c r="F306" s="58" t="s">
        <v>1257</v>
      </c>
      <c r="G306" s="59" t="s">
        <v>1258</v>
      </c>
      <c r="J306" s="230" t="s">
        <v>889</v>
      </c>
      <c r="K306"/>
      <c r="L306"/>
      <c r="O306" s="228"/>
      <c r="P306" s="228"/>
      <c r="Q306" s="189"/>
      <c r="R306" s="189"/>
      <c r="S306" s="65">
        <v>80</v>
      </c>
      <c r="T306" s="181"/>
      <c r="U306" s="187"/>
      <c r="V306" s="188" t="s">
        <v>100</v>
      </c>
      <c r="W306" s="189"/>
      <c r="X306" s="189"/>
      <c r="Y306" s="189"/>
      <c r="Z306" s="189"/>
      <c r="AA306" s="189"/>
      <c r="AB306" s="189"/>
      <c r="AC306" s="189"/>
      <c r="AD306" s="189"/>
      <c r="AE306" s="189"/>
      <c r="AF306" s="189"/>
      <c r="AG306" s="189"/>
      <c r="AH306" s="189"/>
      <c r="AI306" s="189"/>
      <c r="AJ306" s="189"/>
      <c r="AK306" s="189"/>
      <c r="AL306" s="189"/>
      <c r="AM306" s="189"/>
      <c r="AN306" s="189"/>
      <c r="AO306" s="189"/>
      <c r="AP306" s="189"/>
      <c r="AQ306" s="189"/>
      <c r="AR306" s="189"/>
      <c r="AS306" s="189"/>
      <c r="AT306" s="189"/>
      <c r="AU306" s="189"/>
      <c r="AV306" s="189"/>
      <c r="AW306" s="189"/>
      <c r="AX306" s="189"/>
      <c r="AY306" s="194" t="s">
        <v>858</v>
      </c>
      <c r="AZ306" s="142"/>
      <c r="BA306" s="184"/>
      <c r="BB306" s="184"/>
      <c r="BC306" s="184"/>
      <c r="BD306" s="189"/>
      <c r="BE306" s="228" t="s">
        <v>880</v>
      </c>
      <c r="BH306" s="291">
        <v>41543</v>
      </c>
      <c r="BI306"/>
      <c r="BJ306" s="187"/>
      <c r="BK306" s="187"/>
      <c r="BL306" s="187"/>
      <c r="BM306" s="189"/>
      <c r="BN306" s="187">
        <v>1.95</v>
      </c>
      <c r="BO306" s="189">
        <v>20.6</v>
      </c>
      <c r="BP306" s="187">
        <v>149</v>
      </c>
      <c r="BR306" s="142"/>
      <c r="BS306" s="189">
        <f t="shared" si="6"/>
        <v>3.0693999999999999</v>
      </c>
      <c r="BT306" s="293"/>
      <c r="BU306" s="293"/>
      <c r="BV306" s="163"/>
      <c r="BW306" s="163"/>
      <c r="BX306" s="192"/>
      <c r="BY306" s="189"/>
      <c r="BZ306" s="189"/>
      <c r="CA306" s="193"/>
      <c r="CB306" s="194"/>
      <c r="CC306" s="292"/>
      <c r="CD306" s="189"/>
      <c r="CE306" s="189"/>
      <c r="CF306" s="181"/>
      <c r="CG306" s="294"/>
      <c r="CH306" s="294"/>
      <c r="CI306" s="227"/>
      <c r="CJ306" s="142"/>
      <c r="CK306" s="192"/>
      <c r="CL306" s="142"/>
      <c r="CM306" s="188"/>
      <c r="CN306" s="295"/>
      <c r="CO306" s="189"/>
      <c r="CP306" s="189"/>
      <c r="CQ306" s="189"/>
      <c r="CR306" s="142"/>
      <c r="CS306" s="194"/>
    </row>
    <row r="307" spans="1:97">
      <c r="A307" s="56">
        <v>116</v>
      </c>
      <c r="B307" s="189" t="s">
        <v>1259</v>
      </c>
      <c r="C307" s="65"/>
      <c r="D307" s="65"/>
      <c r="E307" s="65"/>
      <c r="F307" s="58" t="s">
        <v>1260</v>
      </c>
      <c r="G307" s="59" t="s">
        <v>1261</v>
      </c>
      <c r="H307" s="540"/>
      <c r="J307" s="230" t="s">
        <v>889</v>
      </c>
      <c r="K307"/>
      <c r="L307"/>
      <c r="O307" s="228"/>
      <c r="P307" s="228"/>
      <c r="Q307" s="189"/>
      <c r="R307" s="189"/>
      <c r="S307" s="65">
        <v>90</v>
      </c>
      <c r="T307" s="181"/>
      <c r="U307" s="187"/>
      <c r="V307" s="188" t="s">
        <v>100</v>
      </c>
      <c r="W307" s="189"/>
      <c r="X307" s="189"/>
      <c r="Y307" s="189"/>
      <c r="Z307" s="189"/>
      <c r="AA307" s="189"/>
      <c r="AB307" s="189"/>
      <c r="AC307" s="189"/>
      <c r="AD307" s="189"/>
      <c r="AE307" s="189"/>
      <c r="AF307" s="189"/>
      <c r="AG307" s="189"/>
      <c r="AH307" s="189"/>
      <c r="AI307" s="189"/>
      <c r="AJ307" s="189"/>
      <c r="AK307" s="189"/>
      <c r="AL307" s="189"/>
      <c r="AM307" s="189"/>
      <c r="AN307" s="189"/>
      <c r="AO307" s="189"/>
      <c r="AP307" s="189"/>
      <c r="AQ307" s="189"/>
      <c r="AR307" s="189"/>
      <c r="AS307" s="189"/>
      <c r="AT307" s="189"/>
      <c r="AU307" s="189"/>
      <c r="AV307" s="189"/>
      <c r="AW307" s="189"/>
      <c r="AX307" s="189"/>
      <c r="AY307" s="194" t="s">
        <v>858</v>
      </c>
      <c r="AZ307" s="142"/>
      <c r="BA307" s="184"/>
      <c r="BB307" s="184"/>
      <c r="BC307" s="184"/>
      <c r="BD307" s="189"/>
      <c r="BE307" s="228" t="s">
        <v>880</v>
      </c>
      <c r="BH307" s="291">
        <v>41543</v>
      </c>
      <c r="BI307"/>
      <c r="BJ307" s="187"/>
      <c r="BK307" s="187"/>
      <c r="BL307" s="187"/>
      <c r="BN307" s="187">
        <v>1.89</v>
      </c>
      <c r="BO307" s="189">
        <v>32.799999999999997</v>
      </c>
      <c r="BP307" s="187">
        <v>149</v>
      </c>
      <c r="BR307" s="142"/>
      <c r="BS307" s="189">
        <f t="shared" si="6"/>
        <v>4.8872</v>
      </c>
      <c r="BT307" s="293"/>
      <c r="BU307" s="293"/>
      <c r="BV307" s="163"/>
      <c r="BW307" s="163"/>
      <c r="BX307" s="192"/>
      <c r="BY307" s="189"/>
      <c r="BZ307" s="189"/>
      <c r="CA307" s="193"/>
      <c r="CB307" s="194"/>
      <c r="CC307" s="292"/>
      <c r="CD307" s="189"/>
      <c r="CE307" s="189"/>
      <c r="CF307" s="181"/>
      <c r="CG307" s="294"/>
      <c r="CH307" s="294"/>
      <c r="CI307" s="227"/>
      <c r="CJ307" s="142"/>
      <c r="CK307" s="192"/>
      <c r="CL307" s="142"/>
      <c r="CM307" s="188"/>
      <c r="CN307" s="295"/>
      <c r="CO307" s="189"/>
      <c r="CP307" s="189"/>
      <c r="CQ307" s="189"/>
      <c r="CR307" s="142"/>
      <c r="CS307" s="194"/>
    </row>
    <row r="308" spans="1:97">
      <c r="A308" s="56">
        <v>117</v>
      </c>
      <c r="B308" s="189" t="s">
        <v>1262</v>
      </c>
      <c r="C308" s="65"/>
      <c r="D308" s="65"/>
      <c r="E308" s="65"/>
      <c r="F308" s="58">
        <v>924</v>
      </c>
      <c r="G308" s="59" t="s">
        <v>1263</v>
      </c>
      <c r="J308" s="230" t="s">
        <v>889</v>
      </c>
      <c r="K308"/>
      <c r="L308"/>
      <c r="O308" s="228"/>
      <c r="P308" s="228"/>
      <c r="Q308" s="189"/>
      <c r="R308" s="189"/>
      <c r="S308" s="65">
        <v>85</v>
      </c>
      <c r="T308" s="181"/>
      <c r="U308" s="187"/>
      <c r="V308" s="188" t="s">
        <v>100</v>
      </c>
      <c r="W308" s="189"/>
      <c r="X308" s="189"/>
      <c r="Y308" s="189"/>
      <c r="Z308" s="189"/>
      <c r="AA308" s="189"/>
      <c r="AB308" s="189"/>
      <c r="AC308" s="189"/>
      <c r="AD308" s="189"/>
      <c r="AE308" s="189"/>
      <c r="AF308" s="189"/>
      <c r="AG308" s="189"/>
      <c r="AH308" s="189"/>
      <c r="AI308" s="189"/>
      <c r="AJ308" s="189"/>
      <c r="AK308" s="189"/>
      <c r="AL308" s="189"/>
      <c r="AM308" s="189"/>
      <c r="AN308" s="189"/>
      <c r="AO308" s="189"/>
      <c r="AP308" s="189"/>
      <c r="AQ308" s="189"/>
      <c r="AR308" s="189"/>
      <c r="AS308" s="189"/>
      <c r="AT308" s="189"/>
      <c r="AU308" s="189"/>
      <c r="AV308" s="189"/>
      <c r="AW308" s="189"/>
      <c r="AX308" s="189"/>
      <c r="AY308" s="194" t="s">
        <v>858</v>
      </c>
      <c r="AZ308" s="142"/>
      <c r="BA308" s="184"/>
      <c r="BB308" s="184"/>
      <c r="BC308" s="184"/>
      <c r="BD308" s="189"/>
      <c r="BE308" s="228" t="s">
        <v>880</v>
      </c>
      <c r="BH308" s="291">
        <v>41543</v>
      </c>
      <c r="BI308"/>
      <c r="BJ308" s="187"/>
      <c r="BK308" s="187"/>
      <c r="BL308" s="187"/>
      <c r="BN308" s="187">
        <v>2.19</v>
      </c>
      <c r="BO308" s="189">
        <v>17.600000000000001</v>
      </c>
      <c r="BP308" s="187">
        <v>149</v>
      </c>
      <c r="BR308" s="142"/>
      <c r="BS308" s="189">
        <f t="shared" si="6"/>
        <v>2.6224000000000003</v>
      </c>
      <c r="BT308" s="293"/>
      <c r="BU308" s="293"/>
      <c r="BV308" s="163"/>
      <c r="BW308" s="163"/>
      <c r="BX308" s="192"/>
      <c r="BY308" s="189"/>
      <c r="BZ308" s="189"/>
      <c r="CA308" s="193"/>
      <c r="CB308" s="194"/>
      <c r="CC308" s="292"/>
      <c r="CD308" s="189"/>
      <c r="CE308" s="189"/>
      <c r="CF308" s="181"/>
      <c r="CG308" s="294"/>
      <c r="CH308" s="294"/>
      <c r="CI308" s="227"/>
      <c r="CJ308" s="142"/>
      <c r="CK308" s="192"/>
      <c r="CL308" s="142"/>
      <c r="CM308" s="188"/>
      <c r="CN308" s="295"/>
      <c r="CO308" s="189"/>
      <c r="CP308" s="189"/>
      <c r="CQ308" s="189"/>
      <c r="CR308" s="142"/>
      <c r="CS308" s="194"/>
    </row>
    <row r="309" spans="1:97">
      <c r="A309" s="56">
        <v>118</v>
      </c>
      <c r="B309" s="189" t="s">
        <v>1264</v>
      </c>
      <c r="C309" s="65"/>
      <c r="D309" s="65"/>
      <c r="E309" s="65"/>
      <c r="F309" s="58" t="s">
        <v>1265</v>
      </c>
      <c r="G309" s="59" t="s">
        <v>1266</v>
      </c>
      <c r="J309" s="230" t="s">
        <v>889</v>
      </c>
      <c r="K309"/>
      <c r="L309"/>
      <c r="O309" s="228"/>
      <c r="P309" s="228"/>
      <c r="Q309" s="189"/>
      <c r="R309" s="189"/>
      <c r="S309" s="65">
        <v>65</v>
      </c>
      <c r="T309" s="181"/>
      <c r="U309" s="187"/>
      <c r="V309" s="188" t="s">
        <v>100</v>
      </c>
      <c r="W309" s="189"/>
      <c r="X309" s="189"/>
      <c r="Y309" s="189"/>
      <c r="Z309" s="189"/>
      <c r="AA309" s="189"/>
      <c r="AB309" s="189"/>
      <c r="AC309" s="189"/>
      <c r="AD309" s="189"/>
      <c r="AE309" s="189"/>
      <c r="AF309" s="189"/>
      <c r="AG309" s="189"/>
      <c r="AH309" s="189"/>
      <c r="AI309" s="189"/>
      <c r="AJ309" s="189"/>
      <c r="AK309" s="189"/>
      <c r="AL309" s="189"/>
      <c r="AM309" s="189"/>
      <c r="AN309" s="189"/>
      <c r="AO309" s="189"/>
      <c r="AP309" s="189"/>
      <c r="AQ309" s="189"/>
      <c r="AR309" s="189"/>
      <c r="AS309" s="189"/>
      <c r="AT309" s="189"/>
      <c r="AU309" s="189"/>
      <c r="AV309" s="189"/>
      <c r="AW309" s="189"/>
      <c r="AX309" s="189"/>
      <c r="AY309" s="194" t="s">
        <v>858</v>
      </c>
      <c r="AZ309" s="142"/>
      <c r="BA309" s="184"/>
      <c r="BB309" s="184"/>
      <c r="BC309" s="184"/>
      <c r="BD309" s="189"/>
      <c r="BE309" s="228" t="s">
        <v>880</v>
      </c>
      <c r="BH309" s="291">
        <v>41543</v>
      </c>
      <c r="BI309"/>
      <c r="BJ309" s="187"/>
      <c r="BK309" s="187"/>
      <c r="BL309" s="187"/>
      <c r="BN309" s="187">
        <v>1.95</v>
      </c>
      <c r="BO309" s="189">
        <v>29.8</v>
      </c>
      <c r="BP309" s="187">
        <v>149</v>
      </c>
      <c r="BR309" s="142"/>
      <c r="BS309" s="189">
        <f t="shared" si="6"/>
        <v>4.4401999999999999</v>
      </c>
      <c r="BT309" s="293"/>
      <c r="BU309" s="293"/>
      <c r="BV309" s="163"/>
      <c r="BW309" s="163"/>
      <c r="BX309" s="192"/>
      <c r="BY309" s="189"/>
      <c r="BZ309" s="189"/>
      <c r="CA309" s="193"/>
      <c r="CB309" s="194"/>
      <c r="CC309" s="292"/>
      <c r="CD309" s="189"/>
      <c r="CE309" s="189"/>
      <c r="CF309" s="181"/>
      <c r="CG309" s="294"/>
      <c r="CH309" s="294"/>
      <c r="CI309" s="227"/>
      <c r="CJ309" s="142"/>
      <c r="CK309" s="192"/>
      <c r="CL309" s="142"/>
      <c r="CM309" s="188"/>
      <c r="CN309" s="295"/>
      <c r="CO309" s="189"/>
      <c r="CP309" s="189"/>
      <c r="CQ309" s="189"/>
      <c r="CR309" s="142"/>
      <c r="CS309" s="194"/>
    </row>
    <row r="310" spans="1:97">
      <c r="A310" s="56">
        <v>119</v>
      </c>
      <c r="B310" s="189" t="s">
        <v>1267</v>
      </c>
      <c r="C310" s="65"/>
      <c r="D310" s="541"/>
      <c r="E310" s="65"/>
      <c r="F310" s="58" t="s">
        <v>1268</v>
      </c>
      <c r="G310" s="59" t="s">
        <v>1269</v>
      </c>
      <c r="J310" s="230" t="s">
        <v>889</v>
      </c>
      <c r="K310"/>
      <c r="L310"/>
      <c r="O310" s="228"/>
      <c r="P310" s="228"/>
      <c r="Q310" s="189"/>
      <c r="R310" s="189"/>
      <c r="S310" s="65">
        <v>80</v>
      </c>
      <c r="T310" s="181"/>
      <c r="U310" s="187"/>
      <c r="V310" s="188" t="s">
        <v>100</v>
      </c>
      <c r="W310" s="189"/>
      <c r="X310" s="189"/>
      <c r="Y310" s="189"/>
      <c r="Z310" s="189"/>
      <c r="AA310" s="189"/>
      <c r="AB310" s="189"/>
      <c r="AC310" s="189"/>
      <c r="AD310" s="189"/>
      <c r="AE310" s="189"/>
      <c r="AF310" s="189"/>
      <c r="AG310" s="189"/>
      <c r="AH310" s="189"/>
      <c r="AI310" s="189"/>
      <c r="AJ310" s="189"/>
      <c r="AK310" s="189"/>
      <c r="AL310" s="189"/>
      <c r="AM310" s="189"/>
      <c r="AN310" s="189"/>
      <c r="AO310" s="189"/>
      <c r="AP310" s="189"/>
      <c r="AQ310" s="189"/>
      <c r="AR310" s="189"/>
      <c r="AS310" s="189"/>
      <c r="AT310" s="189"/>
      <c r="AU310" s="189"/>
      <c r="AV310" s="189"/>
      <c r="AW310" s="189"/>
      <c r="AX310" s="189"/>
      <c r="AY310" s="194" t="s">
        <v>858</v>
      </c>
      <c r="AZ310" s="142"/>
      <c r="BA310" s="184"/>
      <c r="BB310" s="184"/>
      <c r="BC310" s="184"/>
      <c r="BD310" s="189"/>
      <c r="BE310" s="228" t="s">
        <v>880</v>
      </c>
      <c r="BH310" s="291">
        <v>41543</v>
      </c>
      <c r="BI310"/>
      <c r="BJ310" s="187"/>
      <c r="BK310" s="187"/>
      <c r="BL310" s="187"/>
      <c r="BN310" s="187">
        <v>1.88</v>
      </c>
      <c r="BO310" s="189">
        <v>70.400000000000006</v>
      </c>
      <c r="BP310" s="187">
        <v>144</v>
      </c>
      <c r="BR310" s="142"/>
      <c r="BS310" s="189">
        <f t="shared" si="6"/>
        <v>10.137600000000001</v>
      </c>
      <c r="BT310" s="293"/>
      <c r="BU310" s="293"/>
      <c r="BV310" s="163"/>
      <c r="BW310" s="163"/>
      <c r="BX310" s="192"/>
      <c r="BY310" s="189"/>
      <c r="BZ310" s="189"/>
      <c r="CA310" s="193"/>
      <c r="CB310" s="194"/>
      <c r="CC310" s="292"/>
      <c r="CD310" s="189"/>
      <c r="CE310" s="189"/>
      <c r="CF310" s="181"/>
      <c r="CG310" s="294"/>
      <c r="CH310" s="294"/>
      <c r="CI310" s="227"/>
      <c r="CJ310" s="142"/>
      <c r="CK310" s="192"/>
      <c r="CL310" s="142"/>
      <c r="CM310" s="188"/>
      <c r="CN310" s="295"/>
      <c r="CO310" s="189"/>
      <c r="CP310" s="189"/>
      <c r="CQ310" s="189"/>
      <c r="CR310" s="142"/>
      <c r="CS310" s="194"/>
    </row>
    <row r="311" spans="1:97">
      <c r="A311" s="56">
        <v>120</v>
      </c>
      <c r="B311" s="189" t="s">
        <v>1270</v>
      </c>
      <c r="C311" s="65"/>
      <c r="D311" s="65"/>
      <c r="E311" s="65"/>
      <c r="F311" s="58" t="s">
        <v>1271</v>
      </c>
      <c r="G311" s="59" t="s">
        <v>1272</v>
      </c>
      <c r="J311" s="230" t="s">
        <v>889</v>
      </c>
      <c r="K311" s="189"/>
      <c r="L311" s="189"/>
      <c r="O311" s="228"/>
      <c r="P311" s="228"/>
      <c r="Q311" s="189"/>
      <c r="R311" s="189"/>
      <c r="S311" s="187">
        <v>60</v>
      </c>
      <c r="T311" s="181"/>
      <c r="U311" s="187"/>
      <c r="V311" s="188" t="s">
        <v>100</v>
      </c>
      <c r="W311" s="189"/>
      <c r="X311" s="189"/>
      <c r="Y311" s="189"/>
      <c r="Z311" s="189"/>
      <c r="AA311" s="189"/>
      <c r="AB311" s="189"/>
      <c r="AC311" s="189"/>
      <c r="AD311" s="189"/>
      <c r="AE311" s="189"/>
      <c r="AF311" s="189"/>
      <c r="AG311" s="189"/>
      <c r="AH311" s="189"/>
      <c r="AI311" s="189"/>
      <c r="AJ311" s="189"/>
      <c r="AK311" s="189"/>
      <c r="AL311" s="189"/>
      <c r="AM311" s="189"/>
      <c r="AN311" s="189"/>
      <c r="AO311" s="189"/>
      <c r="AP311" s="189"/>
      <c r="AQ311" s="189"/>
      <c r="AR311" s="189"/>
      <c r="AS311" s="189"/>
      <c r="AT311" s="189"/>
      <c r="AU311" s="189"/>
      <c r="AV311" s="189"/>
      <c r="AW311" s="189"/>
      <c r="AX311" s="189"/>
      <c r="AY311" s="194" t="s">
        <v>858</v>
      </c>
      <c r="AZ311" s="142"/>
      <c r="BA311" s="184"/>
      <c r="BB311" s="184"/>
      <c r="BC311" s="184"/>
      <c r="BE311" s="65" t="s">
        <v>880</v>
      </c>
      <c r="BH311" s="291">
        <v>41543</v>
      </c>
      <c r="BI311"/>
      <c r="BM311" s="189"/>
      <c r="BN311" s="65">
        <v>3.27</v>
      </c>
      <c r="BO311" s="542">
        <v>8.5</v>
      </c>
      <c r="BP311">
        <v>149</v>
      </c>
      <c r="BR311" s="142"/>
      <c r="BS311" s="189">
        <f t="shared" si="6"/>
        <v>1.2665</v>
      </c>
      <c r="BT311" s="293"/>
      <c r="BU311" s="293"/>
      <c r="BV311" s="163"/>
      <c r="BW311" s="163"/>
      <c r="BX311" s="192"/>
      <c r="BY311" s="189"/>
      <c r="BZ311" s="189"/>
      <c r="CA311" s="193"/>
      <c r="CB311" s="194"/>
      <c r="CC311" s="292"/>
      <c r="CD311" s="189"/>
      <c r="CE311" s="189"/>
      <c r="CF311" s="181"/>
      <c r="CG311" s="294"/>
      <c r="CH311" s="294"/>
      <c r="CI311" s="227"/>
      <c r="CJ311" s="142"/>
      <c r="CK311" s="192"/>
      <c r="CL311" s="142"/>
      <c r="CM311" s="188"/>
      <c r="CN311" s="295"/>
      <c r="CO311" s="189"/>
      <c r="CP311" s="189"/>
      <c r="CQ311" s="189"/>
      <c r="CR311" s="142"/>
      <c r="CS311" s="194"/>
    </row>
    <row r="312" spans="1:97" ht="15.75">
      <c r="A312" s="58">
        <v>229</v>
      </c>
      <c r="B312" s="182" t="s">
        <v>1273</v>
      </c>
      <c r="C312" s="536"/>
      <c r="D312" s="63"/>
      <c r="E312" s="63"/>
      <c r="F312" s="538">
        <v>2699</v>
      </c>
      <c r="G312" s="60" t="s">
        <v>1274</v>
      </c>
      <c r="H312"/>
      <c r="J312" s="61"/>
      <c r="K312" s="142" t="s">
        <v>1275</v>
      </c>
      <c r="L312"/>
      <c r="O312" s="228"/>
      <c r="P312" s="228"/>
      <c r="Q312" s="189"/>
      <c r="R312" s="189"/>
      <c r="S312" s="187"/>
      <c r="T312" s="181"/>
      <c r="U312" s="187"/>
      <c r="V312" s="188"/>
      <c r="W312" s="189"/>
      <c r="X312" s="189"/>
      <c r="Y312" s="189"/>
      <c r="Z312" s="189"/>
      <c r="AA312" s="189"/>
      <c r="AB312" s="189"/>
      <c r="AC312" s="189"/>
      <c r="AD312" s="189"/>
      <c r="AE312" s="189"/>
      <c r="AF312" s="189"/>
      <c r="AG312" s="189"/>
      <c r="AH312" s="189"/>
      <c r="AI312" s="189"/>
      <c r="AJ312" s="189"/>
      <c r="AK312" s="189"/>
      <c r="AL312" s="189"/>
      <c r="AM312" s="189"/>
      <c r="AN312" s="189"/>
      <c r="AO312" s="189"/>
      <c r="AP312" s="189"/>
      <c r="AQ312" s="189"/>
      <c r="AR312" s="189"/>
      <c r="AS312" s="189"/>
      <c r="AT312" s="189"/>
      <c r="AU312" s="189"/>
      <c r="AV312" s="189"/>
      <c r="AW312" s="189"/>
      <c r="AX312" s="189"/>
      <c r="AY312" s="194" t="s">
        <v>417</v>
      </c>
      <c r="AZ312" s="290" t="s">
        <v>418</v>
      </c>
      <c r="BA312" s="184" t="s">
        <v>1171</v>
      </c>
      <c r="BB312" s="184"/>
      <c r="BC312" s="184"/>
      <c r="BD312" s="189"/>
      <c r="BE312" s="189"/>
      <c r="BF312" s="189"/>
      <c r="BG312" s="184">
        <v>1</v>
      </c>
      <c r="BH312" s="291">
        <v>42397</v>
      </c>
      <c r="BI312" s="292"/>
      <c r="BJ312" s="187" t="s">
        <v>878</v>
      </c>
      <c r="BK312" s="187"/>
      <c r="BL312" s="187"/>
      <c r="BM312" s="189">
        <v>29.7</v>
      </c>
      <c r="BN312" s="187">
        <v>1.9</v>
      </c>
      <c r="BO312" s="163"/>
      <c r="BP312" s="189">
        <v>100</v>
      </c>
      <c r="BQ312" s="246">
        <v>4.0999999999999996</v>
      </c>
      <c r="BR312" s="142"/>
      <c r="BS312" s="293">
        <f>BQ312*BP312</f>
        <v>409.99999999999994</v>
      </c>
      <c r="BT312" s="293"/>
      <c r="BU312" s="293"/>
      <c r="BV312" s="163"/>
      <c r="BW312" s="163"/>
      <c r="BX312" s="192"/>
      <c r="BY312" s="189"/>
      <c r="BZ312" s="189"/>
      <c r="CA312" s="193"/>
      <c r="CB312" s="194"/>
      <c r="CC312" s="292"/>
      <c r="CD312" s="189"/>
      <c r="CE312" s="189"/>
      <c r="CF312" s="181"/>
      <c r="CG312" s="294"/>
      <c r="CH312" s="294"/>
      <c r="CI312" s="227"/>
      <c r="CJ312" s="142"/>
      <c r="CK312" s="192"/>
      <c r="CL312" s="142"/>
      <c r="CM312" s="188"/>
      <c r="CN312" s="295"/>
      <c r="CO312" s="189"/>
      <c r="CP312" s="189"/>
      <c r="CQ312" s="189"/>
      <c r="CR312" s="142"/>
      <c r="CS312" s="194"/>
    </row>
    <row r="313" spans="1:97" ht="15.75">
      <c r="A313" s="58">
        <v>229.1</v>
      </c>
      <c r="B313" s="182" t="s">
        <v>1276</v>
      </c>
      <c r="C313" s="536"/>
      <c r="D313" s="63"/>
      <c r="E313" s="63"/>
      <c r="F313" s="538">
        <v>2699</v>
      </c>
      <c r="G313" s="60" t="s">
        <v>1277</v>
      </c>
      <c r="H313"/>
      <c r="J313" s="61"/>
      <c r="K313" s="142" t="s">
        <v>1278</v>
      </c>
      <c r="L313"/>
      <c r="O313" s="228"/>
      <c r="P313" s="228"/>
      <c r="Q313" s="189"/>
      <c r="R313" s="189"/>
      <c r="S313" s="187"/>
      <c r="T313" s="181"/>
      <c r="U313" s="187"/>
      <c r="V313" s="188"/>
      <c r="W313" s="189"/>
      <c r="X313" s="189"/>
      <c r="Y313" s="189"/>
      <c r="Z313" s="189"/>
      <c r="AA313" s="189"/>
      <c r="AB313" s="189"/>
      <c r="AC313" s="189"/>
      <c r="AD313" s="189"/>
      <c r="AE313" s="189"/>
      <c r="AF313" s="189"/>
      <c r="AG313" s="189"/>
      <c r="AH313" s="189"/>
      <c r="AI313" s="189"/>
      <c r="AJ313" s="189"/>
      <c r="AK313" s="189"/>
      <c r="AL313" s="189"/>
      <c r="AM313" s="189"/>
      <c r="AN313" s="189"/>
      <c r="AO313" s="189"/>
      <c r="AP313" s="189"/>
      <c r="AQ313" s="189"/>
      <c r="AR313" s="189"/>
      <c r="AS313" s="189"/>
      <c r="AT313" s="189"/>
      <c r="AU313" s="189"/>
      <c r="AV313" s="189"/>
      <c r="AW313" s="189"/>
      <c r="AX313" s="189"/>
      <c r="AY313" s="194" t="s">
        <v>417</v>
      </c>
      <c r="AZ313" s="290" t="s">
        <v>418</v>
      </c>
      <c r="BA313" s="184" t="s">
        <v>1174</v>
      </c>
      <c r="BB313" s="184"/>
      <c r="BC313" s="184"/>
      <c r="BD313" s="189"/>
      <c r="BE313" s="189" t="s">
        <v>1174</v>
      </c>
      <c r="BF313" s="189"/>
      <c r="BG313" s="184">
        <v>5</v>
      </c>
      <c r="BH313" s="291">
        <v>42573</v>
      </c>
      <c r="BI313" s="292"/>
      <c r="BJ313" s="187"/>
      <c r="BK313" s="187"/>
      <c r="BL313" s="187"/>
      <c r="BM313" s="189"/>
      <c r="BN313" s="187"/>
      <c r="BO313" s="163"/>
      <c r="BP313" s="189"/>
      <c r="BR313" s="142"/>
      <c r="BS313" s="293"/>
      <c r="BT313" s="293"/>
      <c r="BU313" s="293"/>
      <c r="BV313" s="163"/>
      <c r="BW313" s="163"/>
      <c r="BX313" s="192"/>
      <c r="BY313" s="189"/>
      <c r="BZ313" s="189"/>
      <c r="CA313" s="193"/>
      <c r="CB313" s="194"/>
      <c r="CC313" s="292"/>
      <c r="CD313" s="189"/>
      <c r="CE313" s="189"/>
      <c r="CF313" s="181"/>
      <c r="CG313" s="294"/>
      <c r="CH313" s="294"/>
      <c r="CI313" s="227"/>
      <c r="CJ313" s="142"/>
      <c r="CK313" s="192"/>
      <c r="CL313" s="142"/>
      <c r="CM313" s="188"/>
      <c r="CN313" s="295"/>
      <c r="CO313" s="189"/>
      <c r="CP313" s="189"/>
      <c r="CQ313" s="189"/>
      <c r="CR313" s="142"/>
      <c r="CS313" s="194"/>
    </row>
    <row r="314" spans="1:97" s="196" customFormat="1">
      <c r="A314" s="394" t="s">
        <v>1279</v>
      </c>
      <c r="B314" s="196" t="s">
        <v>1280</v>
      </c>
      <c r="C314" s="204" t="s">
        <v>1281</v>
      </c>
      <c r="D314" s="204"/>
      <c r="E314" s="204"/>
      <c r="F314" s="197" t="s">
        <v>1282</v>
      </c>
      <c r="G314" s="218"/>
      <c r="J314" s="200" t="s">
        <v>1283</v>
      </c>
      <c r="L314" s="196" t="s">
        <v>1284</v>
      </c>
      <c r="M314" s="196" t="s">
        <v>1285</v>
      </c>
      <c r="O314" s="199" t="s">
        <v>1286</v>
      </c>
      <c r="P314" s="199"/>
      <c r="Q314" s="335"/>
      <c r="R314" s="335"/>
      <c r="S314" s="204"/>
      <c r="U314" s="196" t="s">
        <v>1287</v>
      </c>
      <c r="V314" s="205"/>
      <c r="AB314" s="196" t="s">
        <v>1288</v>
      </c>
      <c r="AE314" s="196" t="s">
        <v>1289</v>
      </c>
      <c r="AH314" s="196" t="s">
        <v>1290</v>
      </c>
      <c r="AU314" s="196" t="s">
        <v>1291</v>
      </c>
      <c r="AV314" s="199">
        <v>64</v>
      </c>
      <c r="AX314" s="196">
        <v>15</v>
      </c>
      <c r="AY314" s="220" t="s">
        <v>1292</v>
      </c>
      <c r="AZ314" s="199"/>
      <c r="BA314" s="201"/>
      <c r="BB314" s="201"/>
      <c r="BC314" s="201"/>
      <c r="BI314" s="543">
        <v>51.020408163265301</v>
      </c>
      <c r="BJ314" s="204"/>
      <c r="BK314" s="204"/>
      <c r="BL314" s="204"/>
      <c r="BM314" s="195">
        <v>19.600000000000001</v>
      </c>
      <c r="BN314" s="204"/>
      <c r="BO314" s="214"/>
      <c r="BP314" s="490">
        <v>51.020408163265301</v>
      </c>
      <c r="BQ314" s="544">
        <v>4.62</v>
      </c>
      <c r="BR314" s="199">
        <v>62</v>
      </c>
      <c r="BS314" s="474">
        <v>2.3519999999999999</v>
      </c>
      <c r="BT314" s="474">
        <f>BR314*BQ314/1000</f>
        <v>0.28643999999999997</v>
      </c>
      <c r="BU314" s="474"/>
      <c r="BV314" s="214"/>
      <c r="BW314" s="214"/>
      <c r="BX314" s="215"/>
      <c r="CA314" s="216"/>
      <c r="CB314" s="220"/>
      <c r="CC314" s="218"/>
      <c r="CF314" s="195"/>
      <c r="CG314" s="237"/>
      <c r="CH314" s="237"/>
      <c r="CI314" s="239"/>
      <c r="CJ314" s="199"/>
      <c r="CK314" s="215"/>
      <c r="CL314" s="199"/>
      <c r="CM314" s="205"/>
      <c r="CN314" s="219">
        <v>42107</v>
      </c>
      <c r="CR314" s="199"/>
      <c r="CS314" s="220"/>
    </row>
    <row r="315" spans="1:97" s="196" customFormat="1">
      <c r="A315" s="394" t="s">
        <v>1293</v>
      </c>
      <c r="B315" s="196" t="s">
        <v>1294</v>
      </c>
      <c r="C315" s="204" t="s">
        <v>1295</v>
      </c>
      <c r="D315" s="545"/>
      <c r="E315" s="545"/>
      <c r="F315" s="197" t="s">
        <v>1282</v>
      </c>
      <c r="G315" s="218"/>
      <c r="J315" s="200" t="s">
        <v>600</v>
      </c>
      <c r="O315" s="199"/>
      <c r="P315" s="199"/>
      <c r="Q315" s="335"/>
      <c r="R315" s="335"/>
      <c r="V315" s="205"/>
      <c r="AV315" s="199"/>
      <c r="AY315" s="220"/>
      <c r="AZ315" s="199"/>
      <c r="BA315" s="201"/>
      <c r="BB315" s="201"/>
      <c r="BC315" s="201"/>
      <c r="BI315" s="543">
        <v>6.7159167226326391</v>
      </c>
      <c r="BM315" s="195">
        <v>148.9</v>
      </c>
      <c r="BN315" s="204"/>
      <c r="BO315" s="214"/>
      <c r="BP315" s="490">
        <v>6.7159167226326391</v>
      </c>
      <c r="BQ315" s="544">
        <v>32</v>
      </c>
      <c r="BR315" s="199">
        <v>62</v>
      </c>
      <c r="BS315" s="474">
        <v>7.4450000000000003</v>
      </c>
      <c r="BT315" s="474">
        <f t="shared" ref="BT315:BT371" si="7">BR315*BQ315/1000</f>
        <v>1.984</v>
      </c>
      <c r="BU315" s="474"/>
      <c r="BV315" s="214"/>
      <c r="BW315" s="214"/>
      <c r="BX315" s="215"/>
      <c r="CA315" s="216"/>
      <c r="CB315" s="220"/>
      <c r="CC315" s="218"/>
      <c r="CF315" s="195"/>
      <c r="CG315" s="237"/>
      <c r="CH315" s="237"/>
      <c r="CI315" s="239"/>
      <c r="CJ315" s="199"/>
      <c r="CK315" s="215"/>
      <c r="CL315" s="199"/>
      <c r="CM315" s="205"/>
      <c r="CN315" s="219">
        <v>42107</v>
      </c>
      <c r="CR315" s="199"/>
      <c r="CS315" s="220"/>
    </row>
    <row r="316" spans="1:97" s="189" customFormat="1">
      <c r="A316" s="546" t="s">
        <v>1296</v>
      </c>
      <c r="B316" s="189" t="s">
        <v>1297</v>
      </c>
      <c r="D316" s="187"/>
      <c r="E316" s="187"/>
      <c r="F316" s="182" t="s">
        <v>1298</v>
      </c>
      <c r="G316" s="292"/>
      <c r="J316" s="200" t="s">
        <v>1283</v>
      </c>
      <c r="L316" s="189" t="s">
        <v>1284</v>
      </c>
      <c r="M316" s="189" t="s">
        <v>1299</v>
      </c>
      <c r="O316" s="142" t="s">
        <v>1286</v>
      </c>
      <c r="P316" s="142"/>
      <c r="Q316" s="228"/>
      <c r="R316" s="228"/>
      <c r="S316" s="187"/>
      <c r="U316" s="189" t="s">
        <v>1287</v>
      </c>
      <c r="V316" s="188"/>
      <c r="AB316" s="189" t="s">
        <v>1288</v>
      </c>
      <c r="AE316" s="189" t="s">
        <v>1300</v>
      </c>
      <c r="AH316" s="189" t="s">
        <v>743</v>
      </c>
      <c r="AU316" s="189" t="s">
        <v>1291</v>
      </c>
      <c r="AV316" s="142">
        <v>42</v>
      </c>
      <c r="AX316" s="189">
        <v>15</v>
      </c>
      <c r="AY316" s="194" t="s">
        <v>1292</v>
      </c>
      <c r="AZ316" s="142"/>
      <c r="BA316" s="184"/>
      <c r="BB316" s="184"/>
      <c r="BC316" s="184"/>
      <c r="BI316" s="547">
        <v>136.98630136986301</v>
      </c>
      <c r="BJ316" s="187"/>
      <c r="BK316" s="187"/>
      <c r="BL316" s="187"/>
      <c r="BM316" s="181">
        <v>7.3</v>
      </c>
      <c r="BN316" s="187"/>
      <c r="BO316" s="163"/>
      <c r="BP316" s="490">
        <v>50</v>
      </c>
      <c r="BQ316" s="169">
        <v>1.548</v>
      </c>
      <c r="BR316" s="142">
        <v>50</v>
      </c>
      <c r="BS316" s="293">
        <v>1.095</v>
      </c>
      <c r="BT316" s="293">
        <f t="shared" si="7"/>
        <v>7.740000000000001E-2</v>
      </c>
      <c r="BU316" s="293"/>
      <c r="BV316" s="163"/>
      <c r="BW316" s="163"/>
      <c r="BX316" s="192"/>
      <c r="CA316" s="193"/>
      <c r="CB316" s="194"/>
      <c r="CC316" s="292"/>
      <c r="CF316" s="181"/>
      <c r="CG316" s="294"/>
      <c r="CH316" s="294"/>
      <c r="CI316" s="227"/>
      <c r="CJ316" s="142"/>
      <c r="CK316" s="192"/>
      <c r="CL316" s="142"/>
      <c r="CM316" s="188"/>
      <c r="CN316" s="295"/>
      <c r="CR316" s="142"/>
      <c r="CS316" s="194"/>
    </row>
    <row r="317" spans="1:97" s="189" customFormat="1">
      <c r="A317" s="546" t="s">
        <v>1301</v>
      </c>
      <c r="B317" s="189" t="s">
        <v>1302</v>
      </c>
      <c r="C317" s="181"/>
      <c r="D317" s="548"/>
      <c r="E317" s="548"/>
      <c r="F317" s="182" t="s">
        <v>1298</v>
      </c>
      <c r="G317" s="292"/>
      <c r="J317" s="230" t="s">
        <v>600</v>
      </c>
      <c r="O317" s="142"/>
      <c r="P317" s="142"/>
      <c r="Q317" s="228"/>
      <c r="R317" s="228"/>
      <c r="V317" s="188"/>
      <c r="AV317" s="142"/>
      <c r="AY317" s="194"/>
      <c r="AZ317" s="142"/>
      <c r="BA317" s="184"/>
      <c r="BB317" s="184"/>
      <c r="BC317" s="184"/>
      <c r="BI317" s="547">
        <v>8.8028169014084519</v>
      </c>
      <c r="BM317" s="181">
        <v>113.6</v>
      </c>
      <c r="BN317" s="187"/>
      <c r="BO317" s="163"/>
      <c r="BP317" s="490">
        <v>8.8028169014084519</v>
      </c>
      <c r="BQ317" s="169">
        <v>6.62</v>
      </c>
      <c r="BR317" s="142">
        <v>50</v>
      </c>
      <c r="BS317" s="293">
        <v>9.0879999999999992</v>
      </c>
      <c r="BT317" s="293">
        <f t="shared" si="7"/>
        <v>0.33100000000000002</v>
      </c>
      <c r="BU317" s="293"/>
      <c r="BV317" s="163"/>
      <c r="BW317" s="163"/>
      <c r="BX317" s="192"/>
      <c r="CA317" s="193"/>
      <c r="CB317" s="194"/>
      <c r="CC317" s="292"/>
      <c r="CF317" s="181"/>
      <c r="CG317" s="294"/>
      <c r="CH317" s="294"/>
      <c r="CI317" s="227"/>
      <c r="CJ317" s="142"/>
      <c r="CK317" s="192"/>
      <c r="CL317" s="142"/>
      <c r="CM317" s="188"/>
      <c r="CN317" s="295"/>
      <c r="CR317" s="142"/>
      <c r="CS317" s="194"/>
    </row>
    <row r="318" spans="1:97" s="196" customFormat="1" ht="15.75" thickBot="1">
      <c r="A318" s="394" t="s">
        <v>1303</v>
      </c>
      <c r="B318" s="196" t="s">
        <v>1304</v>
      </c>
      <c r="D318" s="204"/>
      <c r="E318" s="204"/>
      <c r="F318" s="197" t="s">
        <v>1305</v>
      </c>
      <c r="G318" s="218"/>
      <c r="J318" s="200" t="s">
        <v>1283</v>
      </c>
      <c r="L318" s="196" t="s">
        <v>1284</v>
      </c>
      <c r="M318" s="196" t="s">
        <v>1299</v>
      </c>
      <c r="O318" s="199" t="s">
        <v>1306</v>
      </c>
      <c r="P318" s="199"/>
      <c r="Q318" s="335"/>
      <c r="R318" s="335"/>
      <c r="S318" s="204"/>
      <c r="U318" s="196" t="s">
        <v>1287</v>
      </c>
      <c r="V318" s="205"/>
      <c r="Z318" s="196" t="s">
        <v>1307</v>
      </c>
      <c r="AA318" s="196" t="s">
        <v>1308</v>
      </c>
      <c r="AB318" s="196" t="s">
        <v>1309</v>
      </c>
      <c r="AE318" s="196" t="s">
        <v>1310</v>
      </c>
      <c r="AH318" s="196" t="s">
        <v>1290</v>
      </c>
      <c r="AU318" s="196" t="s">
        <v>1291</v>
      </c>
      <c r="AV318" s="199">
        <v>51</v>
      </c>
      <c r="AX318" s="196">
        <v>13</v>
      </c>
      <c r="AY318" s="220" t="s">
        <v>1292</v>
      </c>
      <c r="AZ318" s="199"/>
      <c r="BA318" s="201"/>
      <c r="BB318" s="201"/>
      <c r="BC318" s="201"/>
      <c r="BI318" s="543">
        <v>85.470085470085479</v>
      </c>
      <c r="BJ318" s="204"/>
      <c r="BK318" s="204"/>
      <c r="BL318" s="204"/>
      <c r="BM318" s="195">
        <v>11.7</v>
      </c>
      <c r="BN318" s="204"/>
      <c r="BO318" s="214"/>
      <c r="BP318" s="490">
        <v>60</v>
      </c>
      <c r="BQ318" s="169">
        <v>1.45</v>
      </c>
      <c r="BR318" s="199">
        <v>50</v>
      </c>
      <c r="BS318" s="474">
        <v>1.5209999999999999</v>
      </c>
      <c r="BT318" s="474">
        <f t="shared" si="7"/>
        <v>7.2499999999999995E-2</v>
      </c>
      <c r="BU318" s="474"/>
      <c r="BV318" s="214"/>
      <c r="BW318" s="214"/>
      <c r="BX318" s="215"/>
      <c r="CA318" s="216"/>
      <c r="CB318" s="285"/>
      <c r="CC318" s="549"/>
      <c r="CF318" s="195"/>
      <c r="CG318" s="237"/>
      <c r="CH318" s="237"/>
      <c r="CI318" s="239"/>
      <c r="CJ318" s="199"/>
      <c r="CK318" s="215"/>
      <c r="CL318" s="199"/>
      <c r="CM318" s="205"/>
      <c r="CN318" s="219"/>
      <c r="CR318" s="199"/>
      <c r="CS318" s="220"/>
    </row>
    <row r="319" spans="1:97" s="196" customFormat="1" ht="15.75" thickTop="1">
      <c r="A319" s="394" t="s">
        <v>1311</v>
      </c>
      <c r="B319" s="196" t="s">
        <v>1312</v>
      </c>
      <c r="C319" s="195"/>
      <c r="D319" s="545"/>
      <c r="E319" s="545"/>
      <c r="F319" s="197" t="s">
        <v>1305</v>
      </c>
      <c r="G319" s="218"/>
      <c r="J319" s="200" t="s">
        <v>600</v>
      </c>
      <c r="O319" s="199"/>
      <c r="P319" s="199"/>
      <c r="Q319" s="335"/>
      <c r="R319" s="335"/>
      <c r="V319" s="205"/>
      <c r="AV319" s="199"/>
      <c r="AY319" s="220"/>
      <c r="AZ319" s="199"/>
      <c r="BA319" s="201"/>
      <c r="BB319" s="201"/>
      <c r="BC319" s="201"/>
      <c r="BI319" s="543">
        <v>6.1614294516327783</v>
      </c>
      <c r="BM319" s="195">
        <v>162.30000000000001</v>
      </c>
      <c r="BN319" s="204"/>
      <c r="BO319" s="214"/>
      <c r="BP319" s="490">
        <v>6.1614294516327783</v>
      </c>
      <c r="BQ319" s="169">
        <v>0.43600000000000005</v>
      </c>
      <c r="BR319" s="199">
        <v>50</v>
      </c>
      <c r="BS319" s="474">
        <v>12.984</v>
      </c>
      <c r="BT319" s="474">
        <f t="shared" si="7"/>
        <v>2.1800000000000003E-2</v>
      </c>
      <c r="BU319" s="474"/>
      <c r="BV319" s="214"/>
      <c r="BW319" s="214"/>
      <c r="BX319" s="215"/>
      <c r="CA319" s="216"/>
      <c r="CB319" s="220"/>
      <c r="CC319" s="218"/>
      <c r="CF319" s="195"/>
      <c r="CG319" s="237"/>
      <c r="CH319" s="237"/>
      <c r="CI319" s="239"/>
      <c r="CJ319" s="199"/>
      <c r="CK319" s="215"/>
      <c r="CL319" s="199"/>
      <c r="CM319" s="205"/>
      <c r="CN319" s="219"/>
      <c r="CR319" s="199"/>
      <c r="CS319" s="220"/>
    </row>
    <row r="320" spans="1:97" s="189" customFormat="1">
      <c r="A320" s="546" t="s">
        <v>1313</v>
      </c>
      <c r="B320" s="189" t="s">
        <v>1314</v>
      </c>
      <c r="C320" s="189" t="s">
        <v>1315</v>
      </c>
      <c r="D320" s="187"/>
      <c r="E320" s="187"/>
      <c r="F320" s="182" t="s">
        <v>1316</v>
      </c>
      <c r="G320" s="292"/>
      <c r="J320" s="200" t="s">
        <v>1283</v>
      </c>
      <c r="L320" s="189" t="s">
        <v>1284</v>
      </c>
      <c r="M320" s="189" t="s">
        <v>1317</v>
      </c>
      <c r="O320" s="142" t="s">
        <v>1318</v>
      </c>
      <c r="P320" s="142"/>
      <c r="Q320" s="228"/>
      <c r="R320" s="228"/>
      <c r="S320" s="187"/>
      <c r="U320" s="189" t="s">
        <v>1319</v>
      </c>
      <c r="V320" s="188"/>
      <c r="AB320" s="189" t="s">
        <v>1288</v>
      </c>
      <c r="AE320" s="189" t="s">
        <v>1320</v>
      </c>
      <c r="AH320" s="189" t="s">
        <v>1321</v>
      </c>
      <c r="AU320" s="189" t="s">
        <v>1291</v>
      </c>
      <c r="AV320" s="142">
        <v>80</v>
      </c>
      <c r="AX320" s="189">
        <v>4</v>
      </c>
      <c r="AY320" s="194" t="s">
        <v>1292</v>
      </c>
      <c r="AZ320" s="142"/>
      <c r="BA320" s="184"/>
      <c r="BB320" s="184"/>
      <c r="BC320" s="184"/>
      <c r="BI320" s="547">
        <v>8.4033613445378155</v>
      </c>
      <c r="BJ320" s="187"/>
      <c r="BK320" s="187"/>
      <c r="BL320" s="187"/>
      <c r="BM320" s="181">
        <v>119</v>
      </c>
      <c r="BN320" s="187"/>
      <c r="BO320" s="163"/>
      <c r="BP320" s="490">
        <v>8.4033613445378155</v>
      </c>
      <c r="BQ320" s="169">
        <v>10.34</v>
      </c>
      <c r="BR320" s="142">
        <v>50</v>
      </c>
      <c r="BS320" s="293">
        <v>3.57</v>
      </c>
      <c r="BT320" s="293">
        <f t="shared" si="7"/>
        <v>0.51700000000000002</v>
      </c>
      <c r="BU320" s="293"/>
      <c r="BV320" s="163"/>
      <c r="BW320" s="163"/>
      <c r="BX320" s="192"/>
      <c r="CA320" s="193"/>
      <c r="CB320" s="194"/>
      <c r="CC320" s="292"/>
      <c r="CF320" s="181"/>
      <c r="CG320" s="294"/>
      <c r="CH320" s="294"/>
      <c r="CI320" s="227"/>
      <c r="CJ320" s="142"/>
      <c r="CK320" s="192"/>
      <c r="CL320" s="142"/>
      <c r="CM320" s="188"/>
      <c r="CN320" s="295">
        <v>42107</v>
      </c>
      <c r="CR320" s="142"/>
      <c r="CS320" s="194"/>
    </row>
    <row r="321" spans="1:97" s="189" customFormat="1">
      <c r="A321" s="546">
        <v>124.01</v>
      </c>
      <c r="B321" s="189" t="s">
        <v>1322</v>
      </c>
      <c r="D321" s="187"/>
      <c r="E321" s="187"/>
      <c r="F321" s="182" t="s">
        <v>1316</v>
      </c>
      <c r="G321" s="292"/>
      <c r="J321" s="230" t="s">
        <v>1323</v>
      </c>
      <c r="L321" s="189" t="s">
        <v>1284</v>
      </c>
      <c r="O321" s="142"/>
      <c r="P321" s="142"/>
      <c r="Q321" s="228"/>
      <c r="R321" s="228"/>
      <c r="S321" s="187"/>
      <c r="V321" s="188"/>
      <c r="AV321" s="142"/>
      <c r="AY321" s="194"/>
      <c r="AZ321" s="142"/>
      <c r="BA321" s="184"/>
      <c r="BB321" s="184"/>
      <c r="BC321" s="184"/>
      <c r="BH321" s="295">
        <v>41744</v>
      </c>
      <c r="BI321" s="547"/>
      <c r="BJ321" s="187"/>
      <c r="BK321" s="187"/>
      <c r="BL321" s="187"/>
      <c r="BM321" s="181"/>
      <c r="BN321" s="187"/>
      <c r="BO321" s="163"/>
      <c r="BQ321" s="544">
        <v>2.86</v>
      </c>
      <c r="BR321" s="142">
        <v>50</v>
      </c>
      <c r="BS321" s="293"/>
      <c r="BT321" s="550">
        <f>BR321*BQ321/1000</f>
        <v>0.14299999999999999</v>
      </c>
      <c r="BU321" s="293"/>
      <c r="BV321" s="163"/>
      <c r="BW321" s="163"/>
      <c r="BX321" s="192"/>
      <c r="CA321" s="193"/>
      <c r="CB321" s="194"/>
      <c r="CC321" s="292"/>
      <c r="CF321" s="181"/>
      <c r="CG321" s="294"/>
      <c r="CH321" s="294"/>
      <c r="CI321" s="227"/>
      <c r="CJ321" s="142"/>
      <c r="CK321" s="192"/>
      <c r="CL321" s="142"/>
      <c r="CM321" s="188"/>
      <c r="CN321" s="295"/>
      <c r="CR321" s="142"/>
      <c r="CS321" s="194"/>
    </row>
    <row r="322" spans="1:97" s="189" customFormat="1">
      <c r="A322" s="546" t="s">
        <v>1324</v>
      </c>
      <c r="B322" s="189" t="s">
        <v>1325</v>
      </c>
      <c r="C322" s="181" t="s">
        <v>1326</v>
      </c>
      <c r="D322" s="548"/>
      <c r="E322" s="548"/>
      <c r="F322" s="182" t="s">
        <v>1316</v>
      </c>
      <c r="G322" s="292"/>
      <c r="J322" s="230" t="s">
        <v>600</v>
      </c>
      <c r="O322" s="142"/>
      <c r="P322" s="142"/>
      <c r="Q322" s="228"/>
      <c r="R322" s="228"/>
      <c r="V322" s="188"/>
      <c r="AV322" s="142"/>
      <c r="AY322" s="194"/>
      <c r="AZ322" s="142"/>
      <c r="BA322" s="184"/>
      <c r="BB322" s="184"/>
      <c r="BC322" s="184"/>
      <c r="BI322" s="547">
        <v>6.5146579804560263</v>
      </c>
      <c r="BM322" s="181">
        <v>153.5</v>
      </c>
      <c r="BN322" s="187"/>
      <c r="BO322" s="163"/>
      <c r="BP322" s="490">
        <v>6.5146579804560263</v>
      </c>
      <c r="BQ322" s="169">
        <v>22.8</v>
      </c>
      <c r="BR322" s="142">
        <v>50</v>
      </c>
      <c r="BS322" s="293">
        <v>12.28</v>
      </c>
      <c r="BT322" s="293">
        <f t="shared" si="7"/>
        <v>1.1399999999999999</v>
      </c>
      <c r="BU322" s="293"/>
      <c r="BV322" s="163"/>
      <c r="BW322" s="163">
        <v>0</v>
      </c>
      <c r="BX322" s="192"/>
      <c r="CA322" s="193"/>
      <c r="CB322" s="194"/>
      <c r="CC322" s="292"/>
      <c r="CF322" s="181"/>
      <c r="CG322" s="294"/>
      <c r="CH322" s="294"/>
      <c r="CI322" s="227"/>
      <c r="CJ322" s="142"/>
      <c r="CK322" s="192"/>
      <c r="CL322" s="142"/>
      <c r="CM322" s="188"/>
      <c r="CN322" s="295">
        <v>42107</v>
      </c>
      <c r="CR322" s="142"/>
      <c r="CS322" s="194"/>
    </row>
    <row r="323" spans="1:97" s="196" customFormat="1">
      <c r="A323" s="394" t="s">
        <v>1327</v>
      </c>
      <c r="B323" s="196" t="s">
        <v>1328</v>
      </c>
      <c r="D323" s="204"/>
      <c r="E323" s="204"/>
      <c r="F323" s="197" t="s">
        <v>1329</v>
      </c>
      <c r="G323" s="218"/>
      <c r="J323" s="200" t="s">
        <v>1283</v>
      </c>
      <c r="L323" s="196" t="s">
        <v>1284</v>
      </c>
      <c r="M323" s="196" t="s">
        <v>1299</v>
      </c>
      <c r="O323" s="199" t="s">
        <v>1306</v>
      </c>
      <c r="P323" s="199"/>
      <c r="Q323" s="335"/>
      <c r="R323" s="335"/>
      <c r="S323" s="204"/>
      <c r="U323" s="196" t="s">
        <v>1287</v>
      </c>
      <c r="V323" s="205"/>
      <c r="AB323" s="196" t="s">
        <v>1288</v>
      </c>
      <c r="AE323" s="196" t="s">
        <v>1330</v>
      </c>
      <c r="AH323" s="196" t="s">
        <v>1290</v>
      </c>
      <c r="AU323" s="196" t="s">
        <v>1291</v>
      </c>
      <c r="AV323" s="199">
        <v>60</v>
      </c>
      <c r="AX323" s="196">
        <v>2</v>
      </c>
      <c r="AY323" s="220" t="s">
        <v>1292</v>
      </c>
      <c r="AZ323" s="199"/>
      <c r="BA323" s="201"/>
      <c r="BB323" s="201"/>
      <c r="BC323" s="201"/>
      <c r="BI323" s="543">
        <v>38.759689922480618</v>
      </c>
      <c r="BJ323" s="204"/>
      <c r="BK323" s="204"/>
      <c r="BL323" s="204"/>
      <c r="BM323" s="195">
        <v>25.8</v>
      </c>
      <c r="BN323" s="204"/>
      <c r="BO323" s="214"/>
      <c r="BP323" s="490">
        <v>38.759689922480618</v>
      </c>
      <c r="BQ323" s="169">
        <v>1.6040000000000001</v>
      </c>
      <c r="BR323" s="199">
        <v>50</v>
      </c>
      <c r="BS323" s="474">
        <v>2.58</v>
      </c>
      <c r="BT323" s="474">
        <f t="shared" si="7"/>
        <v>8.0200000000000007E-2</v>
      </c>
      <c r="BU323" s="474"/>
      <c r="BV323" s="214"/>
      <c r="BW323" s="214"/>
      <c r="BX323" s="215"/>
      <c r="CA323" s="216"/>
      <c r="CB323" s="220"/>
      <c r="CC323" s="218"/>
      <c r="CF323" s="195"/>
      <c r="CG323" s="237"/>
      <c r="CH323" s="237"/>
      <c r="CI323" s="239"/>
      <c r="CJ323" s="199"/>
      <c r="CK323" s="215"/>
      <c r="CL323" s="199"/>
      <c r="CM323" s="205"/>
      <c r="CN323" s="219"/>
      <c r="CR323" s="199"/>
      <c r="CS323" s="220"/>
    </row>
    <row r="324" spans="1:97" s="196" customFormat="1">
      <c r="A324" s="394" t="s">
        <v>1331</v>
      </c>
      <c r="B324" s="196" t="s">
        <v>1332</v>
      </c>
      <c r="C324" s="195"/>
      <c r="D324" s="545"/>
      <c r="E324" s="545"/>
      <c r="F324" s="197" t="s">
        <v>1329</v>
      </c>
      <c r="G324" s="218"/>
      <c r="J324" s="200" t="s">
        <v>600</v>
      </c>
      <c r="O324" s="199"/>
      <c r="P324" s="199"/>
      <c r="Q324" s="335"/>
      <c r="R324" s="335"/>
      <c r="V324" s="205"/>
      <c r="AV324" s="199"/>
      <c r="AY324" s="220"/>
      <c r="AZ324" s="199"/>
      <c r="BA324" s="201"/>
      <c r="BB324" s="201"/>
      <c r="BC324" s="201"/>
      <c r="BI324" s="543">
        <v>29.069767441860467</v>
      </c>
      <c r="BM324" s="195">
        <v>34.4</v>
      </c>
      <c r="BN324" s="204"/>
      <c r="BO324" s="214"/>
      <c r="BP324" s="490">
        <v>29.069767441860467</v>
      </c>
      <c r="BQ324" s="169">
        <v>13.919999999999998</v>
      </c>
      <c r="BR324" s="199">
        <v>50</v>
      </c>
      <c r="BS324" s="474">
        <v>3.44</v>
      </c>
      <c r="BT324" s="474">
        <f t="shared" si="7"/>
        <v>0.69599999999999984</v>
      </c>
      <c r="BU324" s="474"/>
      <c r="BV324" s="214"/>
      <c r="BW324" s="214"/>
      <c r="BX324" s="215"/>
      <c r="CA324" s="216"/>
      <c r="CB324" s="220"/>
      <c r="CC324" s="218"/>
      <c r="CF324" s="195"/>
      <c r="CG324" s="237"/>
      <c r="CH324" s="237"/>
      <c r="CI324" s="239"/>
      <c r="CJ324" s="199"/>
      <c r="CK324" s="215"/>
      <c r="CL324" s="199"/>
      <c r="CM324" s="205"/>
      <c r="CN324" s="219"/>
      <c r="CR324" s="199"/>
      <c r="CS324" s="220"/>
    </row>
    <row r="325" spans="1:97" s="189" customFormat="1">
      <c r="A325" s="546" t="s">
        <v>1333</v>
      </c>
      <c r="B325" s="496" t="s">
        <v>1334</v>
      </c>
      <c r="C325" s="189" t="s">
        <v>1335</v>
      </c>
      <c r="D325" s="187"/>
      <c r="E325" s="187"/>
      <c r="F325" s="182" t="s">
        <v>1336</v>
      </c>
      <c r="G325" s="292"/>
      <c r="J325" s="200" t="s">
        <v>1283</v>
      </c>
      <c r="L325" s="189" t="s">
        <v>1284</v>
      </c>
      <c r="M325" s="189" t="s">
        <v>1299</v>
      </c>
      <c r="O325" s="142" t="s">
        <v>1337</v>
      </c>
      <c r="P325" s="142"/>
      <c r="Q325" s="228"/>
      <c r="R325" s="228"/>
      <c r="S325" s="187"/>
      <c r="U325" s="189" t="s">
        <v>1338</v>
      </c>
      <c r="V325" s="188"/>
      <c r="Z325" s="189" t="s">
        <v>1307</v>
      </c>
      <c r="AA325" s="189" t="s">
        <v>1339</v>
      </c>
      <c r="AB325" s="189" t="s">
        <v>1340</v>
      </c>
      <c r="AE325" s="189" t="s">
        <v>1341</v>
      </c>
      <c r="AH325" s="189" t="s">
        <v>743</v>
      </c>
      <c r="AU325" s="189" t="s">
        <v>1291</v>
      </c>
      <c r="AV325" s="142">
        <v>76</v>
      </c>
      <c r="AX325" s="189">
        <v>2</v>
      </c>
      <c r="AY325" s="194" t="s">
        <v>1292</v>
      </c>
      <c r="AZ325" s="142"/>
      <c r="BA325" s="184"/>
      <c r="BB325" s="184"/>
      <c r="BC325" s="184"/>
      <c r="BI325" s="547">
        <v>42.553191489361701</v>
      </c>
      <c r="BJ325" s="187"/>
      <c r="BK325" s="187"/>
      <c r="BL325" s="187"/>
      <c r="BM325" s="181">
        <v>23.5</v>
      </c>
      <c r="BN325" s="187"/>
      <c r="BO325" s="163"/>
      <c r="BP325" s="490">
        <v>42.553191489361701</v>
      </c>
      <c r="BQ325" s="169">
        <v>10.16</v>
      </c>
      <c r="BR325" s="142">
        <v>50</v>
      </c>
      <c r="BS325" s="293">
        <v>2.35</v>
      </c>
      <c r="BT325" s="293">
        <f t="shared" si="7"/>
        <v>0.50800000000000001</v>
      </c>
      <c r="BU325" s="293"/>
      <c r="BV325" s="163"/>
      <c r="BW325" s="163"/>
      <c r="BX325" s="192"/>
      <c r="CA325" s="193"/>
      <c r="CB325" s="194"/>
      <c r="CC325" s="292"/>
      <c r="CF325" s="181"/>
      <c r="CG325" s="294"/>
      <c r="CH325" s="294"/>
      <c r="CI325" s="227"/>
      <c r="CJ325" s="142"/>
      <c r="CK325" s="192"/>
      <c r="CL325" s="142"/>
      <c r="CM325" s="188"/>
      <c r="CN325" s="295"/>
      <c r="CR325" s="142"/>
      <c r="CS325" s="194"/>
    </row>
    <row r="326" spans="1:97" s="189" customFormat="1">
      <c r="A326" s="546">
        <v>126.01</v>
      </c>
      <c r="B326" s="496" t="s">
        <v>1342</v>
      </c>
      <c r="C326" s="189" t="s">
        <v>1335</v>
      </c>
      <c r="D326" s="187"/>
      <c r="E326" s="187"/>
      <c r="F326" s="182" t="s">
        <v>1336</v>
      </c>
      <c r="G326" s="292"/>
      <c r="J326" s="230" t="s">
        <v>1323</v>
      </c>
      <c r="O326" s="142"/>
      <c r="P326" s="142"/>
      <c r="Q326" s="228"/>
      <c r="R326" s="228"/>
      <c r="S326" s="187"/>
      <c r="V326" s="188"/>
      <c r="AV326" s="142"/>
      <c r="AY326" s="194"/>
      <c r="AZ326" s="142"/>
      <c r="BA326" s="184"/>
      <c r="BB326" s="184"/>
      <c r="BC326" s="184"/>
      <c r="BH326" s="295">
        <v>41744</v>
      </c>
      <c r="BI326" s="547"/>
      <c r="BJ326" s="187"/>
      <c r="BK326" s="187"/>
      <c r="BL326" s="187"/>
      <c r="BM326" s="181"/>
      <c r="BN326" s="187"/>
      <c r="BO326" s="163"/>
      <c r="BQ326" s="544">
        <v>2.12</v>
      </c>
      <c r="BR326" s="142">
        <v>50</v>
      </c>
      <c r="BS326" s="293"/>
      <c r="BT326" s="550">
        <f>BR326*BQ326/1000</f>
        <v>0.106</v>
      </c>
      <c r="BU326" s="293"/>
      <c r="BV326" s="163"/>
      <c r="BW326" s="163"/>
      <c r="BX326" s="192"/>
      <c r="CA326" s="193"/>
      <c r="CB326" s="194"/>
      <c r="CC326" s="292"/>
      <c r="CF326" s="181"/>
      <c r="CG326" s="294"/>
      <c r="CH326" s="294"/>
      <c r="CI326" s="227"/>
      <c r="CJ326" s="142"/>
      <c r="CK326" s="192"/>
      <c r="CL326" s="142"/>
      <c r="CM326" s="188"/>
      <c r="CN326" s="295"/>
      <c r="CR326" s="142"/>
      <c r="CS326" s="194"/>
    </row>
    <row r="327" spans="1:97" s="189" customFormat="1">
      <c r="A327" s="546">
        <v>126.02</v>
      </c>
      <c r="B327" s="292" t="s">
        <v>1343</v>
      </c>
      <c r="C327" s="189" t="s">
        <v>1344</v>
      </c>
      <c r="D327" s="187"/>
      <c r="E327" s="187"/>
      <c r="F327" s="189" t="s">
        <v>1345</v>
      </c>
      <c r="G327" s="292"/>
      <c r="J327" s="230" t="s">
        <v>1323</v>
      </c>
      <c r="O327" s="142"/>
      <c r="P327" s="142"/>
      <c r="Q327" s="228"/>
      <c r="R327" s="228"/>
      <c r="S327" s="187"/>
      <c r="V327" s="188"/>
      <c r="AV327" s="142"/>
      <c r="AY327" s="194"/>
      <c r="AZ327" s="142"/>
      <c r="BA327" s="184"/>
      <c r="BB327" s="184"/>
      <c r="BC327" s="184"/>
      <c r="BH327" s="295"/>
      <c r="BI327" s="547"/>
      <c r="BJ327" s="187"/>
      <c r="BK327" s="187"/>
      <c r="BL327" s="187"/>
      <c r="BM327" s="181"/>
      <c r="BN327" s="187"/>
      <c r="BO327" s="163"/>
      <c r="BQ327" s="544">
        <v>8.9799999999999986</v>
      </c>
      <c r="BR327">
        <v>55</v>
      </c>
      <c r="BT327">
        <f>BQ327*BR327/1000</f>
        <v>0.49389999999999989</v>
      </c>
      <c r="BU327" s="293"/>
      <c r="BV327" s="163">
        <v>2</v>
      </c>
      <c r="BW327" s="163">
        <f>BR327-BV327</f>
        <v>53</v>
      </c>
      <c r="BX327" s="192"/>
      <c r="CA327" s="193"/>
      <c r="CB327" s="194"/>
      <c r="CC327" s="292"/>
      <c r="CF327" s="181"/>
      <c r="CG327" s="294"/>
      <c r="CH327" s="294"/>
      <c r="CI327" s="227"/>
      <c r="CJ327" s="142"/>
      <c r="CK327" s="192"/>
      <c r="CL327" s="142"/>
      <c r="CM327" s="188"/>
      <c r="CN327" s="295">
        <v>42107</v>
      </c>
      <c r="CR327" s="142"/>
      <c r="CS327" s="194"/>
    </row>
    <row r="328" spans="1:97" s="189" customFormat="1">
      <c r="A328" s="546" t="s">
        <v>1346</v>
      </c>
      <c r="B328" s="189" t="s">
        <v>1347</v>
      </c>
      <c r="C328" s="181" t="s">
        <v>1348</v>
      </c>
      <c r="D328" s="548"/>
      <c r="E328" s="548"/>
      <c r="F328" s="182" t="s">
        <v>1336</v>
      </c>
      <c r="G328" s="292"/>
      <c r="J328" s="230" t="s">
        <v>600</v>
      </c>
      <c r="O328" s="142"/>
      <c r="P328" s="142"/>
      <c r="Q328" s="228"/>
      <c r="R328" s="228"/>
      <c r="V328" s="188"/>
      <c r="AV328" s="142"/>
      <c r="AY328" s="194"/>
      <c r="AZ328" s="142"/>
      <c r="BA328" s="184"/>
      <c r="BB328" s="184"/>
      <c r="BC328" s="184"/>
      <c r="BI328" s="547">
        <v>29.069767441860467</v>
      </c>
      <c r="BM328" s="181">
        <v>34.4</v>
      </c>
      <c r="BN328" s="187"/>
      <c r="BO328" s="163"/>
      <c r="BP328" s="490">
        <v>12.562814070351759</v>
      </c>
      <c r="BQ328" s="169">
        <v>16.86</v>
      </c>
      <c r="BR328" s="142">
        <v>50</v>
      </c>
      <c r="BS328" s="293">
        <v>6.3680000000000003</v>
      </c>
      <c r="BT328" s="293">
        <f t="shared" si="7"/>
        <v>0.84299999999999997</v>
      </c>
      <c r="BU328" s="293"/>
      <c r="BV328" s="163"/>
      <c r="BW328" s="163">
        <v>0</v>
      </c>
      <c r="BX328" s="192"/>
      <c r="CA328" s="193"/>
      <c r="CB328" s="194"/>
      <c r="CC328" s="292"/>
      <c r="CF328" s="181"/>
      <c r="CG328" s="294"/>
      <c r="CH328" s="294"/>
      <c r="CI328" s="227"/>
      <c r="CJ328" s="142"/>
      <c r="CK328" s="192"/>
      <c r="CL328" s="142"/>
      <c r="CM328" s="188"/>
      <c r="CN328" s="295">
        <v>42107</v>
      </c>
      <c r="CR328" s="142"/>
      <c r="CS328" s="194"/>
    </row>
    <row r="329" spans="1:97" s="196" customFormat="1">
      <c r="A329" s="394" t="s">
        <v>1349</v>
      </c>
      <c r="B329" s="551" t="s">
        <v>1350</v>
      </c>
      <c r="C329" s="196" t="s">
        <v>1335</v>
      </c>
      <c r="D329" s="204"/>
      <c r="E329" s="204"/>
      <c r="F329" s="197" t="s">
        <v>200</v>
      </c>
      <c r="G329" s="218"/>
      <c r="J329" s="200" t="s">
        <v>1283</v>
      </c>
      <c r="L329" s="196" t="s">
        <v>1284</v>
      </c>
      <c r="M329" s="196" t="s">
        <v>1317</v>
      </c>
      <c r="O329" s="199" t="s">
        <v>1351</v>
      </c>
      <c r="P329" s="199"/>
      <c r="Q329" s="335"/>
      <c r="R329" s="335"/>
      <c r="S329" s="204"/>
      <c r="U329" s="196" t="s">
        <v>1338</v>
      </c>
      <c r="V329" s="205"/>
      <c r="AB329" s="196" t="s">
        <v>1288</v>
      </c>
      <c r="AE329" s="196" t="s">
        <v>1352</v>
      </c>
      <c r="AH329" s="196" t="s">
        <v>1321</v>
      </c>
      <c r="AU329" s="196" t="s">
        <v>1353</v>
      </c>
      <c r="AV329" s="199">
        <v>76</v>
      </c>
      <c r="AX329" s="196">
        <v>47</v>
      </c>
      <c r="AY329" s="220" t="s">
        <v>1292</v>
      </c>
      <c r="AZ329" s="199"/>
      <c r="BA329" s="201"/>
      <c r="BB329" s="201"/>
      <c r="BC329" s="201"/>
      <c r="BI329" s="543">
        <v>6.9637883008356551</v>
      </c>
      <c r="BJ329" s="204"/>
      <c r="BK329" s="204"/>
      <c r="BL329" s="204"/>
      <c r="BM329" s="195">
        <v>143.6</v>
      </c>
      <c r="BN329" s="204"/>
      <c r="BO329" s="214"/>
      <c r="BP329" s="490">
        <v>6.9637883008356551</v>
      </c>
      <c r="BQ329" s="169">
        <v>6.04</v>
      </c>
      <c r="BR329" s="199">
        <v>50</v>
      </c>
      <c r="BS329" s="474">
        <v>7.18</v>
      </c>
      <c r="BT329" s="474">
        <f t="shared" si="7"/>
        <v>0.30199999999999999</v>
      </c>
      <c r="BU329" s="474"/>
      <c r="BV329" s="214"/>
      <c r="BW329" s="214"/>
      <c r="BX329" s="215"/>
      <c r="CA329" s="216"/>
      <c r="CB329" s="220"/>
      <c r="CC329" s="218"/>
      <c r="CF329" s="195"/>
      <c r="CG329" s="237"/>
      <c r="CH329" s="237"/>
      <c r="CI329" s="239"/>
      <c r="CJ329" s="199"/>
      <c r="CK329" s="215"/>
      <c r="CL329" s="199"/>
      <c r="CM329" s="205"/>
      <c r="CN329" s="219"/>
      <c r="CR329" s="199"/>
      <c r="CS329" s="220"/>
    </row>
    <row r="330" spans="1:97" s="189" customFormat="1">
      <c r="A330" s="546">
        <v>127.01</v>
      </c>
      <c r="B330" s="496" t="s">
        <v>1354</v>
      </c>
      <c r="C330" s="189" t="s">
        <v>1335</v>
      </c>
      <c r="D330" s="187"/>
      <c r="E330" s="187"/>
      <c r="F330" s="182" t="s">
        <v>200</v>
      </c>
      <c r="G330" s="292"/>
      <c r="J330" s="230" t="s">
        <v>1323</v>
      </c>
      <c r="L330" s="189" t="s">
        <v>1284</v>
      </c>
      <c r="O330" s="142"/>
      <c r="P330" s="142"/>
      <c r="Q330" s="228"/>
      <c r="R330" s="228"/>
      <c r="S330" s="187"/>
      <c r="V330" s="188"/>
      <c r="AV330" s="142"/>
      <c r="AY330" s="194"/>
      <c r="AZ330" s="142"/>
      <c r="BA330" s="184"/>
      <c r="BB330" s="184"/>
      <c r="BC330" s="184"/>
      <c r="BH330" s="295">
        <v>41744</v>
      </c>
      <c r="BI330" s="547"/>
      <c r="BJ330" s="187"/>
      <c r="BK330" s="187"/>
      <c r="BL330" s="187"/>
      <c r="BM330" s="181"/>
      <c r="BN330" s="187"/>
      <c r="BO330" s="163"/>
      <c r="BQ330" s="544">
        <v>5.54</v>
      </c>
      <c r="BR330" s="142">
        <v>50</v>
      </c>
      <c r="BS330" s="293"/>
      <c r="BT330" s="550">
        <f t="shared" si="7"/>
        <v>0.27700000000000002</v>
      </c>
      <c r="BU330" s="293"/>
      <c r="BV330" s="163"/>
      <c r="BW330" s="163"/>
      <c r="BX330" s="192"/>
      <c r="CA330" s="193"/>
      <c r="CB330" s="194"/>
      <c r="CC330" s="292"/>
      <c r="CF330" s="181"/>
      <c r="CG330" s="294"/>
      <c r="CH330" s="294"/>
      <c r="CI330" s="227"/>
      <c r="CJ330" s="142"/>
      <c r="CK330" s="192"/>
      <c r="CL330" s="142"/>
      <c r="CM330" s="188"/>
      <c r="CN330" s="295"/>
      <c r="CR330" s="142"/>
      <c r="CS330" s="194"/>
    </row>
    <row r="331" spans="1:97" s="189" customFormat="1">
      <c r="A331" s="546">
        <v>127.02</v>
      </c>
      <c r="B331" s="189" t="s">
        <v>1355</v>
      </c>
      <c r="C331" s="189" t="s">
        <v>1356</v>
      </c>
      <c r="D331" s="187" t="s">
        <v>1357</v>
      </c>
      <c r="E331" s="187"/>
      <c r="F331" s="189" t="s">
        <v>1358</v>
      </c>
      <c r="G331" s="292"/>
      <c r="J331" s="230" t="s">
        <v>1323</v>
      </c>
      <c r="O331" s="142"/>
      <c r="P331" s="142"/>
      <c r="Q331" s="228"/>
      <c r="R331" s="228"/>
      <c r="S331" s="187"/>
      <c r="V331" s="188"/>
      <c r="AV331" s="142"/>
      <c r="AY331" s="194"/>
      <c r="AZ331" s="142"/>
      <c r="BA331" s="184"/>
      <c r="BB331" s="184"/>
      <c r="BC331" s="184"/>
      <c r="BH331" s="295"/>
      <c r="BI331" s="547"/>
      <c r="BJ331" s="187"/>
      <c r="BK331" s="187"/>
      <c r="BL331" s="187"/>
      <c r="BM331" s="181"/>
      <c r="BN331" s="187">
        <v>2</v>
      </c>
      <c r="BO331" s="163"/>
      <c r="BQ331" s="544">
        <v>10.42</v>
      </c>
      <c r="BR331">
        <v>57</v>
      </c>
      <c r="BS331"/>
      <c r="BT331" s="550">
        <f>BQ331*BR331/1000</f>
        <v>0.59393999999999991</v>
      </c>
      <c r="BU331" s="293"/>
      <c r="BV331" s="163">
        <v>57</v>
      </c>
      <c r="BW331" s="163">
        <f>BR331-BV331</f>
        <v>0</v>
      </c>
      <c r="BX331" s="192"/>
      <c r="CA331" s="193"/>
      <c r="CB331" s="403">
        <v>41787</v>
      </c>
      <c r="CC331" s="403" t="s">
        <v>118</v>
      </c>
      <c r="CD331" s="552" t="s">
        <v>1359</v>
      </c>
      <c r="CE331" s="56" t="s">
        <v>1360</v>
      </c>
      <c r="CF331" s="553">
        <v>41844</v>
      </c>
      <c r="CG331" s="294" t="s">
        <v>121</v>
      </c>
      <c r="CH331" s="294" t="s">
        <v>1361</v>
      </c>
      <c r="CI331" s="227"/>
      <c r="CJ331" s="142"/>
      <c r="CK331" s="192"/>
      <c r="CL331" s="142"/>
      <c r="CM331" s="188"/>
      <c r="CN331" s="295"/>
      <c r="CR331" s="142"/>
      <c r="CS331" s="194"/>
    </row>
    <row r="332" spans="1:97" s="196" customFormat="1">
      <c r="A332" s="394" t="s">
        <v>1362</v>
      </c>
      <c r="B332" s="554" t="s">
        <v>1363</v>
      </c>
      <c r="C332" s="195" t="s">
        <v>1335</v>
      </c>
      <c r="D332" s="545"/>
      <c r="E332" s="545"/>
      <c r="F332" s="197" t="s">
        <v>200</v>
      </c>
      <c r="G332" s="218"/>
      <c r="J332" s="200" t="s">
        <v>1364</v>
      </c>
      <c r="O332" s="199"/>
      <c r="P332" s="199"/>
      <c r="Q332" s="335"/>
      <c r="R332" s="335"/>
      <c r="V332" s="205"/>
      <c r="AV332" s="199"/>
      <c r="AY332" s="220"/>
      <c r="AZ332" s="199"/>
      <c r="BA332" s="201"/>
      <c r="BB332" s="201"/>
      <c r="BC332" s="201"/>
      <c r="BI332" s="543">
        <v>5</v>
      </c>
      <c r="BM332" s="195">
        <v>213.9</v>
      </c>
      <c r="BN332" s="204"/>
      <c r="BO332" s="214"/>
      <c r="BP332" s="490">
        <v>5</v>
      </c>
      <c r="BQ332" s="169">
        <v>2.94</v>
      </c>
      <c r="BR332" s="199">
        <v>50</v>
      </c>
      <c r="BS332" s="474">
        <v>10.695</v>
      </c>
      <c r="BT332" s="474">
        <f>BR332*BQ332/1000</f>
        <v>0.14699999999999999</v>
      </c>
      <c r="BU332" s="474"/>
      <c r="BV332" s="214"/>
      <c r="BW332" s="214"/>
      <c r="BX332" s="215"/>
      <c r="CA332" s="216"/>
      <c r="CB332" s="403"/>
      <c r="CC332" s="403"/>
      <c r="CD332" s="552"/>
      <c r="CE332" s="552"/>
      <c r="CF332" s="555"/>
      <c r="CG332" s="237"/>
      <c r="CH332" s="237"/>
      <c r="CI332" s="239"/>
      <c r="CJ332" s="199"/>
      <c r="CK332" s="215"/>
      <c r="CL332" s="199"/>
      <c r="CM332" s="205"/>
      <c r="CN332" s="219"/>
      <c r="CR332" s="199"/>
      <c r="CS332" s="220"/>
    </row>
    <row r="333" spans="1:97" s="189" customFormat="1">
      <c r="A333" s="556">
        <v>127.2</v>
      </c>
      <c r="B333" s="495" t="s">
        <v>1365</v>
      </c>
      <c r="C333" s="181" t="s">
        <v>1335</v>
      </c>
      <c r="D333" s="548"/>
      <c r="E333" s="548"/>
      <c r="F333" s="182" t="s">
        <v>200</v>
      </c>
      <c r="G333" s="292"/>
      <c r="J333" s="230" t="s">
        <v>1364</v>
      </c>
      <c r="O333" s="142"/>
      <c r="P333" s="142"/>
      <c r="Q333" s="228"/>
      <c r="R333" s="228"/>
      <c r="V333" s="188"/>
      <c r="AV333" s="142"/>
      <c r="AY333" s="194"/>
      <c r="AZ333" s="142"/>
      <c r="BA333" s="184"/>
      <c r="BB333" s="184"/>
      <c r="BC333" s="184"/>
      <c r="BH333" s="295">
        <v>41744</v>
      </c>
      <c r="BI333" s="547"/>
      <c r="BM333" s="181"/>
      <c r="BN333" s="187"/>
      <c r="BO333" s="163"/>
      <c r="BQ333" s="544">
        <v>7.92</v>
      </c>
      <c r="BR333" s="142">
        <v>50</v>
      </c>
      <c r="BS333" s="293"/>
      <c r="BT333" s="550">
        <f>BR333*BQ333/1000</f>
        <v>0.39600000000000002</v>
      </c>
      <c r="BU333" s="293"/>
      <c r="BV333" s="163"/>
      <c r="BW333" s="163"/>
      <c r="BX333" s="192"/>
      <c r="CA333" s="193"/>
      <c r="CB333" s="403"/>
      <c r="CC333" s="403"/>
      <c r="CD333" s="552"/>
      <c r="CE333" s="552"/>
      <c r="CF333" s="555"/>
      <c r="CG333" s="294"/>
      <c r="CH333" s="294"/>
      <c r="CI333" s="227"/>
      <c r="CJ333" s="142"/>
      <c r="CK333" s="192"/>
      <c r="CL333" s="142"/>
      <c r="CM333" s="188"/>
      <c r="CN333" s="295"/>
      <c r="CR333" s="142"/>
      <c r="CS333" s="194"/>
    </row>
    <row r="334" spans="1:97" s="189" customFormat="1">
      <c r="A334" s="556">
        <v>127.3</v>
      </c>
      <c r="B334" s="181" t="s">
        <v>1366</v>
      </c>
      <c r="C334" s="181" t="s">
        <v>1367</v>
      </c>
      <c r="D334" s="548"/>
      <c r="E334" s="548"/>
      <c r="F334" s="182" t="s">
        <v>1368</v>
      </c>
      <c r="G334" s="292"/>
      <c r="J334" s="230" t="s">
        <v>1364</v>
      </c>
      <c r="O334" s="142"/>
      <c r="P334" s="142"/>
      <c r="Q334" s="228"/>
      <c r="R334" s="228"/>
      <c r="V334" s="188"/>
      <c r="AV334" s="142"/>
      <c r="AY334" s="194"/>
      <c r="AZ334" s="142"/>
      <c r="BA334" s="184"/>
      <c r="BB334" s="184"/>
      <c r="BC334" s="184"/>
      <c r="BH334" s="295"/>
      <c r="BI334" s="547"/>
      <c r="BM334" s="181"/>
      <c r="BN334" s="187">
        <v>1.96</v>
      </c>
      <c r="BO334" s="163"/>
      <c r="BQ334" s="544">
        <v>11.379999999999999</v>
      </c>
      <c r="BR334">
        <v>55</v>
      </c>
      <c r="BS334" s="293"/>
      <c r="BT334" s="550">
        <f>BQ334*BR334/1000</f>
        <v>0.62590000000000001</v>
      </c>
      <c r="BU334" s="293"/>
      <c r="BV334" s="163">
        <v>55</v>
      </c>
      <c r="BW334" s="163">
        <f>BR334-BV334</f>
        <v>0</v>
      </c>
      <c r="BX334" s="192"/>
      <c r="CA334" s="193"/>
      <c r="CB334" s="403">
        <v>41787</v>
      </c>
      <c r="CC334" s="403" t="s">
        <v>118</v>
      </c>
      <c r="CD334" s="552" t="s">
        <v>1369</v>
      </c>
      <c r="CE334" t="s">
        <v>1370</v>
      </c>
      <c r="CF334" s="148">
        <v>41849</v>
      </c>
      <c r="CG334" s="294" t="s">
        <v>121</v>
      </c>
      <c r="CH334" s="294" t="s">
        <v>1361</v>
      </c>
      <c r="CI334" s="227"/>
      <c r="CJ334" s="142"/>
      <c r="CK334" s="192"/>
      <c r="CL334" s="142"/>
      <c r="CM334" s="188"/>
      <c r="CN334" s="295"/>
      <c r="CR334" s="142"/>
      <c r="CS334" s="194"/>
    </row>
    <row r="335" spans="1:97" s="560" customFormat="1">
      <c r="A335" s="557">
        <v>128</v>
      </c>
      <c r="B335" s="558" t="s">
        <v>1371</v>
      </c>
      <c r="C335" s="559"/>
      <c r="D335" s="559"/>
      <c r="E335" s="559"/>
      <c r="F335" s="557" t="s">
        <v>1372</v>
      </c>
      <c r="J335" s="561" t="s">
        <v>98</v>
      </c>
      <c r="O335" s="562"/>
      <c r="P335" s="562"/>
      <c r="Q335" s="558"/>
      <c r="R335" s="558"/>
      <c r="S335" s="562"/>
      <c r="T335" s="563"/>
      <c r="U335" s="562"/>
      <c r="V335" s="564"/>
      <c r="W335" s="558"/>
      <c r="X335" s="558"/>
      <c r="Y335" s="558"/>
      <c r="Z335" s="558"/>
      <c r="AA335" s="558"/>
      <c r="AB335" s="558"/>
      <c r="AC335" s="558"/>
      <c r="AD335" s="558"/>
      <c r="AE335" s="558"/>
      <c r="AF335" s="558"/>
      <c r="AG335" s="558"/>
      <c r="AH335" s="558"/>
      <c r="AI335" s="558"/>
      <c r="AJ335" s="558"/>
      <c r="AK335" s="558"/>
      <c r="AL335" s="558"/>
      <c r="AM335" s="558"/>
      <c r="AN335" s="558"/>
      <c r="AO335" s="558"/>
      <c r="AP335" s="558"/>
      <c r="AQ335" s="558"/>
      <c r="AR335" s="558"/>
      <c r="AS335" s="558"/>
      <c r="AT335" s="558"/>
      <c r="AU335" s="558"/>
      <c r="AV335" s="558"/>
      <c r="AW335" s="558"/>
      <c r="AX335" s="558"/>
      <c r="AY335" s="565" t="s">
        <v>1373</v>
      </c>
      <c r="AZ335" s="558"/>
      <c r="BA335" s="566"/>
      <c r="BB335" s="566"/>
      <c r="BC335" s="566"/>
      <c r="BD335" s="558" t="s">
        <v>112</v>
      </c>
      <c r="BE335" s="558"/>
      <c r="BF335" s="558"/>
      <c r="BG335" s="558" t="s">
        <v>1130</v>
      </c>
      <c r="BH335" s="567">
        <v>41667</v>
      </c>
      <c r="BI335" s="558"/>
      <c r="BJ335" s="562"/>
      <c r="BK335" s="562"/>
      <c r="BL335" s="562"/>
      <c r="BM335" s="558"/>
      <c r="BN335" s="562">
        <v>1.96</v>
      </c>
      <c r="BO335" s="568"/>
      <c r="BP335" s="558"/>
      <c r="BQ335" s="569">
        <v>298</v>
      </c>
      <c r="BR335" s="558">
        <v>125</v>
      </c>
      <c r="BT335" s="570">
        <v>37.25</v>
      </c>
      <c r="BU335" s="570">
        <v>32</v>
      </c>
      <c r="BV335" s="568">
        <v>11</v>
      </c>
      <c r="BW335" s="568">
        <f>BR335-BV335</f>
        <v>114</v>
      </c>
      <c r="BX335" s="571"/>
      <c r="BY335" s="558"/>
      <c r="BZ335" s="558"/>
      <c r="CA335" s="572"/>
      <c r="CB335" s="573">
        <v>41684</v>
      </c>
      <c r="CC335" s="574" t="s">
        <v>118</v>
      </c>
      <c r="CD335" s="558" t="s">
        <v>1374</v>
      </c>
      <c r="CE335" s="575" t="s">
        <v>412</v>
      </c>
      <c r="CF335" s="576">
        <v>41716</v>
      </c>
      <c r="CG335" s="577"/>
      <c r="CH335" s="577"/>
      <c r="CI335" s="578"/>
      <c r="CJ335" s="558"/>
      <c r="CK335" s="571"/>
      <c r="CL335" s="558"/>
      <c r="CM335" s="564"/>
      <c r="CN335" s="579"/>
      <c r="CO335" s="558"/>
      <c r="CP335" s="558"/>
      <c r="CQ335" s="558"/>
      <c r="CR335" s="558"/>
      <c r="CS335" s="565"/>
    </row>
    <row r="336" spans="1:97" s="189" customFormat="1">
      <c r="A336" s="546" t="s">
        <v>1375</v>
      </c>
      <c r="B336" s="189" t="s">
        <v>1376</v>
      </c>
      <c r="C336" s="181"/>
      <c r="D336" s="187"/>
      <c r="E336" s="187"/>
      <c r="F336" s="182" t="s">
        <v>1377</v>
      </c>
      <c r="G336" s="292"/>
      <c r="J336" s="200" t="s">
        <v>1283</v>
      </c>
      <c r="L336" s="189" t="s">
        <v>1284</v>
      </c>
      <c r="M336" s="189" t="s">
        <v>1285</v>
      </c>
      <c r="O336" s="142" t="s">
        <v>1286</v>
      </c>
      <c r="P336" s="142"/>
      <c r="Q336" s="228"/>
      <c r="R336" s="228"/>
      <c r="S336" s="187"/>
      <c r="U336" s="189" t="s">
        <v>1319</v>
      </c>
      <c r="V336" s="188"/>
      <c r="AB336" s="189" t="s">
        <v>1288</v>
      </c>
      <c r="AE336" s="189" t="s">
        <v>1378</v>
      </c>
      <c r="AH336" s="189" t="s">
        <v>743</v>
      </c>
      <c r="AU336" s="189" t="s">
        <v>1291</v>
      </c>
      <c r="AV336" s="142">
        <v>45</v>
      </c>
      <c r="AX336" s="189">
        <v>45</v>
      </c>
      <c r="AY336" s="194" t="s">
        <v>1292</v>
      </c>
      <c r="AZ336" s="142"/>
      <c r="BA336" s="184"/>
      <c r="BB336" s="184"/>
      <c r="BC336" s="184"/>
      <c r="BI336" s="547">
        <v>5.4347826086956523</v>
      </c>
      <c r="BJ336" s="187"/>
      <c r="BK336" s="187"/>
      <c r="BL336" s="187"/>
      <c r="BM336" s="181">
        <v>184</v>
      </c>
      <c r="BN336" s="187"/>
      <c r="BO336" s="163"/>
      <c r="BP336" s="490">
        <v>5.4347826086956523</v>
      </c>
      <c r="BQ336" s="169">
        <v>1.1120000000000001</v>
      </c>
      <c r="BR336" s="142">
        <v>50</v>
      </c>
      <c r="BS336" s="293">
        <v>9.1999999999999993</v>
      </c>
      <c r="BT336" s="293">
        <f t="shared" si="7"/>
        <v>5.5600000000000011E-2</v>
      </c>
      <c r="BU336" s="293"/>
      <c r="BV336" s="163"/>
      <c r="BW336" s="163"/>
      <c r="BX336" s="192"/>
      <c r="CA336" s="193"/>
      <c r="CB336" s="403"/>
      <c r="CC336" s="403"/>
      <c r="CD336" s="552"/>
      <c r="CE336" s="552"/>
      <c r="CF336" s="555"/>
      <c r="CG336" s="294"/>
      <c r="CH336" s="294"/>
      <c r="CI336" s="227"/>
      <c r="CJ336" s="142"/>
      <c r="CK336" s="192"/>
      <c r="CL336" s="142"/>
      <c r="CM336" s="188"/>
      <c r="CN336" s="295"/>
      <c r="CR336" s="142"/>
      <c r="CS336" s="194"/>
    </row>
    <row r="337" spans="1:97" s="189" customFormat="1">
      <c r="A337" s="546" t="s">
        <v>1379</v>
      </c>
      <c r="B337" s="189" t="s">
        <v>1380</v>
      </c>
      <c r="C337" s="181"/>
      <c r="D337" s="548"/>
      <c r="E337" s="548"/>
      <c r="F337" s="182" t="s">
        <v>1377</v>
      </c>
      <c r="G337" s="292"/>
      <c r="J337" s="230" t="s">
        <v>600</v>
      </c>
      <c r="O337" s="142"/>
      <c r="P337" s="142"/>
      <c r="Q337" s="228"/>
      <c r="R337" s="228"/>
      <c r="V337" s="188"/>
      <c r="AV337" s="142"/>
      <c r="AY337" s="194"/>
      <c r="AZ337" s="142"/>
      <c r="BA337" s="184"/>
      <c r="BB337" s="184"/>
      <c r="BC337" s="184"/>
      <c r="BI337" s="547">
        <v>11.299435028248588</v>
      </c>
      <c r="BM337" s="181">
        <v>88.5</v>
      </c>
      <c r="BN337" s="187"/>
      <c r="BO337" s="163"/>
      <c r="BP337" s="490">
        <v>11.299435028248588</v>
      </c>
      <c r="BQ337" s="169">
        <v>16.920000000000002</v>
      </c>
      <c r="BR337" s="142">
        <v>50</v>
      </c>
      <c r="BS337" s="293">
        <v>7.08</v>
      </c>
      <c r="BT337" s="293">
        <f t="shared" si="7"/>
        <v>0.84600000000000009</v>
      </c>
      <c r="BU337" s="293"/>
      <c r="BV337" s="163"/>
      <c r="BW337" s="163"/>
      <c r="BX337" s="192"/>
      <c r="CA337" s="193"/>
      <c r="CB337" s="403"/>
      <c r="CC337" s="403"/>
      <c r="CD337" s="552"/>
      <c r="CE337" s="552"/>
      <c r="CF337" s="555"/>
      <c r="CG337" s="294"/>
      <c r="CH337" s="294"/>
      <c r="CI337" s="227"/>
      <c r="CJ337" s="142"/>
      <c r="CK337" s="192"/>
      <c r="CL337" s="142"/>
      <c r="CM337" s="188"/>
      <c r="CN337" s="295"/>
      <c r="CR337" s="142"/>
      <c r="CS337" s="194"/>
    </row>
    <row r="338" spans="1:97" s="196" customFormat="1">
      <c r="A338" s="394" t="s">
        <v>1381</v>
      </c>
      <c r="B338" s="196" t="s">
        <v>1382</v>
      </c>
      <c r="D338" s="204"/>
      <c r="E338" s="204"/>
      <c r="F338" s="197" t="s">
        <v>1383</v>
      </c>
      <c r="G338" s="218"/>
      <c r="J338" s="200" t="s">
        <v>1283</v>
      </c>
      <c r="L338" s="196" t="s">
        <v>1284</v>
      </c>
      <c r="M338" s="196" t="s">
        <v>1285</v>
      </c>
      <c r="O338" s="199" t="s">
        <v>1286</v>
      </c>
      <c r="P338" s="199"/>
      <c r="Q338" s="335"/>
      <c r="R338" s="335"/>
      <c r="S338" s="204"/>
      <c r="U338" s="196" t="s">
        <v>1338</v>
      </c>
      <c r="V338" s="205"/>
      <c r="AB338" s="196" t="s">
        <v>1288</v>
      </c>
      <c r="AE338" s="196" t="s">
        <v>1384</v>
      </c>
      <c r="AH338" s="196" t="s">
        <v>743</v>
      </c>
      <c r="AU338" s="196" t="s">
        <v>1291</v>
      </c>
      <c r="AV338" s="199">
        <v>68</v>
      </c>
      <c r="AX338" s="196">
        <v>44</v>
      </c>
      <c r="AY338" s="220" t="s">
        <v>1292</v>
      </c>
      <c r="AZ338" s="199"/>
      <c r="BA338" s="201"/>
      <c r="BB338" s="201"/>
      <c r="BC338" s="201"/>
      <c r="BI338" s="543">
        <v>71.428571428571431</v>
      </c>
      <c r="BJ338" s="204"/>
      <c r="BK338" s="204"/>
      <c r="BL338" s="204"/>
      <c r="BM338" s="195">
        <v>14</v>
      </c>
      <c r="BN338" s="204"/>
      <c r="BO338" s="214"/>
      <c r="BP338" s="189"/>
      <c r="BQ338" s="169">
        <v>2.88</v>
      </c>
      <c r="BR338" s="199">
        <v>50</v>
      </c>
      <c r="BS338" s="474">
        <v>2.1</v>
      </c>
      <c r="BT338" s="474">
        <f t="shared" si="7"/>
        <v>0.14399999999999999</v>
      </c>
      <c r="BU338" s="474"/>
      <c r="BV338" s="214"/>
      <c r="BW338" s="214"/>
      <c r="BX338" s="215"/>
      <c r="CA338" s="216"/>
      <c r="CB338" s="403"/>
      <c r="CC338" s="403"/>
      <c r="CD338" s="552"/>
      <c r="CE338" s="552"/>
      <c r="CF338" s="555"/>
      <c r="CG338" s="237"/>
      <c r="CH338" s="237"/>
      <c r="CI338" s="239"/>
      <c r="CJ338" s="199"/>
      <c r="CK338" s="215"/>
      <c r="CL338" s="199"/>
      <c r="CM338" s="205"/>
      <c r="CN338" s="219"/>
      <c r="CR338" s="199"/>
      <c r="CS338" s="220"/>
    </row>
    <row r="339" spans="1:97" s="196" customFormat="1">
      <c r="A339" s="394" t="s">
        <v>1385</v>
      </c>
      <c r="B339" s="196" t="s">
        <v>1386</v>
      </c>
      <c r="C339" s="195"/>
      <c r="D339" s="545"/>
      <c r="E339" s="545"/>
      <c r="F339" s="197" t="s">
        <v>1383</v>
      </c>
      <c r="G339" s="218"/>
      <c r="J339" s="200" t="s">
        <v>600</v>
      </c>
      <c r="O339" s="199"/>
      <c r="P339" s="199"/>
      <c r="Q339" s="335"/>
      <c r="R339" s="335"/>
      <c r="V339" s="205"/>
      <c r="AV339" s="199"/>
      <c r="AY339" s="220"/>
      <c r="AZ339" s="199"/>
      <c r="BA339" s="201"/>
      <c r="BB339" s="201"/>
      <c r="BC339" s="201"/>
      <c r="BI339" s="543">
        <v>11.299435028248588</v>
      </c>
      <c r="BM339" s="195">
        <v>88.5</v>
      </c>
      <c r="BN339" s="204"/>
      <c r="BO339" s="214"/>
      <c r="BP339" s="490">
        <v>11.337868480725623</v>
      </c>
      <c r="BQ339" s="169">
        <v>38.799999999999997</v>
      </c>
      <c r="BR339" s="199">
        <v>50</v>
      </c>
      <c r="BS339" s="474">
        <v>7.056</v>
      </c>
      <c r="BT339" s="474">
        <f t="shared" si="7"/>
        <v>1.9399999999999997</v>
      </c>
      <c r="BU339" s="474"/>
      <c r="BV339" s="214"/>
      <c r="BW339" s="214"/>
      <c r="BX339" s="215"/>
      <c r="CA339" s="216"/>
      <c r="CB339" s="403"/>
      <c r="CC339" s="403"/>
      <c r="CD339" s="552"/>
      <c r="CE339" s="552"/>
      <c r="CF339" s="555"/>
      <c r="CG339" s="237"/>
      <c r="CH339" s="237"/>
      <c r="CI339" s="239"/>
      <c r="CJ339" s="199"/>
      <c r="CK339" s="215"/>
      <c r="CL339" s="199"/>
      <c r="CM339" s="205"/>
      <c r="CN339" s="219"/>
      <c r="CR339" s="199"/>
      <c r="CS339" s="220"/>
    </row>
    <row r="340" spans="1:97" s="189" customFormat="1">
      <c r="A340" s="546" t="s">
        <v>1387</v>
      </c>
      <c r="B340" s="189" t="s">
        <v>1388</v>
      </c>
      <c r="C340" s="189" t="s">
        <v>1389</v>
      </c>
      <c r="D340" s="187" t="s">
        <v>1390</v>
      </c>
      <c r="E340" s="187"/>
      <c r="F340" s="182" t="s">
        <v>1391</v>
      </c>
      <c r="G340" s="292"/>
      <c r="J340" s="200" t="s">
        <v>1283</v>
      </c>
      <c r="L340" s="189" t="s">
        <v>1284</v>
      </c>
      <c r="M340" s="189" t="s">
        <v>1285</v>
      </c>
      <c r="O340" s="142" t="s">
        <v>1351</v>
      </c>
      <c r="P340" s="142"/>
      <c r="Q340" s="228"/>
      <c r="R340" s="228"/>
      <c r="S340" s="187"/>
      <c r="U340" s="189" t="s">
        <v>1319</v>
      </c>
      <c r="V340" s="188"/>
      <c r="AB340" s="189" t="s">
        <v>1288</v>
      </c>
      <c r="AE340" s="189" t="s">
        <v>1392</v>
      </c>
      <c r="AH340" s="189" t="s">
        <v>1393</v>
      </c>
      <c r="AU340" s="189" t="s">
        <v>1291</v>
      </c>
      <c r="AV340" s="142">
        <v>71</v>
      </c>
      <c r="AX340" s="189">
        <v>46</v>
      </c>
      <c r="AY340" s="194" t="s">
        <v>1292</v>
      </c>
      <c r="AZ340" s="142"/>
      <c r="BA340" s="184"/>
      <c r="BB340" s="184"/>
      <c r="BC340" s="184"/>
      <c r="BI340" s="547">
        <v>20.325203252032519</v>
      </c>
      <c r="BJ340" s="187"/>
      <c r="BK340" s="187"/>
      <c r="BL340" s="187"/>
      <c r="BM340" s="181">
        <v>49.2</v>
      </c>
      <c r="BN340" s="187">
        <v>2.0299999999999998</v>
      </c>
      <c r="BO340" s="163"/>
      <c r="BP340" s="490">
        <v>20.325203252032519</v>
      </c>
      <c r="BQ340" s="169">
        <v>25.6</v>
      </c>
      <c r="BR340" s="142">
        <v>50</v>
      </c>
      <c r="BS340" s="293">
        <v>2.46</v>
      </c>
      <c r="BT340" s="293">
        <f t="shared" si="7"/>
        <v>1.28</v>
      </c>
      <c r="BU340" s="293"/>
      <c r="BV340" s="163">
        <v>40</v>
      </c>
      <c r="BW340" s="163">
        <f>BR340-BV340</f>
        <v>10</v>
      </c>
      <c r="BX340" s="192"/>
      <c r="CA340" s="193"/>
      <c r="CB340" s="403">
        <v>41787</v>
      </c>
      <c r="CC340" s="403" t="s">
        <v>118</v>
      </c>
      <c r="CD340" s="552" t="s">
        <v>1359</v>
      </c>
      <c r="CE340" s="552" t="s">
        <v>1394</v>
      </c>
      <c r="CF340" s="553">
        <v>41851</v>
      </c>
      <c r="CG340" s="294" t="s">
        <v>142</v>
      </c>
      <c r="CH340" s="294" t="s">
        <v>1361</v>
      </c>
      <c r="CI340" s="227"/>
      <c r="CJ340" s="142"/>
      <c r="CK340" s="192"/>
      <c r="CL340" s="142"/>
      <c r="CM340" s="188"/>
      <c r="CN340" s="295"/>
      <c r="CR340" s="142"/>
      <c r="CS340" s="194"/>
    </row>
    <row r="341" spans="1:97" s="189" customFormat="1">
      <c r="A341" s="546" t="s">
        <v>1395</v>
      </c>
      <c r="B341" s="181" t="s">
        <v>1396</v>
      </c>
      <c r="C341" s="321"/>
      <c r="D341" s="548"/>
      <c r="E341" s="548"/>
      <c r="F341" s="182" t="s">
        <v>1391</v>
      </c>
      <c r="G341" s="292"/>
      <c r="J341" s="230" t="s">
        <v>1364</v>
      </c>
      <c r="O341" s="142"/>
      <c r="P341" s="142"/>
      <c r="Q341" s="228"/>
      <c r="R341" s="228"/>
      <c r="V341" s="188"/>
      <c r="AV341" s="142"/>
      <c r="AY341" s="194"/>
      <c r="AZ341" s="142"/>
      <c r="BA341" s="184"/>
      <c r="BB341" s="184"/>
      <c r="BC341" s="184"/>
      <c r="BI341" s="547">
        <v>3.4518467380048325</v>
      </c>
      <c r="BM341" s="181">
        <v>289.7</v>
      </c>
      <c r="BN341" s="187"/>
      <c r="BO341" s="163"/>
      <c r="BP341" s="490">
        <v>3.4518467380048325</v>
      </c>
      <c r="BQ341" s="169">
        <v>3.8799999999999994</v>
      </c>
      <c r="BR341" s="142">
        <v>50</v>
      </c>
      <c r="BS341" s="293">
        <v>14.484999999999999</v>
      </c>
      <c r="BT341" s="293">
        <f>BR341*BQ341/1000</f>
        <v>0.19399999999999998</v>
      </c>
      <c r="BU341" s="293"/>
      <c r="BV341" s="163"/>
      <c r="BW341" s="163"/>
      <c r="BX341" s="192"/>
      <c r="CA341" s="193"/>
      <c r="CB341" s="403"/>
      <c r="CC341" s="403"/>
      <c r="CD341" s="552"/>
      <c r="CE341" s="552"/>
      <c r="CF341" s="555"/>
      <c r="CG341" s="294"/>
      <c r="CH341" s="294"/>
      <c r="CI341" s="227"/>
      <c r="CJ341" s="142"/>
      <c r="CK341" s="192"/>
      <c r="CL341" s="142"/>
      <c r="CM341" s="188"/>
      <c r="CN341" s="295"/>
      <c r="CR341" s="142"/>
      <c r="CS341" s="194"/>
    </row>
    <row r="342" spans="1:97" s="189" customFormat="1">
      <c r="A342" s="546" t="s">
        <v>1397</v>
      </c>
      <c r="B342" s="181" t="s">
        <v>1398</v>
      </c>
      <c r="C342" s="321" t="s">
        <v>1399</v>
      </c>
      <c r="D342" s="548"/>
      <c r="E342" s="548"/>
      <c r="F342" s="182" t="s">
        <v>1391</v>
      </c>
      <c r="G342" s="292"/>
      <c r="J342" s="230" t="s">
        <v>1364</v>
      </c>
      <c r="O342" s="142"/>
      <c r="P342" s="142"/>
      <c r="Q342" s="228"/>
      <c r="R342" s="228"/>
      <c r="V342" s="188"/>
      <c r="AV342" s="142"/>
      <c r="AY342" s="194"/>
      <c r="AZ342" s="142"/>
      <c r="BA342" s="184"/>
      <c r="BB342" s="184"/>
      <c r="BC342" s="184"/>
      <c r="BH342" s="295">
        <v>41758</v>
      </c>
      <c r="BI342" s="547"/>
      <c r="BM342" s="181"/>
      <c r="BN342" s="187">
        <v>1.94</v>
      </c>
      <c r="BO342" s="163"/>
      <c r="BP342" s="490"/>
      <c r="BQ342" s="169">
        <v>28.6</v>
      </c>
      <c r="BR342" s="142">
        <v>50</v>
      </c>
      <c r="BS342" s="293"/>
      <c r="BT342" s="293">
        <f>BR342*BQ342/1000</f>
        <v>1.43</v>
      </c>
      <c r="BU342" s="293"/>
      <c r="BV342" s="163">
        <v>40</v>
      </c>
      <c r="BW342" s="163">
        <f>BR342-BV342</f>
        <v>10</v>
      </c>
      <c r="BX342" s="192"/>
      <c r="CA342" s="193"/>
      <c r="CB342" s="403">
        <v>41787</v>
      </c>
      <c r="CC342" s="403" t="s">
        <v>118</v>
      </c>
      <c r="CD342" s="552" t="s">
        <v>1369</v>
      </c>
      <c r="CE342" t="s">
        <v>1370</v>
      </c>
      <c r="CF342" s="148">
        <v>41849</v>
      </c>
      <c r="CG342" s="294" t="s">
        <v>142</v>
      </c>
      <c r="CH342" s="294" t="s">
        <v>1361</v>
      </c>
      <c r="CI342" s="227"/>
      <c r="CJ342" s="142"/>
      <c r="CK342" s="192"/>
      <c r="CL342" s="142"/>
      <c r="CM342" s="188"/>
      <c r="CN342" s="295"/>
      <c r="CR342" s="142"/>
      <c r="CS342" s="194"/>
    </row>
    <row r="343" spans="1:97" s="196" customFormat="1">
      <c r="A343" s="394" t="s">
        <v>1400</v>
      </c>
      <c r="B343" s="196" t="s">
        <v>1401</v>
      </c>
      <c r="C343" s="195" t="s">
        <v>1402</v>
      </c>
      <c r="D343" s="204"/>
      <c r="E343" s="204"/>
      <c r="F343" s="197" t="s">
        <v>1403</v>
      </c>
      <c r="G343" s="218"/>
      <c r="J343" s="200" t="s">
        <v>1283</v>
      </c>
      <c r="L343" s="196" t="s">
        <v>1284</v>
      </c>
      <c r="M343" s="196" t="s">
        <v>1317</v>
      </c>
      <c r="O343" s="199" t="s">
        <v>1318</v>
      </c>
      <c r="P343" s="199"/>
      <c r="Q343" s="335"/>
      <c r="R343" s="335"/>
      <c r="S343" s="204"/>
      <c r="U343" s="196" t="s">
        <v>1319</v>
      </c>
      <c r="V343" s="205"/>
      <c r="AB343" s="196" t="s">
        <v>1288</v>
      </c>
      <c r="AE343" s="196" t="s">
        <v>1404</v>
      </c>
      <c r="AH343" s="196" t="s">
        <v>1290</v>
      </c>
      <c r="AU343" s="196" t="s">
        <v>1291</v>
      </c>
      <c r="AV343" s="199">
        <v>64</v>
      </c>
      <c r="AX343" s="196">
        <v>44</v>
      </c>
      <c r="AY343" s="220" t="s">
        <v>1292</v>
      </c>
      <c r="AZ343" s="199"/>
      <c r="BA343" s="201"/>
      <c r="BB343" s="201"/>
      <c r="BC343" s="201"/>
      <c r="BI343" s="543">
        <v>5</v>
      </c>
      <c r="BJ343" s="204"/>
      <c r="BK343" s="204"/>
      <c r="BL343" s="204"/>
      <c r="BM343" s="195">
        <v>312.7</v>
      </c>
      <c r="BN343" s="204"/>
      <c r="BO343" s="214"/>
      <c r="BP343" s="490">
        <v>5</v>
      </c>
      <c r="BQ343" s="169">
        <v>9.1199999999999992</v>
      </c>
      <c r="BR343" s="199">
        <v>50</v>
      </c>
      <c r="BS343" s="474">
        <v>15.635</v>
      </c>
      <c r="BT343" s="474">
        <f t="shared" si="7"/>
        <v>0.45599999999999996</v>
      </c>
      <c r="BU343" s="474"/>
      <c r="BV343" s="214"/>
      <c r="BW343" s="214"/>
      <c r="BX343" s="215"/>
      <c r="CA343" s="216"/>
      <c r="CB343" s="403"/>
      <c r="CC343" s="403"/>
      <c r="CD343" s="552"/>
      <c r="CE343" s="552"/>
      <c r="CF343" s="555"/>
      <c r="CG343" s="237"/>
      <c r="CH343" s="237"/>
      <c r="CI343" s="239"/>
      <c r="CJ343" s="199"/>
      <c r="CK343" s="215"/>
      <c r="CL343" s="199"/>
      <c r="CM343" s="205"/>
      <c r="CN343" s="219">
        <v>42107</v>
      </c>
      <c r="CR343" s="199"/>
      <c r="CS343" s="220"/>
    </row>
    <row r="344" spans="1:97" s="196" customFormat="1">
      <c r="A344" s="394" t="s">
        <v>1405</v>
      </c>
      <c r="B344" s="196" t="s">
        <v>1406</v>
      </c>
      <c r="C344" s="195" t="s">
        <v>1407</v>
      </c>
      <c r="D344" s="545"/>
      <c r="E344" s="545"/>
      <c r="F344" s="197" t="s">
        <v>1403</v>
      </c>
      <c r="G344" s="218"/>
      <c r="J344" s="200" t="s">
        <v>1364</v>
      </c>
      <c r="O344" s="199"/>
      <c r="P344" s="199"/>
      <c r="Q344" s="335"/>
      <c r="R344" s="335"/>
      <c r="V344" s="205"/>
      <c r="AV344" s="199"/>
      <c r="AY344" s="220"/>
      <c r="AZ344" s="199"/>
      <c r="BA344" s="201"/>
      <c r="BB344" s="201"/>
      <c r="BC344" s="201"/>
      <c r="BI344" s="543">
        <v>12.594458438287154</v>
      </c>
      <c r="BM344" s="195">
        <v>79.400000000000006</v>
      </c>
      <c r="BN344" s="204"/>
      <c r="BO344" s="214"/>
      <c r="BP344" s="490">
        <v>7</v>
      </c>
      <c r="BQ344" s="169">
        <v>3.08</v>
      </c>
      <c r="BR344" s="199">
        <v>50</v>
      </c>
      <c r="BS344" s="474">
        <v>6.3520000000000003</v>
      </c>
      <c r="BT344" s="474">
        <f t="shared" si="7"/>
        <v>0.154</v>
      </c>
      <c r="BU344" s="474"/>
      <c r="BV344" s="214"/>
      <c r="BW344" s="214">
        <v>0</v>
      </c>
      <c r="BX344" s="215"/>
      <c r="CA344" s="216"/>
      <c r="CB344" s="403"/>
      <c r="CC344" s="403"/>
      <c r="CD344" s="552"/>
      <c r="CE344" s="552"/>
      <c r="CF344" s="555"/>
      <c r="CG344" s="237"/>
      <c r="CH344" s="237"/>
      <c r="CI344" s="239"/>
      <c r="CJ344" s="199"/>
      <c r="CK344" s="215"/>
      <c r="CL344" s="199"/>
      <c r="CM344" s="205"/>
      <c r="CN344" s="219">
        <v>42107</v>
      </c>
      <c r="CR344" s="199"/>
      <c r="CS344" s="220"/>
    </row>
    <row r="345" spans="1:97" s="189" customFormat="1">
      <c r="A345" s="546" t="s">
        <v>1408</v>
      </c>
      <c r="B345" s="189" t="s">
        <v>1409</v>
      </c>
      <c r="C345" s="189" t="s">
        <v>1410</v>
      </c>
      <c r="D345" s="187"/>
      <c r="E345" s="187"/>
      <c r="F345" s="182" t="s">
        <v>1411</v>
      </c>
      <c r="G345" s="292"/>
      <c r="J345" s="200" t="s">
        <v>1283</v>
      </c>
      <c r="L345" s="189" t="s">
        <v>1284</v>
      </c>
      <c r="M345" s="189" t="s">
        <v>1299</v>
      </c>
      <c r="O345" s="142" t="s">
        <v>1337</v>
      </c>
      <c r="P345" s="142"/>
      <c r="Q345" s="228"/>
      <c r="R345" s="228"/>
      <c r="S345" s="187"/>
      <c r="U345" s="189" t="s">
        <v>1319</v>
      </c>
      <c r="V345" s="188"/>
      <c r="AB345" s="189" t="s">
        <v>1288</v>
      </c>
      <c r="AE345" s="189" t="s">
        <v>1412</v>
      </c>
      <c r="AH345" s="189" t="s">
        <v>743</v>
      </c>
      <c r="AU345" s="189" t="s">
        <v>1291</v>
      </c>
      <c r="AV345" s="142">
        <v>35</v>
      </c>
      <c r="AX345" s="189">
        <v>45</v>
      </c>
      <c r="AY345" s="194" t="s">
        <v>1292</v>
      </c>
      <c r="AZ345" s="142"/>
      <c r="BA345" s="184"/>
      <c r="BB345" s="184"/>
      <c r="BC345" s="184"/>
      <c r="BI345" s="547">
        <v>10.341261633919338</v>
      </c>
      <c r="BJ345" s="187"/>
      <c r="BK345" s="187"/>
      <c r="BL345" s="187"/>
      <c r="BM345" s="181">
        <v>96.7</v>
      </c>
      <c r="BN345" s="187"/>
      <c r="BO345" s="163"/>
      <c r="BQ345" s="169">
        <v>3.74</v>
      </c>
      <c r="BR345" s="142">
        <v>50</v>
      </c>
      <c r="BS345" s="293">
        <v>4.835</v>
      </c>
      <c r="BT345" s="293">
        <f t="shared" si="7"/>
        <v>0.187</v>
      </c>
      <c r="BU345" s="293"/>
      <c r="BV345" s="163"/>
      <c r="BW345" s="163"/>
      <c r="BX345" s="192"/>
      <c r="CA345" s="193"/>
      <c r="CB345" s="403"/>
      <c r="CC345" s="403"/>
      <c r="CD345" s="552"/>
      <c r="CE345" s="552"/>
      <c r="CF345" s="555"/>
      <c r="CG345" s="294"/>
      <c r="CH345" s="294"/>
      <c r="CI345" s="227"/>
      <c r="CJ345" s="142"/>
      <c r="CK345" s="192"/>
      <c r="CL345" s="142"/>
      <c r="CM345" s="188"/>
      <c r="CN345" s="295">
        <v>42107</v>
      </c>
      <c r="CR345" s="142"/>
      <c r="CS345" s="194"/>
    </row>
    <row r="346" spans="1:97" s="189" customFormat="1">
      <c r="A346" s="546" t="s">
        <v>1413</v>
      </c>
      <c r="B346" s="189" t="s">
        <v>1414</v>
      </c>
      <c r="C346" s="181" t="s">
        <v>1415</v>
      </c>
      <c r="D346" s="548"/>
      <c r="E346" s="548"/>
      <c r="F346" s="182" t="s">
        <v>1411</v>
      </c>
      <c r="G346" s="292"/>
      <c r="J346" s="230" t="s">
        <v>1364</v>
      </c>
      <c r="O346" s="142"/>
      <c r="P346" s="142"/>
      <c r="Q346" s="228"/>
      <c r="R346" s="228"/>
      <c r="V346" s="188"/>
      <c r="AV346" s="142"/>
      <c r="AY346" s="194"/>
      <c r="AZ346" s="142"/>
      <c r="BA346" s="184"/>
      <c r="BB346" s="184"/>
      <c r="BC346" s="184"/>
      <c r="BI346" s="547">
        <v>5</v>
      </c>
      <c r="BM346" s="181">
        <v>373.4</v>
      </c>
      <c r="BN346" s="187"/>
      <c r="BO346" s="163"/>
      <c r="BP346" s="490">
        <v>5</v>
      </c>
      <c r="BQ346" s="169">
        <v>4.66</v>
      </c>
      <c r="BR346" s="142">
        <v>50</v>
      </c>
      <c r="BS346" s="293">
        <v>18.670000000000002</v>
      </c>
      <c r="BT346" s="293">
        <f t="shared" si="7"/>
        <v>0.23300000000000001</v>
      </c>
      <c r="BU346" s="293"/>
      <c r="BV346" s="163"/>
      <c r="BW346" s="163">
        <v>0</v>
      </c>
      <c r="BX346" s="192"/>
      <c r="CA346" s="193"/>
      <c r="CB346" s="403"/>
      <c r="CC346" s="403"/>
      <c r="CD346" s="552"/>
      <c r="CE346" s="552"/>
      <c r="CF346" s="555"/>
      <c r="CG346" s="294"/>
      <c r="CH346" s="294"/>
      <c r="CI346" s="227"/>
      <c r="CJ346" s="142"/>
      <c r="CK346" s="192"/>
      <c r="CL346" s="142"/>
      <c r="CM346" s="188"/>
      <c r="CN346" s="295">
        <v>42107</v>
      </c>
      <c r="CR346" s="142"/>
      <c r="CS346" s="194"/>
    </row>
    <row r="347" spans="1:97" s="196" customFormat="1">
      <c r="A347" s="394" t="s">
        <v>1416</v>
      </c>
      <c r="B347" s="196" t="s">
        <v>1417</v>
      </c>
      <c r="C347" s="196" t="s">
        <v>1418</v>
      </c>
      <c r="D347" s="204"/>
      <c r="E347" s="204"/>
      <c r="F347" s="197" t="s">
        <v>1419</v>
      </c>
      <c r="G347" s="218"/>
      <c r="J347" s="200" t="s">
        <v>1283</v>
      </c>
      <c r="L347" s="196" t="s">
        <v>1284</v>
      </c>
      <c r="M347" s="196" t="s">
        <v>1285</v>
      </c>
      <c r="O347" s="199" t="s">
        <v>1286</v>
      </c>
      <c r="P347" s="199"/>
      <c r="Q347" s="335"/>
      <c r="R347" s="335"/>
      <c r="S347" s="204"/>
      <c r="U347" s="196" t="s">
        <v>1338</v>
      </c>
      <c r="V347" s="205"/>
      <c r="AB347" s="196" t="s">
        <v>1288</v>
      </c>
      <c r="AE347" s="196" t="s">
        <v>1420</v>
      </c>
      <c r="AH347" s="196" t="s">
        <v>1290</v>
      </c>
      <c r="AU347" s="196" t="s">
        <v>1291</v>
      </c>
      <c r="AV347" s="199">
        <v>56</v>
      </c>
      <c r="AX347" s="196">
        <v>39</v>
      </c>
      <c r="AY347" s="220" t="s">
        <v>1292</v>
      </c>
      <c r="AZ347" s="199"/>
      <c r="BA347" s="201"/>
      <c r="BB347" s="201"/>
      <c r="BC347" s="201"/>
      <c r="BI347" s="543">
        <v>20.408163265306122</v>
      </c>
      <c r="BJ347" s="204"/>
      <c r="BK347" s="204"/>
      <c r="BL347" s="204"/>
      <c r="BM347" s="195">
        <v>49</v>
      </c>
      <c r="BN347" s="204"/>
      <c r="BO347" s="214"/>
      <c r="BP347" s="490">
        <v>20.408163265306122</v>
      </c>
      <c r="BQ347" s="169">
        <v>5.34</v>
      </c>
      <c r="BR347" s="199">
        <v>50</v>
      </c>
      <c r="BS347" s="474">
        <v>2.4500000000000002</v>
      </c>
      <c r="BT347" s="474">
        <f t="shared" si="7"/>
        <v>0.26700000000000002</v>
      </c>
      <c r="BU347" s="474"/>
      <c r="BV347" s="214"/>
      <c r="BW347" s="214"/>
      <c r="BX347" s="215"/>
      <c r="CA347" s="216"/>
      <c r="CB347" s="403"/>
      <c r="CC347" s="403"/>
      <c r="CD347" s="552"/>
      <c r="CE347" s="552"/>
      <c r="CF347" s="555"/>
      <c r="CG347" s="237"/>
      <c r="CH347" s="237"/>
      <c r="CI347" s="239"/>
      <c r="CJ347" s="199"/>
      <c r="CK347" s="215"/>
      <c r="CL347" s="199"/>
      <c r="CM347" s="205"/>
      <c r="CN347" s="219">
        <v>42107</v>
      </c>
      <c r="CR347" s="199"/>
      <c r="CS347" s="220"/>
    </row>
    <row r="348" spans="1:97" s="196" customFormat="1">
      <c r="A348" s="394" t="s">
        <v>1421</v>
      </c>
      <c r="B348" s="195" t="s">
        <v>1422</v>
      </c>
      <c r="C348" s="195" t="s">
        <v>1423</v>
      </c>
      <c r="D348" s="545"/>
      <c r="E348" s="545"/>
      <c r="F348" s="197" t="s">
        <v>1419</v>
      </c>
      <c r="G348" s="218"/>
      <c r="J348" s="200" t="s">
        <v>600</v>
      </c>
      <c r="O348" s="199"/>
      <c r="P348" s="199"/>
      <c r="Q348" s="335"/>
      <c r="R348" s="335"/>
      <c r="V348" s="205"/>
      <c r="AV348" s="199"/>
      <c r="AY348" s="220"/>
      <c r="AZ348" s="199"/>
      <c r="BA348" s="201"/>
      <c r="BB348" s="201"/>
      <c r="BC348" s="201"/>
      <c r="BI348" s="543">
        <v>7.9113924050632907</v>
      </c>
      <c r="BM348" s="195">
        <v>126.4</v>
      </c>
      <c r="BN348" s="204"/>
      <c r="BO348" s="214"/>
      <c r="BP348" s="490">
        <v>7.9113924050632898</v>
      </c>
      <c r="BQ348" s="169">
        <v>29</v>
      </c>
      <c r="BR348" s="199">
        <v>50</v>
      </c>
      <c r="BS348" s="474">
        <v>6.32</v>
      </c>
      <c r="BT348" s="474">
        <f>BR348*BQ348/1000</f>
        <v>1.45</v>
      </c>
      <c r="BU348" s="474"/>
      <c r="BV348" s="214"/>
      <c r="BW348" s="214"/>
      <c r="BX348" s="215"/>
      <c r="CA348" s="216"/>
      <c r="CB348" s="403"/>
      <c r="CC348" s="403"/>
      <c r="CD348" s="552"/>
      <c r="CE348" s="552"/>
      <c r="CF348" s="555"/>
      <c r="CG348" s="237"/>
      <c r="CH348" s="237"/>
      <c r="CI348" s="239"/>
      <c r="CJ348" s="199"/>
      <c r="CK348" s="215"/>
      <c r="CL348" s="199"/>
      <c r="CM348" s="205"/>
      <c r="CN348" s="219">
        <v>42107</v>
      </c>
      <c r="CR348" s="199"/>
      <c r="CS348" s="220"/>
    </row>
    <row r="349" spans="1:97" s="189" customFormat="1">
      <c r="A349" s="546" t="s">
        <v>1424</v>
      </c>
      <c r="B349" s="189" t="s">
        <v>1425</v>
      </c>
      <c r="C349" s="181"/>
      <c r="D349" s="187"/>
      <c r="E349" s="187"/>
      <c r="F349" s="182" t="s">
        <v>1426</v>
      </c>
      <c r="G349" s="292"/>
      <c r="J349" s="200" t="s">
        <v>1283</v>
      </c>
      <c r="L349" s="189" t="s">
        <v>1284</v>
      </c>
      <c r="M349" s="189" t="s">
        <v>1299</v>
      </c>
      <c r="O349" s="142" t="s">
        <v>1318</v>
      </c>
      <c r="P349" s="142"/>
      <c r="Q349" s="228"/>
      <c r="R349" s="228"/>
      <c r="S349" s="187"/>
      <c r="U349" s="189" t="s">
        <v>1319</v>
      </c>
      <c r="V349" s="188"/>
      <c r="AB349" s="189" t="s">
        <v>1288</v>
      </c>
      <c r="AE349" s="189" t="s">
        <v>1427</v>
      </c>
      <c r="AH349" s="189" t="s">
        <v>1290</v>
      </c>
      <c r="AU349" s="189" t="s">
        <v>1291</v>
      </c>
      <c r="AV349" s="142">
        <v>67</v>
      </c>
      <c r="AX349" s="189">
        <v>46</v>
      </c>
      <c r="AY349" s="194" t="s">
        <v>1292</v>
      </c>
      <c r="AZ349" s="142"/>
      <c r="BA349" s="184"/>
      <c r="BB349" s="184"/>
      <c r="BC349" s="184"/>
      <c r="BI349" s="547">
        <v>9.9206349206349209</v>
      </c>
      <c r="BJ349" s="187"/>
      <c r="BK349" s="187"/>
      <c r="BL349" s="187"/>
      <c r="BM349" s="181">
        <v>100.8</v>
      </c>
      <c r="BN349" s="187"/>
      <c r="BO349" s="163"/>
      <c r="BP349" s="490">
        <v>9.9206349206349209</v>
      </c>
      <c r="BQ349" s="544">
        <v>2.92</v>
      </c>
      <c r="BR349" s="142">
        <v>62</v>
      </c>
      <c r="BS349" s="293">
        <v>5.04</v>
      </c>
      <c r="BT349" s="293">
        <f t="shared" si="7"/>
        <v>0.18103999999999998</v>
      </c>
      <c r="BU349" s="293"/>
      <c r="BV349" s="163"/>
      <c r="BW349" s="163"/>
      <c r="BX349" s="192"/>
      <c r="CA349" s="193"/>
      <c r="CB349" s="403"/>
      <c r="CC349" s="403"/>
      <c r="CD349" s="552"/>
      <c r="CE349" s="552"/>
      <c r="CF349" s="555"/>
      <c r="CG349" s="294"/>
      <c r="CH349" s="294"/>
      <c r="CI349" s="227"/>
      <c r="CJ349" s="142"/>
      <c r="CK349" s="192"/>
      <c r="CL349" s="142"/>
      <c r="CM349" s="188"/>
      <c r="CN349" s="295"/>
      <c r="CR349" s="142"/>
      <c r="CS349" s="194"/>
    </row>
    <row r="350" spans="1:97" s="189" customFormat="1">
      <c r="A350" s="546">
        <v>135.01</v>
      </c>
      <c r="B350" s="189" t="s">
        <v>1428</v>
      </c>
      <c r="C350" s="181" t="s">
        <v>1429</v>
      </c>
      <c r="D350" s="187"/>
      <c r="E350" s="187"/>
      <c r="F350" s="182" t="s">
        <v>1426</v>
      </c>
      <c r="G350" s="292"/>
      <c r="J350" s="230" t="s">
        <v>1323</v>
      </c>
      <c r="L350" s="189" t="s">
        <v>1284</v>
      </c>
      <c r="O350" s="142"/>
      <c r="P350" s="142"/>
      <c r="Q350" s="228"/>
      <c r="R350" s="228"/>
      <c r="S350" s="187"/>
      <c r="V350" s="188"/>
      <c r="AV350" s="142"/>
      <c r="AY350" s="194"/>
      <c r="AZ350" s="142"/>
      <c r="BA350" s="184"/>
      <c r="BB350" s="184"/>
      <c r="BC350" s="184"/>
      <c r="BH350" s="295">
        <v>41744</v>
      </c>
      <c r="BI350" s="547"/>
      <c r="BJ350" s="187"/>
      <c r="BK350" s="187"/>
      <c r="BL350" s="187"/>
      <c r="BM350" s="181"/>
      <c r="BN350" s="187"/>
      <c r="BO350" s="163"/>
      <c r="BQ350" s="544">
        <v>4.0599999999999996</v>
      </c>
      <c r="BR350" s="142">
        <v>50</v>
      </c>
      <c r="BS350" s="293"/>
      <c r="BT350" s="550">
        <f>BR350*BQ350/1000</f>
        <v>0.20299999999999996</v>
      </c>
      <c r="BU350" s="293"/>
      <c r="BV350" s="163"/>
      <c r="BW350" s="163"/>
      <c r="BX350" s="192"/>
      <c r="CA350" s="193"/>
      <c r="CB350" s="403"/>
      <c r="CC350" s="403"/>
      <c r="CD350" s="552"/>
      <c r="CE350" s="552"/>
      <c r="CF350" s="555"/>
      <c r="CG350" s="294"/>
      <c r="CH350" s="294"/>
      <c r="CI350" s="227"/>
      <c r="CJ350" s="142"/>
      <c r="CK350" s="192"/>
      <c r="CL350" s="142"/>
      <c r="CM350" s="188"/>
      <c r="CN350" s="295">
        <v>42107</v>
      </c>
      <c r="CR350" s="142"/>
      <c r="CS350" s="194"/>
    </row>
    <row r="351" spans="1:97" s="189" customFormat="1" ht="15.75" thickBot="1">
      <c r="A351" s="546" t="s">
        <v>1430</v>
      </c>
      <c r="B351" s="189" t="s">
        <v>1431</v>
      </c>
      <c r="C351" s="181" t="s">
        <v>1432</v>
      </c>
      <c r="D351" s="548"/>
      <c r="E351" s="548"/>
      <c r="F351" s="182" t="s">
        <v>1426</v>
      </c>
      <c r="G351" s="292"/>
      <c r="J351" s="230" t="s">
        <v>600</v>
      </c>
      <c r="O351" s="142"/>
      <c r="P351" s="142"/>
      <c r="Q351" s="228"/>
      <c r="R351" s="228"/>
      <c r="V351" s="188"/>
      <c r="AV351" s="142"/>
      <c r="AY351" s="194"/>
      <c r="AZ351" s="142"/>
      <c r="BA351" s="184"/>
      <c r="BB351" s="184"/>
      <c r="BC351" s="184"/>
      <c r="BI351" s="547">
        <v>7.3475385745775172</v>
      </c>
      <c r="BM351" s="181">
        <v>136.1</v>
      </c>
      <c r="BN351" s="187"/>
      <c r="BO351" s="163"/>
      <c r="BP351" s="490">
        <v>7.3475385745775172</v>
      </c>
      <c r="BQ351" s="544">
        <v>25.4</v>
      </c>
      <c r="BR351" s="142">
        <v>62</v>
      </c>
      <c r="BS351" s="293">
        <v>6.8049999999999997</v>
      </c>
      <c r="BT351" s="293">
        <f t="shared" si="7"/>
        <v>1.5748</v>
      </c>
      <c r="BU351" s="293"/>
      <c r="BV351" s="163"/>
      <c r="BW351" s="163"/>
      <c r="BX351" s="192"/>
      <c r="CA351" s="193"/>
      <c r="CB351" s="403"/>
      <c r="CC351" s="403"/>
      <c r="CD351" s="552"/>
      <c r="CE351" s="552"/>
      <c r="CF351" s="555"/>
      <c r="CG351" s="294"/>
      <c r="CH351" s="294"/>
      <c r="CI351" s="227"/>
      <c r="CJ351" s="142"/>
      <c r="CK351" s="192"/>
      <c r="CL351" s="142"/>
      <c r="CM351" s="188"/>
      <c r="CN351" s="295">
        <v>42107</v>
      </c>
      <c r="CR351" s="142"/>
      <c r="CS351" s="194"/>
    </row>
    <row r="352" spans="1:97" s="196" customFormat="1">
      <c r="A352" s="394" t="s">
        <v>1433</v>
      </c>
      <c r="B352" s="196" t="s">
        <v>1434</v>
      </c>
      <c r="C352" s="196" t="s">
        <v>1435</v>
      </c>
      <c r="D352" s="204" t="s">
        <v>1436</v>
      </c>
      <c r="E352" s="204"/>
      <c r="F352" s="197" t="s">
        <v>1437</v>
      </c>
      <c r="G352" s="218"/>
      <c r="J352" s="200" t="s">
        <v>1283</v>
      </c>
      <c r="L352" s="196" t="s">
        <v>1284</v>
      </c>
      <c r="M352" s="196" t="s">
        <v>1285</v>
      </c>
      <c r="O352" s="199" t="s">
        <v>1438</v>
      </c>
      <c r="P352" s="199"/>
      <c r="Q352" s="335"/>
      <c r="R352" s="335"/>
      <c r="S352" s="204"/>
      <c r="U352" s="196" t="s">
        <v>1338</v>
      </c>
      <c r="V352" s="205"/>
      <c r="AB352" s="196" t="s">
        <v>1288</v>
      </c>
      <c r="AE352" s="196" t="s">
        <v>1439</v>
      </c>
      <c r="AH352" s="196" t="s">
        <v>1440</v>
      </c>
      <c r="AU352" s="196" t="s">
        <v>1291</v>
      </c>
      <c r="AV352" s="199">
        <v>64</v>
      </c>
      <c r="AX352" s="196">
        <v>25</v>
      </c>
      <c r="AY352" s="220" t="s">
        <v>1292</v>
      </c>
      <c r="AZ352" s="199"/>
      <c r="BA352" s="201"/>
      <c r="BB352" s="201"/>
      <c r="BC352" s="201"/>
      <c r="BI352" s="543">
        <v>8.5178875638841571</v>
      </c>
      <c r="BJ352" s="204"/>
      <c r="BK352" s="204"/>
      <c r="BL352" s="204"/>
      <c r="BM352" s="195">
        <v>117.4</v>
      </c>
      <c r="BN352" s="204"/>
      <c r="BO352" s="214"/>
      <c r="BP352" s="490">
        <v>8.5178875638841571</v>
      </c>
      <c r="BQ352" s="169">
        <v>12.66</v>
      </c>
      <c r="BR352" s="199">
        <v>50</v>
      </c>
      <c r="BS352" s="474">
        <v>5.87</v>
      </c>
      <c r="BT352" s="580">
        <f t="shared" si="7"/>
        <v>0.63300000000000001</v>
      </c>
      <c r="BU352" s="474"/>
      <c r="BV352" s="214"/>
      <c r="BW352" s="214"/>
      <c r="BX352" s="215"/>
      <c r="CA352" s="216"/>
      <c r="CB352" s="403"/>
      <c r="CC352" s="403"/>
      <c r="CD352" s="552"/>
      <c r="CE352" s="552"/>
      <c r="CF352" s="555"/>
      <c r="CG352" s="237"/>
      <c r="CH352" s="237"/>
      <c r="CI352" s="239"/>
      <c r="CJ352" s="199"/>
      <c r="CK352" s="215"/>
      <c r="CL352" s="199"/>
      <c r="CM352" s="205"/>
      <c r="CN352" s="219">
        <v>42107</v>
      </c>
      <c r="CR352" s="199"/>
      <c r="CS352" s="220"/>
    </row>
    <row r="353" spans="1:97" s="189" customFormat="1">
      <c r="A353" s="546" t="s">
        <v>1441</v>
      </c>
      <c r="B353" s="321" t="s">
        <v>1442</v>
      </c>
      <c r="C353" s="181" t="s">
        <v>1443</v>
      </c>
      <c r="D353" s="548" t="s">
        <v>1444</v>
      </c>
      <c r="E353" s="548"/>
      <c r="F353" s="182" t="s">
        <v>1437</v>
      </c>
      <c r="G353" s="292"/>
      <c r="J353" s="230" t="s">
        <v>600</v>
      </c>
      <c r="O353" s="142"/>
      <c r="P353" s="142"/>
      <c r="Q353" s="228"/>
      <c r="R353" s="228"/>
      <c r="V353" s="188"/>
      <c r="AV353" s="142"/>
      <c r="AY353" s="194"/>
      <c r="AZ353" s="142"/>
      <c r="BA353" s="184"/>
      <c r="BB353" s="184"/>
      <c r="BC353" s="184"/>
      <c r="BI353" s="547">
        <v>10.050251256281408</v>
      </c>
      <c r="BM353" s="181">
        <v>99.5</v>
      </c>
      <c r="BN353" s="187">
        <v>1.84</v>
      </c>
      <c r="BO353" s="163"/>
      <c r="BP353" s="490">
        <v>10.050251256281408</v>
      </c>
      <c r="BQ353" s="169">
        <v>68.599999999999994</v>
      </c>
      <c r="BR353" s="142">
        <v>50</v>
      </c>
      <c r="BS353" s="293">
        <v>7.96</v>
      </c>
      <c r="BT353" s="581">
        <f>BR353*BQ353/1000</f>
        <v>3.4299999999999997</v>
      </c>
      <c r="BU353" s="293"/>
      <c r="BV353" s="163"/>
      <c r="BW353" s="163">
        <v>0</v>
      </c>
      <c r="BX353" s="192"/>
      <c r="CA353" s="193"/>
      <c r="CB353" s="403">
        <v>41787</v>
      </c>
      <c r="CC353" s="403" t="s">
        <v>118</v>
      </c>
      <c r="CD353" s="552" t="s">
        <v>1369</v>
      </c>
      <c r="CE353" s="552" t="s">
        <v>1394</v>
      </c>
      <c r="CF353" s="553">
        <v>41851</v>
      </c>
      <c r="CG353" s="294" t="s">
        <v>147</v>
      </c>
      <c r="CH353" s="294" t="s">
        <v>1361</v>
      </c>
      <c r="CI353" s="227"/>
      <c r="CJ353" s="142"/>
      <c r="CK353" s="192"/>
      <c r="CL353" s="142"/>
      <c r="CM353" s="188"/>
      <c r="CN353" s="295">
        <v>42107</v>
      </c>
      <c r="CR353" s="142"/>
      <c r="CS353" s="194"/>
    </row>
    <row r="354" spans="1:97" s="189" customFormat="1" ht="15.75" thickBot="1">
      <c r="A354" s="546" t="s">
        <v>1445</v>
      </c>
      <c r="B354" s="321" t="s">
        <v>1446</v>
      </c>
      <c r="C354" s="181" t="s">
        <v>1447</v>
      </c>
      <c r="D354" s="548" t="s">
        <v>1448</v>
      </c>
      <c r="E354" s="548"/>
      <c r="F354" s="182" t="s">
        <v>1437</v>
      </c>
      <c r="G354" s="292"/>
      <c r="J354" s="230" t="s">
        <v>1323</v>
      </c>
      <c r="L354" s="189" t="s">
        <v>1284</v>
      </c>
      <c r="O354" s="142"/>
      <c r="P354" s="142"/>
      <c r="Q354" s="228"/>
      <c r="R354" s="228"/>
      <c r="S354" s="187"/>
      <c r="V354" s="188"/>
      <c r="AV354" s="142"/>
      <c r="AY354" s="194"/>
      <c r="AZ354" s="142"/>
      <c r="BA354" s="184"/>
      <c r="BB354" s="184"/>
      <c r="BC354" s="184"/>
      <c r="BI354" s="547"/>
      <c r="BJ354" s="187"/>
      <c r="BK354" s="187"/>
      <c r="BL354" s="187"/>
      <c r="BM354" s="181"/>
      <c r="BN354" s="187">
        <v>1.88</v>
      </c>
      <c r="BO354" s="163"/>
      <c r="BQ354" s="169">
        <v>42.6</v>
      </c>
      <c r="BR354" s="142">
        <v>30</v>
      </c>
      <c r="BT354" s="582">
        <v>1.278</v>
      </c>
      <c r="BU354" s="293"/>
      <c r="BV354" s="163"/>
      <c r="BW354" s="163">
        <v>0</v>
      </c>
      <c r="BX354" s="192"/>
      <c r="CA354" s="193"/>
      <c r="CB354" s="403">
        <v>41787</v>
      </c>
      <c r="CC354" s="403" t="s">
        <v>118</v>
      </c>
      <c r="CD354" s="552" t="s">
        <v>1359</v>
      </c>
      <c r="CE354" s="56" t="s">
        <v>1360</v>
      </c>
      <c r="CF354" s="553">
        <v>41844</v>
      </c>
      <c r="CG354" s="294" t="s">
        <v>147</v>
      </c>
      <c r="CH354" s="294" t="s">
        <v>1361</v>
      </c>
      <c r="CI354" s="227"/>
      <c r="CJ354" s="142"/>
      <c r="CK354" s="192"/>
      <c r="CL354" s="142"/>
      <c r="CM354" s="188"/>
      <c r="CN354" s="295"/>
      <c r="CR354" s="142"/>
      <c r="CS354" s="194"/>
    </row>
    <row r="355" spans="1:97" s="189" customFormat="1">
      <c r="A355" s="546" t="s">
        <v>1449</v>
      </c>
      <c r="B355" s="583" t="s">
        <v>1450</v>
      </c>
      <c r="C355" s="189" t="s">
        <v>1335</v>
      </c>
      <c r="D355" s="187"/>
      <c r="E355" s="187"/>
      <c r="F355" s="182" t="s">
        <v>1451</v>
      </c>
      <c r="G355" s="292"/>
      <c r="J355" s="200" t="s">
        <v>1283</v>
      </c>
      <c r="L355" s="189" t="s">
        <v>1284</v>
      </c>
      <c r="M355" s="189" t="s">
        <v>1285</v>
      </c>
      <c r="O355" s="142" t="s">
        <v>1306</v>
      </c>
      <c r="P355" s="142"/>
      <c r="Q355" s="228"/>
      <c r="R355" s="228"/>
      <c r="S355" s="187"/>
      <c r="U355" s="189" t="s">
        <v>1287</v>
      </c>
      <c r="V355" s="188"/>
      <c r="AB355" s="189" t="s">
        <v>1288</v>
      </c>
      <c r="AE355" s="189" t="s">
        <v>1452</v>
      </c>
      <c r="AH355" s="189" t="s">
        <v>1453</v>
      </c>
      <c r="AU355" s="189" t="s">
        <v>1291</v>
      </c>
      <c r="AV355" s="142">
        <v>59</v>
      </c>
      <c r="AX355" s="189">
        <v>25</v>
      </c>
      <c r="AY355" s="194" t="s">
        <v>1292</v>
      </c>
      <c r="AZ355" s="142"/>
      <c r="BA355" s="184"/>
      <c r="BB355" s="184"/>
      <c r="BC355" s="184"/>
      <c r="BI355" s="547">
        <v>29.325513196480937</v>
      </c>
      <c r="BJ355" s="187"/>
      <c r="BK355" s="187"/>
      <c r="BL355" s="187"/>
      <c r="BM355" s="181">
        <v>34.1</v>
      </c>
      <c r="BN355" s="187"/>
      <c r="BO355" s="163"/>
      <c r="BP355" s="490">
        <v>29.325513196480937</v>
      </c>
      <c r="BQ355" s="169">
        <v>7.8599999999999994</v>
      </c>
      <c r="BR355" s="142">
        <v>50</v>
      </c>
      <c r="BS355" s="293">
        <v>2.7280000000000002</v>
      </c>
      <c r="BT355" s="293">
        <f>BR355*BQ355/1000</f>
        <v>0.39300000000000002</v>
      </c>
      <c r="BU355" s="293"/>
      <c r="BV355" s="163"/>
      <c r="BW355" s="163"/>
      <c r="BX355" s="192"/>
      <c r="CA355" s="193"/>
      <c r="CB355" s="403"/>
      <c r="CC355" s="403"/>
      <c r="CD355" s="552"/>
      <c r="CE355" s="552"/>
      <c r="CF355" s="555"/>
      <c r="CG355" s="294"/>
      <c r="CH355" s="294"/>
      <c r="CI355" s="227"/>
      <c r="CJ355" s="142"/>
      <c r="CK355" s="192"/>
      <c r="CL355" s="142"/>
      <c r="CM355" s="188"/>
      <c r="CN355" s="295"/>
      <c r="CR355" s="142"/>
      <c r="CS355" s="194"/>
    </row>
    <row r="356" spans="1:97" s="189" customFormat="1">
      <c r="A356" s="546">
        <v>137.01</v>
      </c>
      <c r="B356" s="583" t="s">
        <v>1454</v>
      </c>
      <c r="C356" s="189" t="s">
        <v>1335</v>
      </c>
      <c r="D356" s="187"/>
      <c r="E356" s="187"/>
      <c r="F356" s="182" t="s">
        <v>1451</v>
      </c>
      <c r="G356" s="292"/>
      <c r="J356" s="230" t="s">
        <v>1323</v>
      </c>
      <c r="L356" s="189" t="s">
        <v>1284</v>
      </c>
      <c r="O356" s="142"/>
      <c r="P356" s="142"/>
      <c r="Q356" s="228"/>
      <c r="R356" s="228"/>
      <c r="S356" s="187"/>
      <c r="V356" s="188"/>
      <c r="AV356" s="142"/>
      <c r="AY356" s="194"/>
      <c r="AZ356" s="142"/>
      <c r="BA356" s="184"/>
      <c r="BB356" s="184"/>
      <c r="BC356" s="184"/>
      <c r="BH356" s="295">
        <v>41744</v>
      </c>
      <c r="BI356" s="547"/>
      <c r="BJ356" s="187"/>
      <c r="BK356" s="187"/>
      <c r="BL356" s="187"/>
      <c r="BM356" s="181"/>
      <c r="BN356" s="187"/>
      <c r="BO356" s="163"/>
      <c r="BQ356" s="544">
        <v>3.68</v>
      </c>
      <c r="BR356" s="142">
        <v>50</v>
      </c>
      <c r="BS356" s="293"/>
      <c r="BT356" s="550">
        <f>BR356*BQ356/1000</f>
        <v>0.184</v>
      </c>
      <c r="BU356" s="293"/>
      <c r="BV356" s="163"/>
      <c r="BW356" s="163"/>
      <c r="BX356" s="192"/>
      <c r="CA356" s="193"/>
      <c r="CB356" s="403"/>
      <c r="CC356" s="403"/>
      <c r="CD356" s="552"/>
      <c r="CE356" s="552"/>
      <c r="CF356" s="555"/>
      <c r="CG356" s="294"/>
      <c r="CH356" s="294"/>
      <c r="CI356" s="227"/>
      <c r="CJ356" s="142"/>
      <c r="CK356" s="192"/>
      <c r="CL356" s="142"/>
      <c r="CM356" s="188"/>
      <c r="CN356" s="295"/>
      <c r="CR356" s="142"/>
      <c r="CS356" s="194"/>
    </row>
    <row r="357" spans="1:97" s="189" customFormat="1">
      <c r="A357" s="546">
        <v>137.02000000000001</v>
      </c>
      <c r="B357" s="321" t="s">
        <v>1455</v>
      </c>
      <c r="C357" s="189" t="s">
        <v>1456</v>
      </c>
      <c r="D357" s="187"/>
      <c r="E357" s="187"/>
      <c r="F357" s="182" t="s">
        <v>1457</v>
      </c>
      <c r="G357" s="292"/>
      <c r="J357" s="230" t="s">
        <v>1323</v>
      </c>
      <c r="O357" s="142"/>
      <c r="P357" s="142"/>
      <c r="Q357" s="228"/>
      <c r="R357" s="228"/>
      <c r="S357" s="187"/>
      <c r="V357" s="188"/>
      <c r="AV357" s="142"/>
      <c r="AY357" s="194"/>
      <c r="AZ357" s="142"/>
      <c r="BA357" s="184"/>
      <c r="BB357" s="184"/>
      <c r="BC357" s="184"/>
      <c r="BH357" s="295"/>
      <c r="BI357" s="547"/>
      <c r="BJ357" s="187"/>
      <c r="BK357" s="187"/>
      <c r="BL357" s="187"/>
      <c r="BM357" s="181"/>
      <c r="BN357" s="187"/>
      <c r="BO357" s="163"/>
      <c r="BQ357" s="544">
        <v>8.9599999999999991</v>
      </c>
      <c r="BR357">
        <v>55</v>
      </c>
      <c r="BS357" s="293"/>
      <c r="BT357" s="550">
        <f>BR357*BQ357/1000</f>
        <v>0.49279999999999996</v>
      </c>
      <c r="BU357" s="293"/>
      <c r="BV357" s="163">
        <v>2</v>
      </c>
      <c r="BW357" s="163">
        <f>BR357-BV357</f>
        <v>53</v>
      </c>
      <c r="BX357" s="192"/>
      <c r="CA357" s="193"/>
      <c r="CB357" s="403"/>
      <c r="CC357" s="403"/>
      <c r="CD357" s="552"/>
      <c r="CE357" s="552"/>
      <c r="CF357" s="555"/>
      <c r="CG357" s="294"/>
      <c r="CH357" s="294"/>
      <c r="CI357" s="227"/>
      <c r="CJ357" s="142"/>
      <c r="CK357" s="192"/>
      <c r="CL357" s="142"/>
      <c r="CM357" s="188"/>
      <c r="CN357" s="295">
        <v>42107</v>
      </c>
      <c r="CR357" s="142"/>
      <c r="CS357" s="194"/>
    </row>
    <row r="358" spans="1:97" s="189" customFormat="1" ht="15.75" thickBot="1">
      <c r="A358" s="546" t="s">
        <v>1458</v>
      </c>
      <c r="B358" s="584" t="s">
        <v>1459</v>
      </c>
      <c r="C358" s="181" t="s">
        <v>1460</v>
      </c>
      <c r="D358" s="548"/>
      <c r="E358" s="548"/>
      <c r="F358" s="182" t="s">
        <v>1451</v>
      </c>
      <c r="G358" s="292"/>
      <c r="J358" s="230" t="s">
        <v>600</v>
      </c>
      <c r="O358" s="142"/>
      <c r="P358" s="142"/>
      <c r="Q358" s="228"/>
      <c r="R358" s="228"/>
      <c r="V358" s="188"/>
      <c r="AV358" s="142"/>
      <c r="AY358" s="194"/>
      <c r="AZ358" s="142"/>
      <c r="BA358" s="184"/>
      <c r="BB358" s="184"/>
      <c r="BC358" s="184"/>
      <c r="BI358" s="547">
        <v>8.7489063867016625</v>
      </c>
      <c r="BM358" s="181">
        <v>114.3</v>
      </c>
      <c r="BN358" s="187"/>
      <c r="BO358" s="163"/>
      <c r="BP358" s="490">
        <v>6</v>
      </c>
      <c r="BQ358" s="169">
        <v>10.4</v>
      </c>
      <c r="BR358" s="142">
        <v>50</v>
      </c>
      <c r="BS358" s="293">
        <v>9.1440000000000001</v>
      </c>
      <c r="BT358" s="293">
        <f t="shared" si="7"/>
        <v>0.52</v>
      </c>
      <c r="BU358" s="293"/>
      <c r="BV358" s="163"/>
      <c r="BW358" s="163">
        <v>0</v>
      </c>
      <c r="BX358" s="192"/>
      <c r="CA358" s="193"/>
      <c r="CB358" s="403"/>
      <c r="CC358" s="403"/>
      <c r="CD358" s="552"/>
      <c r="CE358" s="552"/>
      <c r="CF358" s="555"/>
      <c r="CG358" s="294"/>
      <c r="CH358" s="294"/>
      <c r="CI358" s="227"/>
      <c r="CJ358" s="142"/>
      <c r="CK358" s="192"/>
      <c r="CL358" s="142"/>
      <c r="CM358" s="188"/>
      <c r="CN358" s="295">
        <v>42107</v>
      </c>
      <c r="CR358" s="142"/>
      <c r="CS358" s="194"/>
    </row>
    <row r="359" spans="1:97" s="196" customFormat="1">
      <c r="A359" s="394" t="s">
        <v>1461</v>
      </c>
      <c r="B359" s="549" t="s">
        <v>1462</v>
      </c>
      <c r="C359" s="195" t="s">
        <v>1463</v>
      </c>
      <c r="D359" s="204" t="s">
        <v>1464</v>
      </c>
      <c r="E359" s="204"/>
      <c r="F359" s="197" t="s">
        <v>1465</v>
      </c>
      <c r="G359" s="218"/>
      <c r="J359" s="200" t="s">
        <v>1283</v>
      </c>
      <c r="L359" s="196" t="s">
        <v>1466</v>
      </c>
      <c r="M359" s="196" t="s">
        <v>1285</v>
      </c>
      <c r="O359" s="199" t="s">
        <v>1306</v>
      </c>
      <c r="P359" s="199"/>
      <c r="Q359" s="335"/>
      <c r="R359" s="335"/>
      <c r="S359" s="204"/>
      <c r="U359" s="196" t="s">
        <v>1287</v>
      </c>
      <c r="V359" s="205"/>
      <c r="AB359" s="196" t="s">
        <v>1288</v>
      </c>
      <c r="AE359" s="196" t="s">
        <v>1467</v>
      </c>
      <c r="AH359" s="196" t="s">
        <v>1468</v>
      </c>
      <c r="AU359" s="196" t="s">
        <v>1291</v>
      </c>
      <c r="AV359" s="199">
        <v>54</v>
      </c>
      <c r="AX359" s="196">
        <v>14</v>
      </c>
      <c r="AY359" s="220" t="s">
        <v>1292</v>
      </c>
      <c r="AZ359" s="199"/>
      <c r="BA359" s="201"/>
      <c r="BB359" s="201"/>
      <c r="BC359" s="201"/>
      <c r="BI359" s="543">
        <v>5</v>
      </c>
      <c r="BJ359" s="204"/>
      <c r="BK359" s="204"/>
      <c r="BL359" s="204"/>
      <c r="BM359" s="195">
        <v>2549.8000000000002</v>
      </c>
      <c r="BN359" s="187">
        <v>1.99</v>
      </c>
      <c r="BO359" s="214"/>
      <c r="BP359" s="490">
        <v>5</v>
      </c>
      <c r="BQ359" s="169">
        <v>70.8</v>
      </c>
      <c r="BR359" s="199">
        <v>50</v>
      </c>
      <c r="BS359" s="474">
        <v>254.98</v>
      </c>
      <c r="BT359" s="585">
        <f>BR359*BQ359/1000</f>
        <v>3.54</v>
      </c>
      <c r="BU359" s="474"/>
      <c r="BV359" s="214">
        <v>40</v>
      </c>
      <c r="BW359" s="214">
        <f>BR359-BV359</f>
        <v>10</v>
      </c>
      <c r="BX359" s="215"/>
      <c r="CA359" s="216"/>
      <c r="CB359" s="403">
        <v>41787</v>
      </c>
      <c r="CC359" s="403" t="s">
        <v>118</v>
      </c>
      <c r="CD359" s="552" t="s">
        <v>1359</v>
      </c>
      <c r="CE359" s="552" t="s">
        <v>1394</v>
      </c>
      <c r="CF359" s="553">
        <v>41851</v>
      </c>
      <c r="CG359" s="294" t="s">
        <v>177</v>
      </c>
      <c r="CH359" s="294" t="s">
        <v>1361</v>
      </c>
      <c r="CI359" s="239"/>
      <c r="CJ359" s="199"/>
      <c r="CK359" s="215"/>
      <c r="CL359" s="199"/>
      <c r="CM359" s="205"/>
      <c r="CN359" s="219"/>
      <c r="CR359" s="199"/>
      <c r="CS359" s="220"/>
    </row>
    <row r="360" spans="1:97" s="196" customFormat="1" ht="15.75" thickBot="1">
      <c r="A360" s="394" t="s">
        <v>1469</v>
      </c>
      <c r="B360" s="549" t="s">
        <v>1470</v>
      </c>
      <c r="C360" s="195" t="s">
        <v>1471</v>
      </c>
      <c r="D360" s="545"/>
      <c r="E360" s="545"/>
      <c r="F360" s="197" t="s">
        <v>1465</v>
      </c>
      <c r="G360" s="218"/>
      <c r="J360" s="200" t="s">
        <v>600</v>
      </c>
      <c r="O360" s="199"/>
      <c r="P360" s="199"/>
      <c r="Q360" s="335"/>
      <c r="R360" s="335"/>
      <c r="V360" s="205"/>
      <c r="AV360" s="199"/>
      <c r="AY360" s="220"/>
      <c r="AZ360" s="199"/>
      <c r="BA360" s="201"/>
      <c r="BB360" s="201"/>
      <c r="BC360" s="201"/>
      <c r="BI360" s="543">
        <v>12.919896640826872</v>
      </c>
      <c r="BM360" s="195">
        <v>77.400000000000006</v>
      </c>
      <c r="BN360" s="187">
        <v>1.84</v>
      </c>
      <c r="BO360" s="214"/>
      <c r="BP360" s="490">
        <v>12.919896640826872</v>
      </c>
      <c r="BQ360" s="169">
        <v>65.599999999999994</v>
      </c>
      <c r="BR360" s="199">
        <v>50</v>
      </c>
      <c r="BS360" s="474">
        <v>7.74</v>
      </c>
      <c r="BT360" s="586">
        <f t="shared" si="7"/>
        <v>3.2799999999999994</v>
      </c>
      <c r="BU360" s="474"/>
      <c r="BV360" s="214">
        <v>40</v>
      </c>
      <c r="BW360" s="214">
        <f>BR360-BV360</f>
        <v>10</v>
      </c>
      <c r="BX360" s="215"/>
      <c r="CA360" s="216"/>
      <c r="CB360" s="403">
        <v>41787</v>
      </c>
      <c r="CC360" s="403" t="s">
        <v>118</v>
      </c>
      <c r="CD360" s="552" t="s">
        <v>1369</v>
      </c>
      <c r="CE360" s="552" t="s">
        <v>1394</v>
      </c>
      <c r="CF360" s="553">
        <v>41851</v>
      </c>
      <c r="CG360" s="294" t="s">
        <v>177</v>
      </c>
      <c r="CH360" s="294" t="s">
        <v>1361</v>
      </c>
      <c r="CI360" s="239"/>
      <c r="CJ360" s="199"/>
      <c r="CK360" s="215"/>
      <c r="CL360" s="199"/>
      <c r="CM360" s="205"/>
      <c r="CN360" s="219"/>
      <c r="CR360" s="199"/>
      <c r="CS360" s="220"/>
    </row>
    <row r="361" spans="1:97" s="189" customFormat="1">
      <c r="A361" s="546" t="s">
        <v>1472</v>
      </c>
      <c r="B361" s="321" t="s">
        <v>1473</v>
      </c>
      <c r="D361" s="187"/>
      <c r="E361" s="187"/>
      <c r="F361" s="182" t="s">
        <v>1474</v>
      </c>
      <c r="G361" s="292"/>
      <c r="J361" s="200" t="s">
        <v>1283</v>
      </c>
      <c r="L361" s="189" t="s">
        <v>1466</v>
      </c>
      <c r="M361" s="189" t="s">
        <v>1299</v>
      </c>
      <c r="O361" s="142" t="s">
        <v>1475</v>
      </c>
      <c r="P361" s="142"/>
      <c r="Q361" s="228"/>
      <c r="R361" s="228"/>
      <c r="S361" s="187"/>
      <c r="U361" s="189" t="s">
        <v>1287</v>
      </c>
      <c r="V361" s="188"/>
      <c r="AB361" s="189" t="s">
        <v>1288</v>
      </c>
      <c r="AE361" s="189" t="s">
        <v>1476</v>
      </c>
      <c r="AH361" s="189" t="s">
        <v>1290</v>
      </c>
      <c r="AU361" s="189" t="s">
        <v>1291</v>
      </c>
      <c r="AV361" s="142">
        <v>63</v>
      </c>
      <c r="AX361" s="189">
        <v>26</v>
      </c>
      <c r="AY361" s="194" t="s">
        <v>1292</v>
      </c>
      <c r="AZ361" s="142"/>
      <c r="BA361" s="184"/>
      <c r="BB361" s="184"/>
      <c r="BC361" s="184"/>
      <c r="BI361" s="547">
        <v>5</v>
      </c>
      <c r="BJ361" s="187"/>
      <c r="BK361" s="187"/>
      <c r="BL361" s="187"/>
      <c r="BM361" s="181">
        <v>204.7</v>
      </c>
      <c r="BN361" s="187"/>
      <c r="BO361" s="163"/>
      <c r="BP361" s="490">
        <v>5</v>
      </c>
      <c r="BQ361" s="544">
        <v>7.62</v>
      </c>
      <c r="BR361" s="142">
        <v>62</v>
      </c>
      <c r="BS361" s="293">
        <v>20.47</v>
      </c>
      <c r="BT361" s="587">
        <f t="shared" si="7"/>
        <v>0.47243999999999997</v>
      </c>
      <c r="BU361" s="293"/>
      <c r="BV361" s="163"/>
      <c r="BW361" s="163"/>
      <c r="BX361" s="192"/>
      <c r="CA361" s="193"/>
      <c r="CB361" s="403"/>
      <c r="CC361" s="403"/>
      <c r="CD361" s="552"/>
      <c r="CE361" s="552"/>
      <c r="CF361" s="555"/>
      <c r="CG361" s="294"/>
      <c r="CH361" s="294"/>
      <c r="CI361" s="227"/>
      <c r="CJ361" s="142"/>
      <c r="CK361" s="192"/>
      <c r="CL361" s="142"/>
      <c r="CM361" s="188"/>
      <c r="CN361" s="295"/>
      <c r="CR361" s="142"/>
      <c r="CS361" s="194"/>
    </row>
    <row r="362" spans="1:97" s="189" customFormat="1">
      <c r="A362" s="546" t="s">
        <v>1477</v>
      </c>
      <c r="B362" s="321" t="s">
        <v>1478</v>
      </c>
      <c r="C362" s="181" t="s">
        <v>1479</v>
      </c>
      <c r="D362" s="548"/>
      <c r="E362" s="548"/>
      <c r="F362" s="182" t="s">
        <v>1474</v>
      </c>
      <c r="G362" s="292"/>
      <c r="J362" s="230" t="s">
        <v>600</v>
      </c>
      <c r="O362" s="142"/>
      <c r="P362" s="142"/>
      <c r="Q362" s="228"/>
      <c r="R362" s="228"/>
      <c r="V362" s="188"/>
      <c r="AV362" s="142"/>
      <c r="AY362" s="194"/>
      <c r="AZ362" s="142"/>
      <c r="BA362" s="184"/>
      <c r="BB362" s="184"/>
      <c r="BC362" s="184"/>
      <c r="BI362" s="547">
        <v>6.2266500622665006</v>
      </c>
      <c r="BM362" s="181">
        <v>160.6</v>
      </c>
      <c r="BN362" s="187">
        <v>1.83</v>
      </c>
      <c r="BO362" s="163"/>
      <c r="BP362" s="490">
        <v>6.2266500622665006</v>
      </c>
      <c r="BQ362" s="544">
        <v>45.2</v>
      </c>
      <c r="BR362" s="142">
        <v>62</v>
      </c>
      <c r="BS362" s="293">
        <v>16.061</v>
      </c>
      <c r="BT362" s="581">
        <f t="shared" si="7"/>
        <v>2.8024</v>
      </c>
      <c r="BU362" s="293"/>
      <c r="BV362" s="163">
        <v>40</v>
      </c>
      <c r="BW362" s="163">
        <f>BR362-BV362</f>
        <v>22</v>
      </c>
      <c r="BX362" s="192"/>
      <c r="CA362" s="193"/>
      <c r="CB362" s="403">
        <v>41787</v>
      </c>
      <c r="CC362" s="403" t="s">
        <v>118</v>
      </c>
      <c r="CD362" s="552" t="s">
        <v>1369</v>
      </c>
      <c r="CE362" s="552" t="s">
        <v>1394</v>
      </c>
      <c r="CF362" s="553">
        <v>41851</v>
      </c>
      <c r="CG362" s="294" t="s">
        <v>182</v>
      </c>
      <c r="CH362" s="294" t="s">
        <v>1361</v>
      </c>
      <c r="CI362" s="227"/>
      <c r="CJ362" s="142"/>
      <c r="CK362" s="192"/>
      <c r="CL362" s="142"/>
      <c r="CM362" s="188"/>
      <c r="CN362" s="295"/>
      <c r="CR362" s="142"/>
      <c r="CS362" s="194"/>
    </row>
    <row r="363" spans="1:97" s="189" customFormat="1" ht="15.75" thickBot="1">
      <c r="A363" s="546" t="s">
        <v>1480</v>
      </c>
      <c r="B363" s="321" t="s">
        <v>1481</v>
      </c>
      <c r="C363" s="181" t="s">
        <v>1482</v>
      </c>
      <c r="D363" s="548" t="s">
        <v>1483</v>
      </c>
      <c r="E363" s="548"/>
      <c r="F363" s="182" t="s">
        <v>1474</v>
      </c>
      <c r="G363" s="292"/>
      <c r="J363" s="230" t="s">
        <v>1323</v>
      </c>
      <c r="L363" s="189" t="s">
        <v>1466</v>
      </c>
      <c r="O363" s="142"/>
      <c r="P363" s="142"/>
      <c r="Q363" s="228"/>
      <c r="R363" s="228"/>
      <c r="S363" s="187"/>
      <c r="V363" s="188"/>
      <c r="AV363" s="142"/>
      <c r="AY363" s="194"/>
      <c r="AZ363" s="142"/>
      <c r="BA363" s="184"/>
      <c r="BB363" s="184"/>
      <c r="BC363" s="184"/>
      <c r="BI363" s="547"/>
      <c r="BJ363" s="187"/>
      <c r="BK363" s="187"/>
      <c r="BL363" s="187"/>
      <c r="BM363" s="181"/>
      <c r="BN363" s="187"/>
      <c r="BO363" s="163"/>
      <c r="BQ363" s="152">
        <v>53.4</v>
      </c>
      <c r="BR363" s="163">
        <v>30</v>
      </c>
      <c r="BT363" s="588">
        <v>1.6020000000000001</v>
      </c>
      <c r="BU363" s="293"/>
      <c r="BV363" s="163"/>
      <c r="BW363" s="163">
        <v>0</v>
      </c>
      <c r="BX363" s="192"/>
      <c r="CA363" s="193"/>
      <c r="CB363" s="403">
        <v>41787</v>
      </c>
      <c r="CC363" s="403" t="s">
        <v>118</v>
      </c>
      <c r="CD363" s="552" t="s">
        <v>1359</v>
      </c>
      <c r="CE363" t="s">
        <v>1370</v>
      </c>
      <c r="CF363" s="148">
        <v>41849</v>
      </c>
      <c r="CG363" s="294" t="s">
        <v>182</v>
      </c>
      <c r="CH363" s="294" t="s">
        <v>1361</v>
      </c>
      <c r="CI363" s="227"/>
      <c r="CJ363" s="142"/>
      <c r="CK363" s="192"/>
      <c r="CL363" s="142"/>
      <c r="CM363" s="188"/>
      <c r="CN363" s="295"/>
      <c r="CR363" s="142"/>
      <c r="CS363" s="194"/>
    </row>
    <row r="364" spans="1:97" s="196" customFormat="1">
      <c r="A364" s="394" t="s">
        <v>1484</v>
      </c>
      <c r="B364" s="549" t="s">
        <v>1485</v>
      </c>
      <c r="C364" s="196" t="s">
        <v>1486</v>
      </c>
      <c r="D364" s="204" t="s">
        <v>1487</v>
      </c>
      <c r="E364" s="204"/>
      <c r="F364" s="197" t="s">
        <v>1488</v>
      </c>
      <c r="G364" s="218"/>
      <c r="J364" s="200" t="s">
        <v>1283</v>
      </c>
      <c r="L364" s="196" t="s">
        <v>1284</v>
      </c>
      <c r="M364" s="196" t="s">
        <v>1285</v>
      </c>
      <c r="O364" s="199" t="s">
        <v>1286</v>
      </c>
      <c r="P364" s="199"/>
      <c r="Q364" s="335"/>
      <c r="R364" s="335"/>
      <c r="S364" s="204"/>
      <c r="U364" s="196" t="s">
        <v>1287</v>
      </c>
      <c r="V364" s="205"/>
      <c r="AB364" s="196" t="s">
        <v>1288</v>
      </c>
      <c r="AE364" s="196" t="s">
        <v>1489</v>
      </c>
      <c r="AH364" s="196" t="s">
        <v>743</v>
      </c>
      <c r="AU364" s="196" t="s">
        <v>1291</v>
      </c>
      <c r="AV364" s="199">
        <v>63</v>
      </c>
      <c r="AX364" s="196">
        <v>4</v>
      </c>
      <c r="AY364" s="220" t="s">
        <v>1292</v>
      </c>
      <c r="AZ364" s="199"/>
      <c r="BA364" s="201"/>
      <c r="BB364" s="201"/>
      <c r="BC364" s="201"/>
      <c r="BI364" s="543">
        <v>13.458950201884253</v>
      </c>
      <c r="BJ364" s="204"/>
      <c r="BK364" s="204"/>
      <c r="BL364" s="204"/>
      <c r="BM364" s="195">
        <v>74.3</v>
      </c>
      <c r="BN364" s="187">
        <v>2.0099999999999998</v>
      </c>
      <c r="BO364" s="214"/>
      <c r="BP364" s="490">
        <v>13.458950201884253</v>
      </c>
      <c r="BQ364" s="544">
        <v>97.8</v>
      </c>
      <c r="BR364" s="199">
        <v>62</v>
      </c>
      <c r="BS364" s="474">
        <v>7.43</v>
      </c>
      <c r="BT364" s="585">
        <f t="shared" si="7"/>
        <v>6.0635999999999992</v>
      </c>
      <c r="BU364" s="474"/>
      <c r="BV364" s="214">
        <v>62</v>
      </c>
      <c r="BW364" s="214">
        <f>BR364-BV364</f>
        <v>0</v>
      </c>
      <c r="BX364" s="215"/>
      <c r="CA364" s="216"/>
      <c r="CB364" s="403">
        <v>41787</v>
      </c>
      <c r="CC364" s="403" t="s">
        <v>118</v>
      </c>
      <c r="CD364" s="552" t="s">
        <v>1359</v>
      </c>
      <c r="CE364" s="56" t="s">
        <v>1360</v>
      </c>
      <c r="CF364" s="553">
        <v>41844</v>
      </c>
      <c r="CG364" s="294" t="s">
        <v>187</v>
      </c>
      <c r="CH364" s="294" t="s">
        <v>1361</v>
      </c>
      <c r="CI364" s="239"/>
      <c r="CJ364" s="199"/>
      <c r="CK364" s="215"/>
      <c r="CL364" s="199"/>
      <c r="CM364" s="205"/>
      <c r="CN364" s="219"/>
      <c r="CR364" s="199"/>
      <c r="CS364" s="220"/>
    </row>
    <row r="365" spans="1:97" s="196" customFormat="1">
      <c r="A365" s="394" t="s">
        <v>1490</v>
      </c>
      <c r="B365" s="589" t="s">
        <v>1491</v>
      </c>
      <c r="C365" s="195"/>
      <c r="D365" s="545"/>
      <c r="E365" s="545"/>
      <c r="F365" s="197" t="s">
        <v>1488</v>
      </c>
      <c r="G365" s="218"/>
      <c r="J365" s="200" t="s">
        <v>600</v>
      </c>
      <c r="O365" s="199"/>
      <c r="P365" s="199"/>
      <c r="Q365" s="335"/>
      <c r="R365" s="335"/>
      <c r="V365" s="205"/>
      <c r="AV365" s="199"/>
      <c r="AY365" s="220"/>
      <c r="AZ365" s="199"/>
      <c r="BA365" s="201"/>
      <c r="BB365" s="201"/>
      <c r="BC365" s="201"/>
      <c r="BI365" s="543">
        <v>6.0204695966285371</v>
      </c>
      <c r="BM365" s="195">
        <v>166.1</v>
      </c>
      <c r="BN365" s="204"/>
      <c r="BO365" s="214"/>
      <c r="BP365" s="490">
        <v>6.0204695966285371</v>
      </c>
      <c r="BQ365" s="544">
        <v>4.54</v>
      </c>
      <c r="BR365" s="199">
        <v>62</v>
      </c>
      <c r="BS365" s="474">
        <v>8.3049999999999997</v>
      </c>
      <c r="BT365" s="590">
        <f t="shared" si="7"/>
        <v>0.28148000000000001</v>
      </c>
      <c r="BU365" s="474"/>
      <c r="BV365" s="214"/>
      <c r="BW365" s="214"/>
      <c r="BX365" s="215"/>
      <c r="CA365" s="216"/>
      <c r="CB365" s="403"/>
      <c r="CC365" s="403"/>
      <c r="CD365" s="552"/>
      <c r="CE365" s="552"/>
      <c r="CF365" s="555"/>
      <c r="CG365" s="294"/>
      <c r="CH365" s="294"/>
      <c r="CI365" s="239"/>
      <c r="CJ365" s="199"/>
      <c r="CK365" s="215"/>
      <c r="CL365" s="199"/>
      <c r="CM365" s="205"/>
      <c r="CN365" s="219"/>
      <c r="CR365" s="199"/>
      <c r="CS365" s="220"/>
    </row>
    <row r="366" spans="1:97" s="196" customFormat="1" ht="15.75" thickBot="1">
      <c r="A366" s="394" t="s">
        <v>1492</v>
      </c>
      <c r="B366" s="549" t="s">
        <v>1493</v>
      </c>
      <c r="C366" s="195" t="s">
        <v>1494</v>
      </c>
      <c r="D366" s="545"/>
      <c r="E366" s="545"/>
      <c r="F366" s="197" t="s">
        <v>1488</v>
      </c>
      <c r="G366" s="218"/>
      <c r="J366" s="200" t="s">
        <v>600</v>
      </c>
      <c r="O366" s="199"/>
      <c r="P366" s="199"/>
      <c r="Q366" s="335"/>
      <c r="R366" s="335"/>
      <c r="V366" s="205"/>
      <c r="AV366" s="199"/>
      <c r="AY366" s="220"/>
      <c r="AZ366" s="199"/>
      <c r="BA366" s="201"/>
      <c r="BB366" s="201"/>
      <c r="BC366" s="201"/>
      <c r="BI366" s="543"/>
      <c r="BM366" s="195"/>
      <c r="BN366" s="187">
        <v>1.81</v>
      </c>
      <c r="BO366" s="214"/>
      <c r="BP366" s="189"/>
      <c r="BQ366" s="152">
        <v>82.8</v>
      </c>
      <c r="BR366" s="214">
        <v>95</v>
      </c>
      <c r="BT366" s="591">
        <v>7.8659999999999997</v>
      </c>
      <c r="BU366" s="474"/>
      <c r="BV366" s="214">
        <v>54</v>
      </c>
      <c r="BW366" s="214">
        <f>BR366-BV366</f>
        <v>41</v>
      </c>
      <c r="BX366" s="215"/>
      <c r="CA366" s="216"/>
      <c r="CB366" s="403">
        <v>41787</v>
      </c>
      <c r="CC366" s="403" t="s">
        <v>118</v>
      </c>
      <c r="CD366" s="552" t="s">
        <v>1369</v>
      </c>
      <c r="CE366" s="56" t="s">
        <v>1360</v>
      </c>
      <c r="CF366" s="553">
        <v>41844</v>
      </c>
      <c r="CG366" s="294" t="s">
        <v>187</v>
      </c>
      <c r="CH366" s="294" t="s">
        <v>1361</v>
      </c>
      <c r="CI366" s="239"/>
      <c r="CJ366" s="199"/>
      <c r="CK366" s="215"/>
      <c r="CL366" s="199"/>
      <c r="CM366" s="205"/>
      <c r="CN366" s="219"/>
      <c r="CR366" s="199"/>
      <c r="CS366" s="220"/>
    </row>
    <row r="367" spans="1:97" s="189" customFormat="1">
      <c r="A367" s="546" t="s">
        <v>1495</v>
      </c>
      <c r="B367" s="321" t="s">
        <v>1496</v>
      </c>
      <c r="C367" s="181" t="s">
        <v>1497</v>
      </c>
      <c r="D367" s="187"/>
      <c r="E367" s="187"/>
      <c r="F367" s="182" t="s">
        <v>1498</v>
      </c>
      <c r="G367" s="292"/>
      <c r="J367" s="200" t="s">
        <v>1283</v>
      </c>
      <c r="L367" s="189" t="s">
        <v>1466</v>
      </c>
      <c r="M367" s="189" t="s">
        <v>1285</v>
      </c>
      <c r="O367" s="142" t="s">
        <v>1499</v>
      </c>
      <c r="P367" s="142"/>
      <c r="Q367" s="228"/>
      <c r="R367" s="228"/>
      <c r="S367" s="187"/>
      <c r="U367" s="189" t="s">
        <v>1500</v>
      </c>
      <c r="V367" s="188"/>
      <c r="AB367" s="189" t="s">
        <v>1288</v>
      </c>
      <c r="AE367" s="189" t="s">
        <v>1501</v>
      </c>
      <c r="AH367" s="189" t="s">
        <v>1453</v>
      </c>
      <c r="AU367" s="189" t="s">
        <v>1291</v>
      </c>
      <c r="AV367" s="142">
        <v>59</v>
      </c>
      <c r="AX367" s="189">
        <v>13</v>
      </c>
      <c r="AY367" s="194" t="s">
        <v>1292</v>
      </c>
      <c r="AZ367" s="142"/>
      <c r="BA367" s="184"/>
      <c r="BB367" s="184"/>
      <c r="BC367" s="184"/>
      <c r="BI367" s="547">
        <v>20.66115702479339</v>
      </c>
      <c r="BJ367" s="187"/>
      <c r="BK367" s="187"/>
      <c r="BL367" s="187"/>
      <c r="BM367" s="181">
        <v>48.4</v>
      </c>
      <c r="BN367" s="187"/>
      <c r="BO367" s="163"/>
      <c r="BP367" s="490">
        <v>20.66115702479339</v>
      </c>
      <c r="BQ367" s="169">
        <v>17.22</v>
      </c>
      <c r="BR367" s="142">
        <v>50</v>
      </c>
      <c r="BS367" s="293">
        <v>4.84</v>
      </c>
      <c r="BT367" s="592">
        <f t="shared" si="7"/>
        <v>0.86099999999999999</v>
      </c>
      <c r="BU367" s="293"/>
      <c r="BV367" s="163"/>
      <c r="BW367" s="163"/>
      <c r="BX367" s="192"/>
      <c r="CA367" s="193"/>
      <c r="CB367" s="403"/>
      <c r="CC367" s="403"/>
      <c r="CD367" s="552"/>
      <c r="CE367" s="552"/>
      <c r="CF367" s="555"/>
      <c r="CG367" s="294"/>
      <c r="CH367" s="294"/>
      <c r="CI367" s="227"/>
      <c r="CJ367" s="142"/>
      <c r="CK367" s="192"/>
      <c r="CL367" s="142"/>
      <c r="CM367" s="188"/>
      <c r="CN367" s="295">
        <v>42107</v>
      </c>
      <c r="CR367" s="142"/>
      <c r="CS367" s="194"/>
    </row>
    <row r="368" spans="1:97" s="189" customFormat="1">
      <c r="A368" s="546" t="s">
        <v>1502</v>
      </c>
      <c r="B368" s="321" t="s">
        <v>1503</v>
      </c>
      <c r="C368" s="455" t="s">
        <v>1504</v>
      </c>
      <c r="D368" s="548" t="s">
        <v>1505</v>
      </c>
      <c r="E368" s="548"/>
      <c r="F368" s="182" t="s">
        <v>1498</v>
      </c>
      <c r="G368" s="292"/>
      <c r="J368" s="230" t="s">
        <v>600</v>
      </c>
      <c r="O368" s="142"/>
      <c r="P368" s="142"/>
      <c r="Q368" s="228"/>
      <c r="R368" s="228"/>
      <c r="V368" s="188"/>
      <c r="AV368" s="142"/>
      <c r="AY368" s="194"/>
      <c r="AZ368" s="142"/>
      <c r="BA368" s="184"/>
      <c r="BB368" s="184"/>
      <c r="BC368" s="184"/>
      <c r="BI368" s="547">
        <v>15.408320493066254</v>
      </c>
      <c r="BM368" s="181">
        <v>64.900000000000006</v>
      </c>
      <c r="BN368" s="187">
        <v>1.83</v>
      </c>
      <c r="BO368" s="163"/>
      <c r="BP368" s="490">
        <v>15.408320493066254</v>
      </c>
      <c r="BQ368" s="169">
        <v>43.2</v>
      </c>
      <c r="BR368" s="142">
        <v>50</v>
      </c>
      <c r="BS368" s="293">
        <v>6.49</v>
      </c>
      <c r="BT368" s="593">
        <f>BR368*BQ368/1000</f>
        <v>2.16</v>
      </c>
      <c r="BU368" s="293"/>
      <c r="BV368" s="163"/>
      <c r="BW368" s="163">
        <v>0</v>
      </c>
      <c r="BX368" s="192"/>
      <c r="CA368" s="193"/>
      <c r="CB368" s="403">
        <v>41787</v>
      </c>
      <c r="CC368" s="403" t="s">
        <v>118</v>
      </c>
      <c r="CD368" s="552" t="s">
        <v>1369</v>
      </c>
      <c r="CE368" s="56" t="s">
        <v>1360</v>
      </c>
      <c r="CF368" s="553">
        <v>41844</v>
      </c>
      <c r="CG368" s="294" t="s">
        <v>196</v>
      </c>
      <c r="CH368" s="294" t="s">
        <v>1361</v>
      </c>
      <c r="CI368" s="227"/>
      <c r="CJ368" s="142"/>
      <c r="CK368" s="192"/>
      <c r="CL368" s="142"/>
      <c r="CM368" s="188"/>
      <c r="CN368" s="295">
        <v>42107</v>
      </c>
      <c r="CR368" s="142"/>
      <c r="CS368" s="194"/>
    </row>
    <row r="369" spans="1:97" s="189" customFormat="1">
      <c r="A369" s="546" t="s">
        <v>1506</v>
      </c>
      <c r="B369" s="321" t="s">
        <v>1507</v>
      </c>
      <c r="C369" s="181"/>
      <c r="D369" s="548"/>
      <c r="E369" s="548"/>
      <c r="F369" s="182" t="s">
        <v>1498</v>
      </c>
      <c r="G369" s="292"/>
      <c r="J369" s="230" t="s">
        <v>600</v>
      </c>
      <c r="O369" s="142"/>
      <c r="P369" s="142"/>
      <c r="Q369" s="228"/>
      <c r="R369" s="228"/>
      <c r="V369" s="188"/>
      <c r="AV369" s="142"/>
      <c r="AY369" s="194"/>
      <c r="AZ369" s="142"/>
      <c r="BA369" s="184"/>
      <c r="BB369" s="184"/>
      <c r="BC369" s="184"/>
      <c r="BI369" s="547"/>
      <c r="BM369" s="181"/>
      <c r="BN369" s="187"/>
      <c r="BO369" s="163"/>
      <c r="BQ369" s="246">
        <v>12.64</v>
      </c>
      <c r="BR369" s="189">
        <v>30</v>
      </c>
      <c r="BT369" s="594">
        <v>0.37919999999999998</v>
      </c>
      <c r="BU369" s="293"/>
      <c r="BV369" s="163"/>
      <c r="BW369" s="163"/>
      <c r="BX369" s="192"/>
      <c r="CA369" s="193"/>
      <c r="CB369" s="403"/>
      <c r="CC369" s="403"/>
      <c r="CD369" s="552"/>
      <c r="CE369" s="552"/>
      <c r="CF369" s="555"/>
      <c r="CG369" s="294"/>
      <c r="CH369" s="294"/>
      <c r="CI369" s="227"/>
      <c r="CJ369" s="142"/>
      <c r="CK369" s="192"/>
      <c r="CL369" s="142"/>
      <c r="CM369" s="188"/>
      <c r="CN369" s="295"/>
      <c r="CR369" s="142"/>
      <c r="CS369" s="194"/>
    </row>
    <row r="370" spans="1:97" s="189" customFormat="1" ht="15.75" thickBot="1">
      <c r="A370" s="546" t="s">
        <v>1508</v>
      </c>
      <c r="B370" s="321" t="s">
        <v>1509</v>
      </c>
      <c r="C370" s="181" t="s">
        <v>1510</v>
      </c>
      <c r="D370" s="548" t="s">
        <v>1511</v>
      </c>
      <c r="E370" s="548"/>
      <c r="F370" s="182" t="s">
        <v>1498</v>
      </c>
      <c r="G370" s="292"/>
      <c r="J370" s="230" t="s">
        <v>1323</v>
      </c>
      <c r="L370" s="189" t="s">
        <v>1466</v>
      </c>
      <c r="O370" s="142"/>
      <c r="P370" s="142"/>
      <c r="Q370" s="228"/>
      <c r="R370" s="228"/>
      <c r="S370" s="187"/>
      <c r="V370" s="188"/>
      <c r="AV370" s="142"/>
      <c r="AY370" s="194"/>
      <c r="AZ370" s="142"/>
      <c r="BA370" s="184"/>
      <c r="BB370" s="184"/>
      <c r="BC370" s="184"/>
      <c r="BI370" s="547"/>
      <c r="BJ370" s="187"/>
      <c r="BK370" s="187"/>
      <c r="BL370" s="187"/>
      <c r="BM370" s="181"/>
      <c r="BN370" s="187">
        <v>1.76</v>
      </c>
      <c r="BO370" s="163"/>
      <c r="BQ370" s="152">
        <v>36.6</v>
      </c>
      <c r="BR370" s="163">
        <v>52</v>
      </c>
      <c r="BT370" s="595">
        <v>1.9032</v>
      </c>
      <c r="BU370" s="293"/>
      <c r="BV370" s="163">
        <v>40</v>
      </c>
      <c r="BW370" s="163">
        <f>BR370-BV370</f>
        <v>12</v>
      </c>
      <c r="BX370" s="192"/>
      <c r="CA370" s="193"/>
      <c r="CB370" s="403">
        <v>41787</v>
      </c>
      <c r="CC370" s="403" t="s">
        <v>118</v>
      </c>
      <c r="CD370" s="552" t="s">
        <v>1359</v>
      </c>
      <c r="CE370" t="s">
        <v>1370</v>
      </c>
      <c r="CF370" s="148">
        <v>41849</v>
      </c>
      <c r="CG370" s="294" t="s">
        <v>196</v>
      </c>
      <c r="CH370" s="294" t="s">
        <v>1361</v>
      </c>
      <c r="CI370" s="227"/>
      <c r="CJ370" s="142"/>
      <c r="CK370" s="192"/>
      <c r="CL370" s="142"/>
      <c r="CM370" s="188"/>
      <c r="CN370" s="295"/>
      <c r="CR370" s="142"/>
      <c r="CS370" s="194"/>
    </row>
    <row r="371" spans="1:97" s="196" customFormat="1">
      <c r="A371" s="195">
        <v>142</v>
      </c>
      <c r="B371" s="549" t="s">
        <v>1512</v>
      </c>
      <c r="C371" s="196" t="s">
        <v>1513</v>
      </c>
      <c r="D371" s="204" t="s">
        <v>1514</v>
      </c>
      <c r="E371" s="204"/>
      <c r="F371" s="197" t="s">
        <v>1515</v>
      </c>
      <c r="G371" s="218"/>
      <c r="J371" s="200" t="s">
        <v>1283</v>
      </c>
      <c r="L371" s="196" t="s">
        <v>1466</v>
      </c>
      <c r="M371" s="196" t="s">
        <v>1516</v>
      </c>
      <c r="O371" s="199">
        <v>0</v>
      </c>
      <c r="P371" s="199"/>
      <c r="Q371" s="335"/>
      <c r="R371" s="335"/>
      <c r="S371" s="204"/>
      <c r="U371" s="196" t="s">
        <v>1287</v>
      </c>
      <c r="V371" s="205"/>
      <c r="AB371" s="196" t="s">
        <v>1288</v>
      </c>
      <c r="AE371" s="196" t="s">
        <v>1517</v>
      </c>
      <c r="AH371" s="196" t="s">
        <v>743</v>
      </c>
      <c r="AU371" s="196" t="s">
        <v>1291</v>
      </c>
      <c r="AV371" s="199">
        <v>56</v>
      </c>
      <c r="AX371" s="196">
        <v>10</v>
      </c>
      <c r="AY371" s="220" t="s">
        <v>1292</v>
      </c>
      <c r="AZ371" s="199"/>
      <c r="BA371" s="201"/>
      <c r="BB371" s="201"/>
      <c r="BC371" s="201"/>
      <c r="BI371" s="543">
        <v>5</v>
      </c>
      <c r="BJ371" s="204"/>
      <c r="BK371" s="204"/>
      <c r="BL371" s="204"/>
      <c r="BM371" s="195">
        <v>234.1</v>
      </c>
      <c r="BN371" s="187">
        <v>1.82</v>
      </c>
      <c r="BO371" s="214"/>
      <c r="BP371" s="490">
        <v>5</v>
      </c>
      <c r="BQ371" s="169">
        <v>68</v>
      </c>
      <c r="BR371" s="199">
        <v>50</v>
      </c>
      <c r="BS371" s="474">
        <v>23.41</v>
      </c>
      <c r="BT371" s="585">
        <f t="shared" si="7"/>
        <v>3.4</v>
      </c>
      <c r="BU371" s="474"/>
      <c r="BV371" s="214">
        <v>40</v>
      </c>
      <c r="BW371" s="214">
        <f>BR371-BV371</f>
        <v>10</v>
      </c>
      <c r="BX371" s="215"/>
      <c r="CA371" s="216"/>
      <c r="CB371" s="403">
        <v>41787</v>
      </c>
      <c r="CC371" s="403" t="s">
        <v>118</v>
      </c>
      <c r="CD371" s="552" t="s">
        <v>1359</v>
      </c>
      <c r="CE371" s="56" t="s">
        <v>1360</v>
      </c>
      <c r="CF371" s="553">
        <v>41844</v>
      </c>
      <c r="CG371" s="294" t="s">
        <v>212</v>
      </c>
      <c r="CH371" s="294" t="s">
        <v>1361</v>
      </c>
      <c r="CI371" s="239"/>
      <c r="CJ371" s="199"/>
      <c r="CK371" s="215"/>
      <c r="CL371" s="199"/>
      <c r="CM371" s="205"/>
      <c r="CN371" s="219"/>
      <c r="CR371" s="199"/>
      <c r="CS371" s="220"/>
    </row>
    <row r="372" spans="1:97" s="196" customFormat="1">
      <c r="A372" s="195">
        <v>142.1</v>
      </c>
      <c r="B372" s="589" t="s">
        <v>1518</v>
      </c>
      <c r="C372" s="195"/>
      <c r="D372" s="545"/>
      <c r="E372" s="545"/>
      <c r="F372" s="197" t="s">
        <v>1515</v>
      </c>
      <c r="G372" s="218"/>
      <c r="J372" s="200" t="s">
        <v>600</v>
      </c>
      <c r="Q372" s="335"/>
      <c r="R372" s="335"/>
      <c r="V372" s="205"/>
      <c r="AY372" s="220"/>
      <c r="AZ372" s="199"/>
      <c r="BA372" s="201"/>
      <c r="BB372" s="201"/>
      <c r="BC372" s="201"/>
      <c r="BI372" s="543">
        <v>9.4696969696969706</v>
      </c>
      <c r="BM372" s="195">
        <v>105.6</v>
      </c>
      <c r="BN372" s="204"/>
      <c r="BO372" s="214"/>
      <c r="BP372" s="490">
        <v>9.4696969696969706</v>
      </c>
      <c r="BQ372" s="544">
        <v>28.6</v>
      </c>
      <c r="BR372" s="199">
        <v>63</v>
      </c>
      <c r="BS372" s="474">
        <v>10.56</v>
      </c>
      <c r="BT372" s="590">
        <f>BR372*BQ372/1000</f>
        <v>1.8018000000000003</v>
      </c>
      <c r="BU372" s="474"/>
      <c r="BV372" s="214"/>
      <c r="BW372" s="214"/>
      <c r="BX372" s="215"/>
      <c r="CA372" s="216"/>
      <c r="CB372" s="403"/>
      <c r="CC372" s="403"/>
      <c r="CD372" s="552"/>
      <c r="CE372" s="552"/>
      <c r="CF372" s="555"/>
      <c r="CG372" s="294"/>
      <c r="CH372" s="294"/>
      <c r="CI372" s="239"/>
      <c r="CJ372" s="199"/>
      <c r="CK372" s="215"/>
      <c r="CL372" s="199"/>
      <c r="CM372" s="205"/>
      <c r="CN372" s="219"/>
      <c r="CR372" s="199"/>
      <c r="CS372" s="220"/>
    </row>
    <row r="373" spans="1:97" s="196" customFormat="1" ht="15.75" thickBot="1">
      <c r="A373" s="596">
        <v>142.19999999999999</v>
      </c>
      <c r="B373" s="597" t="s">
        <v>1519</v>
      </c>
      <c r="C373" s="596" t="s">
        <v>1520</v>
      </c>
      <c r="D373" s="598"/>
      <c r="E373" s="598"/>
      <c r="F373" s="596" t="s">
        <v>1515</v>
      </c>
      <c r="G373" s="599"/>
      <c r="H373" s="199"/>
      <c r="I373" s="199"/>
      <c r="J373" s="200" t="s">
        <v>600</v>
      </c>
      <c r="O373" s="335"/>
      <c r="P373" s="335"/>
      <c r="T373" s="195"/>
      <c r="U373" s="204"/>
      <c r="V373" s="205"/>
      <c r="AY373" s="220"/>
      <c r="AZ373" s="199"/>
      <c r="BA373" s="201"/>
      <c r="BB373" s="201"/>
      <c r="BC373" s="201"/>
      <c r="BI373" s="218"/>
      <c r="BM373" s="206"/>
      <c r="BN373" s="187">
        <v>1.79</v>
      </c>
      <c r="BO373" s="214"/>
      <c r="BP373" s="189"/>
      <c r="BQ373" s="152">
        <v>62.4</v>
      </c>
      <c r="BR373" s="196">
        <v>30</v>
      </c>
      <c r="BT373" s="591">
        <v>1.8720000000000001</v>
      </c>
      <c r="BU373" s="474"/>
      <c r="BV373" s="214"/>
      <c r="BW373" s="214">
        <v>0</v>
      </c>
      <c r="BX373" s="215"/>
      <c r="CA373" s="216"/>
      <c r="CB373" s="403">
        <v>41787</v>
      </c>
      <c r="CC373" s="403" t="s">
        <v>118</v>
      </c>
      <c r="CD373" s="552" t="s">
        <v>1369</v>
      </c>
      <c r="CE373" s="56" t="s">
        <v>1360</v>
      </c>
      <c r="CF373" s="553">
        <v>41844</v>
      </c>
      <c r="CG373" s="294" t="s">
        <v>212</v>
      </c>
      <c r="CH373" s="294" t="s">
        <v>1361</v>
      </c>
      <c r="CI373" s="239"/>
      <c r="CJ373" s="199"/>
      <c r="CK373" s="215"/>
      <c r="CL373" s="199"/>
      <c r="CM373" s="205"/>
      <c r="CN373" s="219"/>
      <c r="CR373" s="199"/>
      <c r="CS373" s="220"/>
    </row>
    <row r="374" spans="1:97" s="189" customFormat="1" ht="15" customHeight="1">
      <c r="A374" s="181">
        <v>143</v>
      </c>
      <c r="B374" s="181" t="s">
        <v>1521</v>
      </c>
      <c r="C374" s="187"/>
      <c r="D374" s="187"/>
      <c r="E374" s="187"/>
      <c r="G374" s="600" t="s">
        <v>1522</v>
      </c>
      <c r="H374" s="600"/>
      <c r="I374" s="600"/>
      <c r="J374" s="601" t="s">
        <v>1523</v>
      </c>
      <c r="K374" s="189" t="s">
        <v>1524</v>
      </c>
      <c r="N374" s="295" t="s">
        <v>1525</v>
      </c>
      <c r="O374" s="507">
        <v>4</v>
      </c>
      <c r="P374" s="602" t="s">
        <v>1526</v>
      </c>
      <c r="R374" s="295" t="s">
        <v>1527</v>
      </c>
      <c r="T374" s="181"/>
      <c r="U374" s="187"/>
      <c r="V374" s="188" t="s">
        <v>100</v>
      </c>
      <c r="W374" s="295" t="s">
        <v>1528</v>
      </c>
      <c r="AC374" s="603"/>
      <c r="AF374" s="193" t="s">
        <v>1527</v>
      </c>
      <c r="AG374" s="193" t="s">
        <v>323</v>
      </c>
      <c r="AH374" s="193" t="s">
        <v>1529</v>
      </c>
      <c r="AI374" s="193" t="s">
        <v>1530</v>
      </c>
      <c r="AJ374" s="193" t="s">
        <v>1531</v>
      </c>
      <c r="AK374" s="193">
        <v>0</v>
      </c>
      <c r="AL374" s="193">
        <v>2878</v>
      </c>
      <c r="AM374" s="193">
        <v>0</v>
      </c>
      <c r="AN374" s="193">
        <v>2878</v>
      </c>
      <c r="AP374" s="603" t="s">
        <v>1532</v>
      </c>
      <c r="AQ374" s="295" t="s">
        <v>1533</v>
      </c>
      <c r="AT374" s="295">
        <v>10342</v>
      </c>
      <c r="AV374" s="163">
        <v>27</v>
      </c>
      <c r="AY374" s="604" t="s">
        <v>1534</v>
      </c>
      <c r="AZ374" s="605" t="s">
        <v>1535</v>
      </c>
      <c r="BA374" s="184" t="s">
        <v>1536</v>
      </c>
      <c r="BB374" s="606" t="s">
        <v>1537</v>
      </c>
      <c r="BC374" s="607">
        <v>41650</v>
      </c>
      <c r="BH374" s="291">
        <v>41730</v>
      </c>
      <c r="BI374" s="292"/>
      <c r="BJ374" s="187" t="s">
        <v>1538</v>
      </c>
      <c r="BK374" s="187" t="s">
        <v>1538</v>
      </c>
      <c r="BL374" s="187"/>
      <c r="BN374" s="187"/>
      <c r="BO374" s="163"/>
      <c r="BQ374" s="246"/>
      <c r="BR374" s="142"/>
      <c r="BS374" s="293"/>
      <c r="BT374" s="293"/>
      <c r="BU374" s="293"/>
      <c r="BV374" s="163"/>
      <c r="BW374" s="163"/>
      <c r="BX374" s="192"/>
      <c r="CA374" s="193"/>
      <c r="CB374" s="194"/>
      <c r="CC374" s="292"/>
      <c r="CF374" s="181"/>
      <c r="CG374" s="294"/>
      <c r="CH374" s="294"/>
      <c r="CI374" s="227"/>
      <c r="CJ374" s="142"/>
      <c r="CK374" s="192"/>
      <c r="CL374" s="142"/>
      <c r="CM374" s="188"/>
      <c r="CN374" s="295"/>
      <c r="CR374" s="142"/>
      <c r="CS374" s="194"/>
    </row>
    <row r="375" spans="1:97" s="189" customFormat="1" ht="15" customHeight="1">
      <c r="A375" s="181">
        <v>143.1</v>
      </c>
      <c r="B375" s="181" t="s">
        <v>1539</v>
      </c>
      <c r="C375" s="187"/>
      <c r="D375" s="187"/>
      <c r="E375" s="187"/>
      <c r="G375" s="600">
        <v>405</v>
      </c>
      <c r="H375" s="600"/>
      <c r="I375" s="600"/>
      <c r="J375" s="601" t="s">
        <v>600</v>
      </c>
      <c r="O375" s="228"/>
      <c r="P375" s="228"/>
      <c r="T375" s="181"/>
      <c r="U375" s="187"/>
      <c r="V375" s="188"/>
      <c r="AY375" s="604" t="s">
        <v>1534</v>
      </c>
      <c r="AZ375" s="605" t="s">
        <v>1535</v>
      </c>
      <c r="BA375" s="608" t="s">
        <v>1540</v>
      </c>
      <c r="BB375" s="608"/>
      <c r="BC375" s="608"/>
      <c r="BF375" s="189" t="s">
        <v>1541</v>
      </c>
      <c r="BG375" s="189" t="s">
        <v>1542</v>
      </c>
      <c r="BH375" s="291">
        <v>41730</v>
      </c>
      <c r="BI375" s="292"/>
      <c r="BM375" s="189">
        <v>71.3</v>
      </c>
      <c r="BN375" s="187">
        <v>1.86</v>
      </c>
      <c r="BO375" s="163"/>
      <c r="BP375" s="189">
        <v>90</v>
      </c>
      <c r="BQ375" s="246">
        <v>58.599999999999994</v>
      </c>
      <c r="BR375" s="189">
        <v>90</v>
      </c>
      <c r="BS375" s="189" t="s">
        <v>1542</v>
      </c>
      <c r="BT375" s="293">
        <f>BR375*BQ375/1000</f>
        <v>5.2739999999999991</v>
      </c>
      <c r="BU375" s="293"/>
      <c r="BV375" s="163">
        <v>3</v>
      </c>
      <c r="BW375" s="163">
        <f>BR375-BV375</f>
        <v>87</v>
      </c>
      <c r="BX375" s="192"/>
      <c r="CA375" s="193"/>
      <c r="CB375" s="194"/>
      <c r="CC375" s="292"/>
      <c r="CF375" s="181"/>
      <c r="CG375" s="294"/>
      <c r="CH375" s="294"/>
      <c r="CI375" s="227"/>
      <c r="CJ375" s="142"/>
      <c r="CK375" s="192"/>
      <c r="CL375" s="142"/>
      <c r="CM375" s="188"/>
      <c r="CN375" s="295"/>
      <c r="CR375" s="142"/>
      <c r="CS375" s="194"/>
    </row>
    <row r="376" spans="1:97" s="196" customFormat="1" ht="15" customHeight="1">
      <c r="A376" s="195">
        <v>144</v>
      </c>
      <c r="B376" s="195" t="s">
        <v>1543</v>
      </c>
      <c r="C376" s="204" t="s">
        <v>1544</v>
      </c>
      <c r="D376" s="204"/>
      <c r="E376" s="204"/>
      <c r="G376" s="609" t="s">
        <v>1545</v>
      </c>
      <c r="H376" s="336"/>
      <c r="I376" s="336"/>
      <c r="J376" s="199" t="s">
        <v>1546</v>
      </c>
      <c r="K376" s="196" t="s">
        <v>1524</v>
      </c>
      <c r="N376" s="219" t="s">
        <v>1525</v>
      </c>
      <c r="O376" s="610" t="s">
        <v>1547</v>
      </c>
      <c r="P376" s="611" t="s">
        <v>1548</v>
      </c>
      <c r="R376" s="219" t="s">
        <v>323</v>
      </c>
      <c r="T376" s="195"/>
      <c r="U376" s="204"/>
      <c r="V376" s="205" t="s">
        <v>100</v>
      </c>
      <c r="W376" s="219" t="s">
        <v>1549</v>
      </c>
      <c r="AC376" s="612"/>
      <c r="AF376" s="216" t="s">
        <v>323</v>
      </c>
      <c r="AG376" s="216" t="s">
        <v>1527</v>
      </c>
      <c r="AH376" s="216" t="s">
        <v>1529</v>
      </c>
      <c r="AI376" s="216" t="s">
        <v>1550</v>
      </c>
      <c r="AJ376" s="216" t="s">
        <v>1551</v>
      </c>
      <c r="AK376" s="216">
        <v>0</v>
      </c>
      <c r="AL376" s="216">
        <v>2396</v>
      </c>
      <c r="AM376" s="216">
        <v>0</v>
      </c>
      <c r="AN376" s="216">
        <v>2396</v>
      </c>
      <c r="AP376" s="612" t="s">
        <v>1552</v>
      </c>
      <c r="AQ376" s="219" t="s">
        <v>1533</v>
      </c>
      <c r="AT376" s="219">
        <v>19713</v>
      </c>
      <c r="AV376" s="214">
        <v>52</v>
      </c>
      <c r="AY376" s="613" t="s">
        <v>1534</v>
      </c>
      <c r="AZ376" s="614" t="s">
        <v>1535</v>
      </c>
      <c r="BA376" s="201" t="s">
        <v>1536</v>
      </c>
      <c r="BB376" s="606" t="s">
        <v>1537</v>
      </c>
      <c r="BC376" s="615">
        <v>41650</v>
      </c>
      <c r="BH376" s="206">
        <v>41730</v>
      </c>
      <c r="BI376" s="218"/>
      <c r="BJ376" s="204" t="s">
        <v>1553</v>
      </c>
      <c r="BK376" s="204" t="s">
        <v>1553</v>
      </c>
      <c r="BL376" s="204" t="s">
        <v>1554</v>
      </c>
      <c r="BM376" s="196">
        <v>78.7</v>
      </c>
      <c r="BN376" s="204">
        <v>2.09</v>
      </c>
      <c r="BO376" s="214"/>
      <c r="BQ376" s="246">
        <v>11.3</v>
      </c>
      <c r="BR376" s="199">
        <v>50</v>
      </c>
      <c r="BS376" s="474"/>
      <c r="BT376" s="474">
        <f>BR376*BQ376/1000</f>
        <v>0.56499999999999995</v>
      </c>
      <c r="BU376" s="474"/>
      <c r="BV376" s="214"/>
      <c r="BW376" s="214"/>
      <c r="BX376" s="215"/>
      <c r="CA376" s="216"/>
      <c r="CB376" s="217">
        <v>42074</v>
      </c>
      <c r="CC376" s="403" t="s">
        <v>118</v>
      </c>
      <c r="CD376" s="196" t="s">
        <v>1555</v>
      </c>
      <c r="CE376" s="196" t="s">
        <v>1556</v>
      </c>
      <c r="CF376" s="345">
        <v>42121</v>
      </c>
      <c r="CG376" s="237" t="s">
        <v>121</v>
      </c>
      <c r="CH376" s="237"/>
      <c r="CI376" s="239"/>
      <c r="CJ376" s="199"/>
      <c r="CK376" s="215"/>
      <c r="CL376" s="199"/>
      <c r="CM376" s="205"/>
      <c r="CN376" s="219"/>
      <c r="CR376" s="199"/>
      <c r="CS376" s="217">
        <v>42123</v>
      </c>
    </row>
    <row r="377" spans="1:97" s="196" customFormat="1" ht="15" customHeight="1">
      <c r="A377" s="195">
        <v>144.1</v>
      </c>
      <c r="B377" s="195" t="s">
        <v>1557</v>
      </c>
      <c r="C377" s="204"/>
      <c r="D377" s="204"/>
      <c r="E377" s="204"/>
      <c r="G377" s="616" t="s">
        <v>1558</v>
      </c>
      <c r="H377" s="195"/>
      <c r="I377" s="195"/>
      <c r="J377" s="199"/>
      <c r="N377" s="219"/>
      <c r="O377" s="610"/>
      <c r="P377" s="611"/>
      <c r="R377" s="219"/>
      <c r="T377" s="195"/>
      <c r="U377" s="204"/>
      <c r="V377" s="205"/>
      <c r="W377" s="219"/>
      <c r="AC377" s="612"/>
      <c r="AF377" s="216"/>
      <c r="AG377" s="216"/>
      <c r="AH377" s="216"/>
      <c r="AI377" s="216"/>
      <c r="AJ377" s="216"/>
      <c r="AK377" s="216"/>
      <c r="AL377" s="216"/>
      <c r="AM377" s="216"/>
      <c r="AN377" s="216"/>
      <c r="AP377" s="612"/>
      <c r="AQ377" s="219"/>
      <c r="AT377" s="219"/>
      <c r="AV377" s="214"/>
      <c r="AY377" s="613"/>
      <c r="AZ377" s="614"/>
      <c r="BA377" s="201"/>
      <c r="BB377" s="606"/>
      <c r="BC377" s="615"/>
      <c r="BH377" s="206"/>
      <c r="BI377" s="218"/>
      <c r="BJ377" s="204"/>
      <c r="BK377" s="204"/>
      <c r="BL377" s="204"/>
      <c r="BM377" s="196">
        <v>66.5</v>
      </c>
      <c r="BN377" s="204">
        <v>2.0699999999999998</v>
      </c>
      <c r="BO377" s="214"/>
      <c r="BQ377" s="246">
        <v>11.56</v>
      </c>
      <c r="BR377" s="199">
        <v>50</v>
      </c>
      <c r="BS377" s="474"/>
      <c r="BT377" s="474">
        <f>BR377*BQ377/1000</f>
        <v>0.57799999999999996</v>
      </c>
      <c r="BU377" s="474"/>
      <c r="BV377" s="214"/>
      <c r="BW377" s="214"/>
      <c r="BX377" s="215"/>
      <c r="CA377" s="216"/>
      <c r="CB377" s="220"/>
      <c r="CC377" s="218"/>
      <c r="CF377" s="195"/>
      <c r="CG377" s="237"/>
      <c r="CH377" s="237"/>
      <c r="CI377" s="239"/>
      <c r="CJ377" s="199"/>
      <c r="CK377" s="215"/>
      <c r="CL377" s="199"/>
      <c r="CM377" s="205"/>
      <c r="CN377" s="219"/>
      <c r="CR377" s="199"/>
      <c r="CS377" s="220"/>
    </row>
    <row r="378" spans="1:97" s="196" customFormat="1" ht="15" customHeight="1">
      <c r="A378" s="195">
        <v>144.19999999999999</v>
      </c>
      <c r="B378" s="195" t="s">
        <v>1559</v>
      </c>
      <c r="C378" s="204" t="s">
        <v>1560</v>
      </c>
      <c r="D378" s="204"/>
      <c r="E378" s="204"/>
      <c r="G378" s="609">
        <v>414</v>
      </c>
      <c r="H378" s="336"/>
      <c r="I378" s="336"/>
      <c r="J378" s="199" t="s">
        <v>600</v>
      </c>
      <c r="O378" s="335"/>
      <c r="P378" s="335"/>
      <c r="T378" s="195"/>
      <c r="U378" s="204"/>
      <c r="V378" s="205"/>
      <c r="AY378" s="613" t="s">
        <v>1534</v>
      </c>
      <c r="AZ378" s="614" t="s">
        <v>1535</v>
      </c>
      <c r="BA378" s="608" t="s">
        <v>1540</v>
      </c>
      <c r="BB378" s="608"/>
      <c r="BC378" s="608"/>
      <c r="BF378" s="196" t="s">
        <v>1541</v>
      </c>
      <c r="BG378" s="196" t="s">
        <v>1561</v>
      </c>
      <c r="BH378" s="206">
        <v>41730</v>
      </c>
      <c r="BI378" s="218"/>
      <c r="BM378" s="196">
        <v>65.3</v>
      </c>
      <c r="BN378" s="204">
        <v>1.85</v>
      </c>
      <c r="BO378" s="214"/>
      <c r="BP378" s="196">
        <v>90</v>
      </c>
      <c r="BQ378" s="246">
        <v>52</v>
      </c>
      <c r="BR378" s="196">
        <v>90</v>
      </c>
      <c r="BS378" s="196" t="s">
        <v>1561</v>
      </c>
      <c r="BT378" s="474">
        <f>BR378*BQ378/1000</f>
        <v>4.68</v>
      </c>
      <c r="BU378" s="474"/>
      <c r="BV378" s="214">
        <v>3</v>
      </c>
      <c r="BW378" s="214">
        <f>BR378-BV378</f>
        <v>87</v>
      </c>
      <c r="BX378" s="215"/>
      <c r="CA378" s="216"/>
      <c r="CB378" s="312">
        <v>42074</v>
      </c>
      <c r="CC378" s="403" t="s">
        <v>118</v>
      </c>
      <c r="CD378" s="196" t="s">
        <v>1562</v>
      </c>
      <c r="CE378" s="56" t="s">
        <v>1563</v>
      </c>
      <c r="CF378" s="345">
        <v>42117</v>
      </c>
      <c r="CG378" s="237" t="s">
        <v>121</v>
      </c>
      <c r="CH378" s="237"/>
      <c r="CI378" s="239"/>
      <c r="CJ378" s="199"/>
      <c r="CK378" s="215"/>
      <c r="CL378" s="199"/>
      <c r="CM378" s="205"/>
      <c r="CN378" s="219"/>
      <c r="CR378" s="199"/>
      <c r="CS378" s="217">
        <v>42123</v>
      </c>
    </row>
    <row r="379" spans="1:97" s="189" customFormat="1" ht="15" customHeight="1">
      <c r="A379" s="181">
        <v>145</v>
      </c>
      <c r="B379" s="181" t="s">
        <v>1564</v>
      </c>
      <c r="C379" s="187" t="s">
        <v>1565</v>
      </c>
      <c r="D379" s="187"/>
      <c r="E379" s="187"/>
      <c r="G379" s="617" t="s">
        <v>1566</v>
      </c>
      <c r="H379" s="618"/>
      <c r="I379" s="618"/>
      <c r="J379" s="142" t="s">
        <v>1567</v>
      </c>
      <c r="K379" s="189" t="s">
        <v>1568</v>
      </c>
      <c r="N379" s="295" t="s">
        <v>1525</v>
      </c>
      <c r="O379" s="507" t="s">
        <v>1569</v>
      </c>
      <c r="P379" s="602" t="s">
        <v>1570</v>
      </c>
      <c r="R379" s="295" t="s">
        <v>1571</v>
      </c>
      <c r="T379" s="181"/>
      <c r="U379" s="187"/>
      <c r="V379" s="188" t="s">
        <v>100</v>
      </c>
      <c r="W379" s="295" t="s">
        <v>1549</v>
      </c>
      <c r="AC379" s="603"/>
      <c r="AF379" s="193" t="s">
        <v>1527</v>
      </c>
      <c r="AG379" s="193" t="s">
        <v>323</v>
      </c>
      <c r="AH379" s="193" t="s">
        <v>1572</v>
      </c>
      <c r="AI379" s="193" t="s">
        <v>1573</v>
      </c>
      <c r="AJ379" s="193" t="s">
        <v>1574</v>
      </c>
      <c r="AK379" s="193">
        <v>1</v>
      </c>
      <c r="AL379" s="193">
        <v>50</v>
      </c>
      <c r="AM379" s="193">
        <v>1</v>
      </c>
      <c r="AN379" s="193">
        <v>1376</v>
      </c>
      <c r="AP379" s="603" t="s">
        <v>1575</v>
      </c>
      <c r="AQ379" s="295" t="s">
        <v>1576</v>
      </c>
      <c r="AT379" s="295">
        <v>19865</v>
      </c>
      <c r="AV379" s="163">
        <v>53</v>
      </c>
      <c r="AY379" s="604" t="s">
        <v>1534</v>
      </c>
      <c r="AZ379" s="605" t="s">
        <v>1535</v>
      </c>
      <c r="BA379" s="184" t="s">
        <v>1536</v>
      </c>
      <c r="BB379" s="606" t="s">
        <v>1537</v>
      </c>
      <c r="BC379" s="607">
        <v>41650</v>
      </c>
      <c r="BH379" s="291">
        <v>41730</v>
      </c>
      <c r="BI379" s="292"/>
      <c r="BJ379" s="187" t="s">
        <v>1553</v>
      </c>
      <c r="BK379" s="187" t="s">
        <v>1553</v>
      </c>
      <c r="BL379" s="187" t="s">
        <v>1577</v>
      </c>
      <c r="BM379" s="187">
        <v>177.1</v>
      </c>
      <c r="BN379" s="187">
        <v>2.0099999999999998</v>
      </c>
      <c r="BO379" s="163"/>
      <c r="BQ379" s="246">
        <v>61.4</v>
      </c>
      <c r="BR379" s="142">
        <v>50</v>
      </c>
      <c r="BS379" s="293"/>
      <c r="BT379" s="293">
        <f>BQ379*BR379/1000</f>
        <v>3.07</v>
      </c>
      <c r="BU379" s="293"/>
      <c r="BV379" s="163"/>
      <c r="BW379" s="163"/>
      <c r="BX379" s="192"/>
      <c r="CA379" s="193"/>
      <c r="CB379" s="312">
        <v>42074</v>
      </c>
      <c r="CC379" s="403" t="s">
        <v>118</v>
      </c>
      <c r="CD379" s="196" t="s">
        <v>1555</v>
      </c>
      <c r="CE379" s="56" t="s">
        <v>1563</v>
      </c>
      <c r="CF379" s="329">
        <v>42117</v>
      </c>
      <c r="CG379" s="294" t="s">
        <v>196</v>
      </c>
      <c r="CH379" s="294"/>
      <c r="CI379" s="227"/>
      <c r="CJ379" s="142"/>
      <c r="CK379" s="192"/>
      <c r="CL379" s="142"/>
      <c r="CM379" s="188"/>
      <c r="CN379" s="295"/>
      <c r="CR379" s="142"/>
      <c r="CS379" s="312">
        <v>42123</v>
      </c>
    </row>
    <row r="380" spans="1:97" s="189" customFormat="1" ht="15" customHeight="1">
      <c r="A380" s="181">
        <v>145.1</v>
      </c>
      <c r="B380" s="181" t="s">
        <v>1578</v>
      </c>
      <c r="C380" s="187"/>
      <c r="D380" s="187"/>
      <c r="E380" s="187"/>
      <c r="G380" s="617" t="s">
        <v>1579</v>
      </c>
      <c r="H380" s="618"/>
      <c r="I380" s="618"/>
      <c r="J380" s="142"/>
      <c r="N380" s="295"/>
      <c r="O380" s="507"/>
      <c r="P380" s="602"/>
      <c r="R380" s="295"/>
      <c r="T380" s="181"/>
      <c r="U380" s="187"/>
      <c r="V380" s="188"/>
      <c r="W380" s="295"/>
      <c r="AC380" s="603"/>
      <c r="AF380" s="193"/>
      <c r="AG380" s="193"/>
      <c r="AH380" s="193"/>
      <c r="AI380" s="193"/>
      <c r="AJ380" s="193"/>
      <c r="AK380" s="193"/>
      <c r="AL380" s="193"/>
      <c r="AM380" s="193"/>
      <c r="AN380" s="193"/>
      <c r="AP380" s="603"/>
      <c r="AQ380" s="295"/>
      <c r="AT380" s="295"/>
      <c r="AV380" s="163"/>
      <c r="AY380" s="604"/>
      <c r="AZ380" s="605"/>
      <c r="BA380" s="184"/>
      <c r="BB380" s="606"/>
      <c r="BC380" s="607"/>
      <c r="BH380" s="291"/>
      <c r="BI380" s="292"/>
      <c r="BJ380" s="187"/>
      <c r="BK380" s="187"/>
      <c r="BL380" s="187"/>
      <c r="BM380" s="187">
        <v>72.400000000000006</v>
      </c>
      <c r="BN380" s="187">
        <v>1.79</v>
      </c>
      <c r="BO380" s="163"/>
      <c r="BQ380" s="246">
        <v>31.6</v>
      </c>
      <c r="BR380" s="142">
        <v>50</v>
      </c>
      <c r="BS380" s="293"/>
      <c r="BT380" s="293">
        <f>BQ380*BR380/1000</f>
        <v>1.58</v>
      </c>
      <c r="BU380" s="293"/>
      <c r="BV380" s="163"/>
      <c r="BW380" s="163"/>
      <c r="BX380" s="192"/>
      <c r="CA380" s="193"/>
      <c r="CB380" s="194"/>
      <c r="CC380" s="292"/>
      <c r="CF380" s="181"/>
      <c r="CG380" s="294"/>
      <c r="CH380" s="294"/>
      <c r="CI380" s="227"/>
      <c r="CJ380" s="142"/>
      <c r="CK380" s="192"/>
      <c r="CL380" s="142"/>
      <c r="CM380" s="188"/>
      <c r="CN380" s="295"/>
      <c r="CR380" s="142"/>
      <c r="CS380" s="194"/>
    </row>
    <row r="381" spans="1:97" s="189" customFormat="1" ht="15" customHeight="1">
      <c r="A381" s="181">
        <v>145.19999999999999</v>
      </c>
      <c r="B381" s="181" t="s">
        <v>1580</v>
      </c>
      <c r="D381" s="187"/>
      <c r="E381" s="187"/>
      <c r="G381" s="617" t="s">
        <v>1581</v>
      </c>
      <c r="H381" s="618"/>
      <c r="I381" s="618"/>
      <c r="J381" s="142" t="s">
        <v>1567</v>
      </c>
      <c r="K381" s="189" t="s">
        <v>1582</v>
      </c>
      <c r="O381" s="228"/>
      <c r="P381" s="228"/>
      <c r="T381" s="181"/>
      <c r="U381" s="187"/>
      <c r="V381" s="188"/>
      <c r="AY381" s="604" t="s">
        <v>1534</v>
      </c>
      <c r="AZ381" s="605" t="s">
        <v>1535</v>
      </c>
      <c r="BA381" s="184" t="s">
        <v>1536</v>
      </c>
      <c r="BB381" s="606" t="s">
        <v>1537</v>
      </c>
      <c r="BC381" s="607">
        <v>41650</v>
      </c>
      <c r="BH381" s="291">
        <v>41730</v>
      </c>
      <c r="BI381" s="292"/>
      <c r="BJ381" s="187" t="s">
        <v>1553</v>
      </c>
      <c r="BK381" s="187" t="s">
        <v>1553</v>
      </c>
      <c r="BL381" s="187" t="s">
        <v>1528</v>
      </c>
      <c r="BM381" s="189">
        <v>269.3</v>
      </c>
      <c r="BN381" s="187">
        <v>2.06</v>
      </c>
      <c r="BO381" s="163"/>
      <c r="BQ381" s="246">
        <v>53.8</v>
      </c>
      <c r="BR381" s="142">
        <v>50</v>
      </c>
      <c r="BS381" s="293"/>
      <c r="BT381" s="293">
        <f>BQ381*BR381/1000</f>
        <v>2.69</v>
      </c>
      <c r="BU381" s="293"/>
      <c r="BV381" s="163"/>
      <c r="BW381" s="163"/>
      <c r="BX381" s="192"/>
      <c r="CA381" s="193"/>
      <c r="CB381" s="194"/>
      <c r="CC381" s="292"/>
      <c r="CF381" s="181"/>
      <c r="CG381" s="294"/>
      <c r="CH381" s="294"/>
      <c r="CI381" s="227"/>
      <c r="CJ381" s="142"/>
      <c r="CK381" s="192"/>
      <c r="CL381" s="142"/>
      <c r="CM381" s="188"/>
      <c r="CN381" s="295"/>
      <c r="CR381" s="142"/>
      <c r="CS381" s="194"/>
    </row>
    <row r="382" spans="1:97" s="189" customFormat="1" ht="15" customHeight="1">
      <c r="A382" s="181">
        <v>145.30000000000001</v>
      </c>
      <c r="B382" s="181" t="s">
        <v>1583</v>
      </c>
      <c r="C382" s="187" t="s">
        <v>1584</v>
      </c>
      <c r="D382" s="187"/>
      <c r="E382" s="187"/>
      <c r="G382" s="619" t="s">
        <v>1585</v>
      </c>
      <c r="H382" s="181"/>
      <c r="I382" s="181"/>
      <c r="J382" s="142"/>
      <c r="O382" s="228"/>
      <c r="P382" s="228"/>
      <c r="T382" s="181"/>
      <c r="U382" s="187"/>
      <c r="V382" s="188"/>
      <c r="AY382" s="604"/>
      <c r="AZ382" s="605"/>
      <c r="BA382" s="184"/>
      <c r="BB382" s="606"/>
      <c r="BC382" s="607"/>
      <c r="BH382" s="291"/>
      <c r="BI382" s="292"/>
      <c r="BJ382" s="187"/>
      <c r="BK382" s="187"/>
      <c r="BL382" s="187"/>
      <c r="BM382" s="189">
        <v>63.8</v>
      </c>
      <c r="BN382" s="187">
        <v>2</v>
      </c>
      <c r="BO382" s="163"/>
      <c r="BQ382" s="246">
        <v>27</v>
      </c>
      <c r="BR382" s="142">
        <v>50</v>
      </c>
      <c r="BS382" s="293"/>
      <c r="BT382" s="293">
        <f>BQ382*BR382/1000</f>
        <v>1.35</v>
      </c>
      <c r="BU382" s="293"/>
      <c r="BV382" s="163"/>
      <c r="BW382" s="163"/>
      <c r="BX382" s="192"/>
      <c r="CA382" s="193"/>
      <c r="CB382" s="312">
        <v>42074</v>
      </c>
      <c r="CC382" s="403" t="s">
        <v>118</v>
      </c>
      <c r="CD382" s="196" t="s">
        <v>1555</v>
      </c>
      <c r="CE382" s="56" t="s">
        <v>1563</v>
      </c>
      <c r="CF382" s="329">
        <v>42117</v>
      </c>
      <c r="CG382" s="294" t="s">
        <v>212</v>
      </c>
      <c r="CH382" s="294"/>
      <c r="CI382" s="227"/>
      <c r="CJ382" s="142"/>
      <c r="CK382" s="192"/>
      <c r="CL382" s="142"/>
      <c r="CM382" s="188"/>
      <c r="CN382" s="295"/>
      <c r="CR382" s="142"/>
      <c r="CS382" s="312">
        <v>42123</v>
      </c>
    </row>
    <row r="383" spans="1:97" s="189" customFormat="1" ht="15" customHeight="1">
      <c r="A383" s="181">
        <v>145.4</v>
      </c>
      <c r="B383" s="181" t="s">
        <v>1586</v>
      </c>
      <c r="C383" s="187" t="s">
        <v>1587</v>
      </c>
      <c r="D383" s="187"/>
      <c r="E383" s="187"/>
      <c r="G383" s="617">
        <v>435</v>
      </c>
      <c r="H383" s="618"/>
      <c r="I383" s="618"/>
      <c r="J383" s="142" t="s">
        <v>600</v>
      </c>
      <c r="O383" s="228"/>
      <c r="P383" s="228"/>
      <c r="T383" s="181"/>
      <c r="U383" s="187"/>
      <c r="V383" s="188"/>
      <c r="AY383" s="604" t="s">
        <v>1534</v>
      </c>
      <c r="AZ383" s="605" t="s">
        <v>1535</v>
      </c>
      <c r="BA383" s="608" t="s">
        <v>1540</v>
      </c>
      <c r="BB383" s="608"/>
      <c r="BC383" s="608"/>
      <c r="BF383" s="189" t="s">
        <v>1541</v>
      </c>
      <c r="BG383" s="189" t="s">
        <v>1588</v>
      </c>
      <c r="BH383" s="291">
        <v>41730</v>
      </c>
      <c r="BI383" s="292"/>
      <c r="BM383" s="189">
        <v>107</v>
      </c>
      <c r="BN383" s="187">
        <v>1.86</v>
      </c>
      <c r="BO383" s="163"/>
      <c r="BP383" s="189">
        <v>96</v>
      </c>
      <c r="BQ383" s="246">
        <v>75.599999999999994</v>
      </c>
      <c r="BR383" s="189">
        <v>96</v>
      </c>
      <c r="BS383" s="189" t="s">
        <v>1588</v>
      </c>
      <c r="BT383" s="293">
        <f>BR383*BQ383/1000</f>
        <v>7.2575999999999992</v>
      </c>
      <c r="BU383" s="293"/>
      <c r="BV383" s="163">
        <v>3</v>
      </c>
      <c r="BW383" s="163">
        <f>BR383-BV383</f>
        <v>93</v>
      </c>
      <c r="BX383" s="192"/>
      <c r="CA383" s="193"/>
      <c r="CB383" s="312">
        <v>42074</v>
      </c>
      <c r="CC383" s="403" t="s">
        <v>118</v>
      </c>
      <c r="CD383" s="189" t="s">
        <v>1562</v>
      </c>
      <c r="CE383" s="56" t="s">
        <v>1563</v>
      </c>
      <c r="CF383" s="329">
        <v>42117</v>
      </c>
      <c r="CG383" s="294" t="s">
        <v>187</v>
      </c>
      <c r="CH383" s="294"/>
      <c r="CI383" s="227"/>
      <c r="CJ383" s="142"/>
      <c r="CK383" s="192"/>
      <c r="CL383" s="142"/>
      <c r="CM383" s="188"/>
      <c r="CN383" s="295"/>
      <c r="CR383" s="142"/>
      <c r="CS383" s="312">
        <v>42123</v>
      </c>
    </row>
    <row r="384" spans="1:97" s="196" customFormat="1" ht="15" customHeight="1">
      <c r="A384" s="195">
        <v>146</v>
      </c>
      <c r="B384" s="195" t="s">
        <v>1589</v>
      </c>
      <c r="C384" s="204"/>
      <c r="D384" s="204"/>
      <c r="E384" s="204"/>
      <c r="G384" s="609" t="s">
        <v>1590</v>
      </c>
      <c r="H384" s="336"/>
      <c r="I384" s="336"/>
      <c r="J384" s="199" t="s">
        <v>1523</v>
      </c>
      <c r="K384" s="196" t="s">
        <v>1591</v>
      </c>
      <c r="N384" s="219" t="s">
        <v>1525</v>
      </c>
      <c r="O384" s="610" t="s">
        <v>1592</v>
      </c>
      <c r="P384" s="611" t="s">
        <v>1593</v>
      </c>
      <c r="R384" s="219" t="s">
        <v>323</v>
      </c>
      <c r="T384" s="195"/>
      <c r="U384" s="204"/>
      <c r="V384" s="205" t="s">
        <v>100</v>
      </c>
      <c r="W384" s="219" t="s">
        <v>1549</v>
      </c>
      <c r="AC384" s="612"/>
      <c r="AF384" s="216" t="s">
        <v>323</v>
      </c>
      <c r="AG384" s="216" t="s">
        <v>1527</v>
      </c>
      <c r="AH384" s="216" t="s">
        <v>1594</v>
      </c>
      <c r="AI384" s="216" t="s">
        <v>1595</v>
      </c>
      <c r="AJ384" s="216" t="s">
        <v>1596</v>
      </c>
      <c r="AK384" s="216">
        <v>1</v>
      </c>
      <c r="AL384" s="216">
        <v>161</v>
      </c>
      <c r="AM384" s="216">
        <v>1</v>
      </c>
      <c r="AN384" s="216">
        <v>703</v>
      </c>
      <c r="AP384" s="612" t="s">
        <v>1597</v>
      </c>
      <c r="AQ384" s="219" t="s">
        <v>1598</v>
      </c>
      <c r="AT384" s="219">
        <v>22973</v>
      </c>
      <c r="AV384" s="214">
        <v>61</v>
      </c>
      <c r="AY384" s="613" t="s">
        <v>1534</v>
      </c>
      <c r="AZ384" s="614" t="s">
        <v>1535</v>
      </c>
      <c r="BA384" s="201" t="s">
        <v>1536</v>
      </c>
      <c r="BB384" s="606" t="s">
        <v>1537</v>
      </c>
      <c r="BC384" s="615">
        <v>41650</v>
      </c>
      <c r="BH384" s="206">
        <v>41730</v>
      </c>
      <c r="BI384" s="218"/>
      <c r="BJ384" s="204" t="s">
        <v>1553</v>
      </c>
      <c r="BK384" s="204" t="s">
        <v>1553</v>
      </c>
      <c r="BL384" s="204"/>
      <c r="BN384" s="204"/>
      <c r="BO384" s="214"/>
      <c r="BQ384" s="246"/>
      <c r="BR384" s="199"/>
      <c r="BS384" s="474"/>
      <c r="BT384" s="474"/>
      <c r="BU384" s="474"/>
      <c r="BV384" s="214"/>
      <c r="BW384" s="214"/>
      <c r="BX384" s="215"/>
      <c r="CA384" s="216"/>
      <c r="CB384" s="220"/>
      <c r="CC384" s="218"/>
      <c r="CF384" s="195"/>
      <c r="CG384" s="237"/>
      <c r="CH384" s="237"/>
      <c r="CI384" s="239"/>
      <c r="CJ384" s="199"/>
      <c r="CK384" s="215"/>
      <c r="CL384" s="199"/>
      <c r="CM384" s="205"/>
      <c r="CN384" s="219"/>
      <c r="CR384" s="199"/>
      <c r="CS384" s="220"/>
    </row>
    <row r="385" spans="1:97" s="196" customFormat="1" ht="15" customHeight="1">
      <c r="A385" s="195">
        <v>146.1</v>
      </c>
      <c r="B385" s="195" t="s">
        <v>1599</v>
      </c>
      <c r="C385" s="204"/>
      <c r="D385" s="204"/>
      <c r="E385" s="204"/>
      <c r="G385" s="609">
        <v>445</v>
      </c>
      <c r="H385" s="336"/>
      <c r="I385" s="336"/>
      <c r="J385" s="199" t="s">
        <v>600</v>
      </c>
      <c r="O385" s="335"/>
      <c r="P385" s="335"/>
      <c r="T385" s="195"/>
      <c r="U385" s="204"/>
      <c r="V385" s="205"/>
      <c r="AY385" s="613" t="s">
        <v>1534</v>
      </c>
      <c r="AZ385" s="614" t="s">
        <v>1535</v>
      </c>
      <c r="BA385" s="608" t="s">
        <v>1540</v>
      </c>
      <c r="BB385" s="608"/>
      <c r="BC385" s="608"/>
      <c r="BF385" s="196" t="s">
        <v>1541</v>
      </c>
      <c r="BG385" s="196" t="s">
        <v>1600</v>
      </c>
      <c r="BH385" s="206">
        <v>41730</v>
      </c>
      <c r="BI385" s="218"/>
      <c r="BM385" s="196">
        <v>10.7</v>
      </c>
      <c r="BN385" s="204">
        <v>1.73</v>
      </c>
      <c r="BO385" s="214"/>
      <c r="BP385" s="196">
        <v>35</v>
      </c>
      <c r="BQ385" s="246">
        <v>7.04</v>
      </c>
      <c r="BR385" s="196">
        <v>53</v>
      </c>
      <c r="BS385" s="196" t="s">
        <v>1600</v>
      </c>
      <c r="BT385" s="474">
        <f t="shared" ref="BT385:BT391" si="8">BR385*BQ385/1000</f>
        <v>0.37312000000000001</v>
      </c>
      <c r="BU385" s="474"/>
      <c r="BV385" s="214">
        <v>3</v>
      </c>
      <c r="BW385" s="214">
        <f>BR385-BV385</f>
        <v>50</v>
      </c>
      <c r="BX385" s="215"/>
      <c r="CA385" s="216"/>
      <c r="CB385" s="220"/>
      <c r="CC385" s="218"/>
      <c r="CF385" s="195"/>
      <c r="CG385" s="237"/>
      <c r="CH385" s="237"/>
      <c r="CI385" s="239"/>
      <c r="CJ385" s="199"/>
      <c r="CK385" s="215"/>
      <c r="CL385" s="199"/>
      <c r="CM385" s="205"/>
      <c r="CN385" s="219"/>
      <c r="CR385" s="199"/>
      <c r="CS385" s="220"/>
    </row>
    <row r="386" spans="1:97" s="189" customFormat="1" ht="15" customHeight="1">
      <c r="A386" s="181">
        <v>147</v>
      </c>
      <c r="B386" s="181" t="s">
        <v>1601</v>
      </c>
      <c r="C386" s="187" t="s">
        <v>1602</v>
      </c>
      <c r="D386" s="187"/>
      <c r="E386" s="187"/>
      <c r="G386" s="617" t="s">
        <v>1603</v>
      </c>
      <c r="H386" s="618"/>
      <c r="I386" s="618"/>
      <c r="J386" s="142" t="s">
        <v>1546</v>
      </c>
      <c r="K386" s="189" t="s">
        <v>1524</v>
      </c>
      <c r="N386" s="295" t="s">
        <v>1604</v>
      </c>
      <c r="O386" s="507" t="s">
        <v>1605</v>
      </c>
      <c r="P386" s="602" t="s">
        <v>1606</v>
      </c>
      <c r="R386" s="295" t="s">
        <v>323</v>
      </c>
      <c r="T386" s="181"/>
      <c r="U386" s="187"/>
      <c r="V386" s="188" t="s">
        <v>100</v>
      </c>
      <c r="W386" s="295" t="s">
        <v>1549</v>
      </c>
      <c r="AC386" s="603"/>
      <c r="AF386" s="193" t="s">
        <v>323</v>
      </c>
      <c r="AG386" s="193" t="s">
        <v>323</v>
      </c>
      <c r="AH386" s="193" t="s">
        <v>1607</v>
      </c>
      <c r="AI386" s="193"/>
      <c r="AJ386" s="193"/>
      <c r="AK386" s="193">
        <v>0</v>
      </c>
      <c r="AL386" s="193">
        <v>1275</v>
      </c>
      <c r="AM386" s="193">
        <v>0</v>
      </c>
      <c r="AN386" s="193">
        <v>1275</v>
      </c>
      <c r="AP386" s="603" t="s">
        <v>1607</v>
      </c>
      <c r="AQ386" s="295" t="s">
        <v>1598</v>
      </c>
      <c r="AT386" s="295">
        <v>14206</v>
      </c>
      <c r="AV386" s="163">
        <v>37</v>
      </c>
      <c r="AY386" s="604" t="s">
        <v>1534</v>
      </c>
      <c r="AZ386" s="605" t="s">
        <v>1535</v>
      </c>
      <c r="BA386" s="184" t="s">
        <v>1536</v>
      </c>
      <c r="BB386" s="606" t="s">
        <v>1537</v>
      </c>
      <c r="BC386" s="607">
        <v>41650</v>
      </c>
      <c r="BH386" s="291">
        <v>41730</v>
      </c>
      <c r="BI386" s="292"/>
      <c r="BJ386" s="620">
        <v>0.9</v>
      </c>
      <c r="BK386" s="620">
        <v>0.9</v>
      </c>
      <c r="BL386" s="620" t="s">
        <v>1608</v>
      </c>
      <c r="BM386" s="621">
        <v>89.7</v>
      </c>
      <c r="BN386" s="187">
        <v>1.95</v>
      </c>
      <c r="BO386" s="163"/>
      <c r="BQ386" s="246">
        <v>47.6</v>
      </c>
      <c r="BR386" s="142">
        <v>50</v>
      </c>
      <c r="BS386" s="293"/>
      <c r="BT386" s="293">
        <f t="shared" si="8"/>
        <v>2.38</v>
      </c>
      <c r="BU386" s="293"/>
      <c r="BV386" s="163"/>
      <c r="BW386" s="163"/>
      <c r="BX386" s="192"/>
      <c r="CA386" s="193"/>
      <c r="CB386" s="217">
        <v>42074</v>
      </c>
      <c r="CC386" s="403" t="s">
        <v>118</v>
      </c>
      <c r="CD386" s="196" t="s">
        <v>1555</v>
      </c>
      <c r="CE386" s="181" t="s">
        <v>1556</v>
      </c>
      <c r="CF386" s="329">
        <v>42121</v>
      </c>
      <c r="CG386" s="294" t="s">
        <v>142</v>
      </c>
      <c r="CH386" s="294"/>
      <c r="CI386" s="227"/>
      <c r="CJ386" s="142"/>
      <c r="CK386" s="192"/>
      <c r="CL386" s="142"/>
      <c r="CM386" s="188"/>
      <c r="CN386" s="295"/>
      <c r="CR386" s="142"/>
      <c r="CS386" s="312">
        <v>42123</v>
      </c>
    </row>
    <row r="387" spans="1:97" s="189" customFormat="1" ht="15" customHeight="1">
      <c r="A387" s="181">
        <v>147.1</v>
      </c>
      <c r="B387" s="181" t="s">
        <v>1609</v>
      </c>
      <c r="C387" s="187"/>
      <c r="D387" s="187"/>
      <c r="E387" s="187"/>
      <c r="G387" s="617" t="s">
        <v>1610</v>
      </c>
      <c r="H387" s="618"/>
      <c r="I387" s="618"/>
      <c r="J387" s="142"/>
      <c r="N387" s="295"/>
      <c r="O387" s="507"/>
      <c r="P387" s="602"/>
      <c r="R387" s="295"/>
      <c r="T387" s="181"/>
      <c r="U387" s="187"/>
      <c r="V387" s="188"/>
      <c r="W387" s="295"/>
      <c r="AC387" s="603"/>
      <c r="AF387" s="193"/>
      <c r="AG387" s="193"/>
      <c r="AH387" s="193"/>
      <c r="AI387" s="193"/>
      <c r="AJ387" s="193"/>
      <c r="AK387" s="193"/>
      <c r="AL387" s="193"/>
      <c r="AM387" s="193"/>
      <c r="AN387" s="193"/>
      <c r="AP387" s="603"/>
      <c r="AQ387" s="295"/>
      <c r="AT387" s="295"/>
      <c r="AV387" s="163"/>
      <c r="AY387" s="604"/>
      <c r="AZ387" s="605"/>
      <c r="BA387" s="184"/>
      <c r="BB387" s="606"/>
      <c r="BC387" s="607"/>
      <c r="BH387" s="291"/>
      <c r="BI387" s="292"/>
      <c r="BJ387" s="620"/>
      <c r="BK387" s="620"/>
      <c r="BL387" s="620"/>
      <c r="BM387" s="621">
        <v>54.2</v>
      </c>
      <c r="BN387" s="187">
        <v>1.95</v>
      </c>
      <c r="BO387" s="163"/>
      <c r="BQ387" s="246">
        <v>38.6</v>
      </c>
      <c r="BR387" s="142">
        <v>50</v>
      </c>
      <c r="BS387" s="293"/>
      <c r="BT387" s="293">
        <f t="shared" si="8"/>
        <v>1.93</v>
      </c>
      <c r="BU387" s="293"/>
      <c r="BV387" s="163"/>
      <c r="BW387" s="163"/>
      <c r="BX387" s="192"/>
      <c r="CA387" s="193"/>
      <c r="CB387" s="194"/>
      <c r="CC387" s="292"/>
      <c r="CF387" s="181"/>
      <c r="CG387" s="294"/>
      <c r="CH387" s="294"/>
      <c r="CI387" s="227"/>
      <c r="CJ387" s="142"/>
      <c r="CK387" s="192"/>
      <c r="CL387" s="142"/>
      <c r="CM387" s="188"/>
      <c r="CN387" s="295"/>
      <c r="CR387" s="142"/>
      <c r="CS387" s="194"/>
    </row>
    <row r="388" spans="1:97" s="189" customFormat="1" ht="15" customHeight="1">
      <c r="A388" s="181">
        <v>147.19999999999999</v>
      </c>
      <c r="B388" s="181" t="s">
        <v>1611</v>
      </c>
      <c r="C388" s="187" t="s">
        <v>1612</v>
      </c>
      <c r="D388" s="187"/>
      <c r="E388" s="187"/>
      <c r="G388" s="617">
        <v>457</v>
      </c>
      <c r="H388" s="618"/>
      <c r="I388" s="618"/>
      <c r="J388" s="142" t="s">
        <v>600</v>
      </c>
      <c r="O388" s="228"/>
      <c r="P388" s="228"/>
      <c r="T388" s="181"/>
      <c r="U388" s="187"/>
      <c r="V388" s="188"/>
      <c r="AY388" s="604" t="s">
        <v>1534</v>
      </c>
      <c r="AZ388" s="605" t="s">
        <v>1535</v>
      </c>
      <c r="BA388" s="608" t="s">
        <v>1540</v>
      </c>
      <c r="BB388" s="608"/>
      <c r="BC388" s="608"/>
      <c r="BF388" s="189" t="s">
        <v>1541</v>
      </c>
      <c r="BG388" s="189" t="s">
        <v>1613</v>
      </c>
      <c r="BH388" s="291">
        <v>41730</v>
      </c>
      <c r="BI388" s="292"/>
      <c r="BM388" s="189">
        <v>127.2</v>
      </c>
      <c r="BN388" s="187">
        <v>1.88</v>
      </c>
      <c r="BO388" s="163"/>
      <c r="BP388" s="189">
        <v>50</v>
      </c>
      <c r="BQ388" s="246">
        <v>114.8</v>
      </c>
      <c r="BR388" s="189">
        <v>50</v>
      </c>
      <c r="BS388" s="189" t="s">
        <v>1613</v>
      </c>
      <c r="BT388" s="293">
        <f t="shared" si="8"/>
        <v>5.74</v>
      </c>
      <c r="BU388" s="293"/>
      <c r="BV388" s="163">
        <v>3</v>
      </c>
      <c r="BW388" s="163">
        <f>BR388-BV388</f>
        <v>47</v>
      </c>
      <c r="BX388" s="192"/>
      <c r="CA388" s="193"/>
      <c r="CB388" s="312">
        <v>42074</v>
      </c>
      <c r="CC388" s="403" t="s">
        <v>118</v>
      </c>
      <c r="CD388" s="189" t="s">
        <v>1562</v>
      </c>
      <c r="CE388" s="181" t="s">
        <v>1556</v>
      </c>
      <c r="CF388" s="329">
        <v>42121</v>
      </c>
      <c r="CG388" s="294" t="s">
        <v>142</v>
      </c>
      <c r="CH388" s="294"/>
      <c r="CI388" s="227"/>
      <c r="CJ388" s="142"/>
      <c r="CK388" s="192"/>
      <c r="CL388" s="142"/>
      <c r="CM388" s="188"/>
      <c r="CN388" s="295"/>
      <c r="CR388" s="142"/>
      <c r="CS388" s="312">
        <v>42123</v>
      </c>
    </row>
    <row r="389" spans="1:97" s="196" customFormat="1" ht="15" customHeight="1">
      <c r="A389" s="195">
        <v>148</v>
      </c>
      <c r="B389" s="195" t="s">
        <v>1614</v>
      </c>
      <c r="C389" s="204"/>
      <c r="D389" s="204"/>
      <c r="E389" s="204"/>
      <c r="G389" s="609" t="s">
        <v>1615</v>
      </c>
      <c r="H389" s="336"/>
      <c r="I389" s="336"/>
      <c r="J389" s="199" t="s">
        <v>1546</v>
      </c>
      <c r="K389" s="196" t="s">
        <v>1568</v>
      </c>
      <c r="N389" s="219" t="s">
        <v>1604</v>
      </c>
      <c r="O389" s="610" t="s">
        <v>1605</v>
      </c>
      <c r="P389" s="611" t="s">
        <v>1616</v>
      </c>
      <c r="R389" s="219" t="s">
        <v>323</v>
      </c>
      <c r="T389" s="195"/>
      <c r="U389" s="204"/>
      <c r="V389" s="205" t="s">
        <v>100</v>
      </c>
      <c r="W389" s="219" t="s">
        <v>1549</v>
      </c>
      <c r="AC389" s="612"/>
      <c r="AF389" s="216" t="s">
        <v>323</v>
      </c>
      <c r="AG389" s="216" t="s">
        <v>323</v>
      </c>
      <c r="AH389" s="216" t="s">
        <v>1607</v>
      </c>
      <c r="AI389" s="216"/>
      <c r="AJ389" s="216"/>
      <c r="AK389" s="216">
        <v>0</v>
      </c>
      <c r="AL389" s="216">
        <v>1863</v>
      </c>
      <c r="AM389" s="216">
        <v>0</v>
      </c>
      <c r="AN389" s="216">
        <v>1863</v>
      </c>
      <c r="AP389" s="612" t="s">
        <v>1617</v>
      </c>
      <c r="AQ389" s="219" t="s">
        <v>1598</v>
      </c>
      <c r="AT389" s="219">
        <v>20467</v>
      </c>
      <c r="AV389" s="214">
        <v>55</v>
      </c>
      <c r="AY389" s="613" t="s">
        <v>1534</v>
      </c>
      <c r="AZ389" s="614" t="s">
        <v>1535</v>
      </c>
      <c r="BA389" s="201" t="s">
        <v>1536</v>
      </c>
      <c r="BB389" s="606" t="s">
        <v>1537</v>
      </c>
      <c r="BC389" s="615">
        <v>41650</v>
      </c>
      <c r="BH389" s="206">
        <v>41730</v>
      </c>
      <c r="BI389" s="218"/>
      <c r="BJ389" s="204" t="s">
        <v>1618</v>
      </c>
      <c r="BK389" s="204" t="s">
        <v>1619</v>
      </c>
      <c r="BL389" s="204" t="s">
        <v>1620</v>
      </c>
      <c r="BM389" s="196">
        <v>53.7</v>
      </c>
      <c r="BN389" s="204">
        <v>1.99</v>
      </c>
      <c r="BO389" s="214"/>
      <c r="BQ389" s="246">
        <v>21.6</v>
      </c>
      <c r="BR389" s="199">
        <v>50</v>
      </c>
      <c r="BS389" s="474"/>
      <c r="BT389" s="474">
        <f t="shared" si="8"/>
        <v>1.08</v>
      </c>
      <c r="BU389" s="474"/>
      <c r="BV389" s="214"/>
      <c r="BW389" s="214"/>
      <c r="BX389" s="215"/>
      <c r="CA389" s="216"/>
      <c r="CB389" s="220"/>
      <c r="CC389" s="218"/>
      <c r="CF389" s="195"/>
      <c r="CG389" s="237"/>
      <c r="CH389" s="237"/>
      <c r="CI389" s="239"/>
      <c r="CJ389" s="199"/>
      <c r="CK389" s="215"/>
      <c r="CL389" s="199"/>
      <c r="CM389" s="205"/>
      <c r="CN389" s="219"/>
      <c r="CR389" s="199"/>
      <c r="CS389" s="220"/>
    </row>
    <row r="390" spans="1:97" s="196" customFormat="1" ht="15" customHeight="1">
      <c r="A390" s="195">
        <v>148.1</v>
      </c>
      <c r="B390" s="195" t="s">
        <v>1621</v>
      </c>
      <c r="C390" s="204" t="s">
        <v>1622</v>
      </c>
      <c r="D390" s="204"/>
      <c r="E390" s="204"/>
      <c r="G390" s="616" t="s">
        <v>1623</v>
      </c>
      <c r="H390" s="195"/>
      <c r="I390" s="195"/>
      <c r="J390" s="199"/>
      <c r="N390" s="219"/>
      <c r="O390" s="610"/>
      <c r="P390" s="611"/>
      <c r="R390" s="219"/>
      <c r="T390" s="195"/>
      <c r="U390" s="204"/>
      <c r="V390" s="205"/>
      <c r="W390" s="219"/>
      <c r="AC390" s="612"/>
      <c r="AF390" s="216"/>
      <c r="AG390" s="216"/>
      <c r="AH390" s="216"/>
      <c r="AI390" s="216"/>
      <c r="AJ390" s="216"/>
      <c r="AK390" s="216"/>
      <c r="AL390" s="216"/>
      <c r="AM390" s="216"/>
      <c r="AN390" s="216"/>
      <c r="AP390" s="612"/>
      <c r="AQ390" s="219"/>
      <c r="AT390" s="219"/>
      <c r="AV390" s="214"/>
      <c r="AY390" s="613"/>
      <c r="AZ390" s="614"/>
      <c r="BA390" s="201"/>
      <c r="BB390" s="606"/>
      <c r="BC390" s="615"/>
      <c r="BH390" s="206"/>
      <c r="BI390" s="218"/>
      <c r="BJ390" s="204"/>
      <c r="BK390" s="204"/>
      <c r="BM390" s="196">
        <v>24.5</v>
      </c>
      <c r="BN390" s="204">
        <v>1.94</v>
      </c>
      <c r="BO390" s="214"/>
      <c r="BQ390" s="246">
        <v>14.62</v>
      </c>
      <c r="BR390" s="199">
        <v>50</v>
      </c>
      <c r="BS390" s="474"/>
      <c r="BT390" s="474">
        <f t="shared" si="8"/>
        <v>0.73099999999999998</v>
      </c>
      <c r="BU390" s="474"/>
      <c r="BV390" s="214"/>
      <c r="BW390" s="214"/>
      <c r="BX390" s="215"/>
      <c r="CA390" s="216"/>
      <c r="CB390" s="217">
        <v>42074</v>
      </c>
      <c r="CC390" s="403" t="s">
        <v>118</v>
      </c>
      <c r="CD390" s="196" t="s">
        <v>1555</v>
      </c>
      <c r="CE390" s="56" t="s">
        <v>1563</v>
      </c>
      <c r="CF390" s="329">
        <v>42117</v>
      </c>
      <c r="CG390" s="237" t="s">
        <v>147</v>
      </c>
      <c r="CH390" s="237"/>
      <c r="CI390" s="239"/>
      <c r="CJ390" s="199"/>
      <c r="CK390" s="215"/>
      <c r="CL390" s="199"/>
      <c r="CM390" s="205"/>
      <c r="CN390" s="219"/>
      <c r="CR390" s="199"/>
      <c r="CS390" s="217">
        <v>42123</v>
      </c>
    </row>
    <row r="391" spans="1:97" s="196" customFormat="1" ht="15" customHeight="1">
      <c r="A391" s="195">
        <v>148.19999999999999</v>
      </c>
      <c r="B391" s="195" t="s">
        <v>1624</v>
      </c>
      <c r="C391" s="204" t="s">
        <v>1625</v>
      </c>
      <c r="D391" s="204"/>
      <c r="E391" s="204"/>
      <c r="G391" s="609">
        <v>483</v>
      </c>
      <c r="H391" s="336"/>
      <c r="I391" s="336"/>
      <c r="J391" s="199" t="s">
        <v>600</v>
      </c>
      <c r="O391" s="335"/>
      <c r="P391" s="335"/>
      <c r="T391" s="195"/>
      <c r="U391" s="204"/>
      <c r="V391" s="205"/>
      <c r="AY391" s="613" t="s">
        <v>1534</v>
      </c>
      <c r="AZ391" s="614" t="s">
        <v>1535</v>
      </c>
      <c r="BA391" s="608" t="s">
        <v>1540</v>
      </c>
      <c r="BB391" s="608"/>
      <c r="BC391" s="608"/>
      <c r="BF391" s="196" t="s">
        <v>1541</v>
      </c>
      <c r="BG391" s="196" t="s">
        <v>1626</v>
      </c>
      <c r="BH391" s="206">
        <v>41730</v>
      </c>
      <c r="BI391" s="218"/>
      <c r="BM391" s="196">
        <v>113.9</v>
      </c>
      <c r="BN391" s="204">
        <v>1.89</v>
      </c>
      <c r="BO391" s="214"/>
      <c r="BP391" s="196">
        <v>100</v>
      </c>
      <c r="BQ391" s="246">
        <v>102.2</v>
      </c>
      <c r="BR391" s="196">
        <v>100</v>
      </c>
      <c r="BS391" s="196" t="s">
        <v>1626</v>
      </c>
      <c r="BT391" s="474">
        <f t="shared" si="8"/>
        <v>10.220000000000001</v>
      </c>
      <c r="BU391" s="474"/>
      <c r="BV391" s="214">
        <v>3</v>
      </c>
      <c r="BW391" s="214">
        <f>BR391-BV391</f>
        <v>97</v>
      </c>
      <c r="BX391" s="215"/>
      <c r="CA391" s="216"/>
      <c r="CB391" s="312">
        <v>42074</v>
      </c>
      <c r="CC391" s="403" t="s">
        <v>118</v>
      </c>
      <c r="CD391" s="189" t="s">
        <v>1562</v>
      </c>
      <c r="CE391" s="56" t="s">
        <v>1563</v>
      </c>
      <c r="CF391" s="329">
        <v>42117</v>
      </c>
      <c r="CG391" s="237" t="s">
        <v>147</v>
      </c>
      <c r="CH391" s="237"/>
      <c r="CI391" s="239"/>
      <c r="CJ391" s="199"/>
      <c r="CK391" s="215"/>
      <c r="CL391" s="199"/>
      <c r="CM391" s="205"/>
      <c r="CN391" s="219"/>
      <c r="CR391" s="199"/>
      <c r="CS391" s="217">
        <v>42123</v>
      </c>
    </row>
    <row r="392" spans="1:97" s="189" customFormat="1" ht="15" customHeight="1">
      <c r="A392" s="181">
        <v>149</v>
      </c>
      <c r="B392" s="181" t="s">
        <v>1627</v>
      </c>
      <c r="C392" s="187"/>
      <c r="D392" s="187"/>
      <c r="E392" s="187"/>
      <c r="G392" s="617" t="s">
        <v>1628</v>
      </c>
      <c r="H392" s="618"/>
      <c r="I392" s="618"/>
      <c r="J392" s="142" t="s">
        <v>1523</v>
      </c>
      <c r="K392" s="189" t="s">
        <v>1524</v>
      </c>
      <c r="N392" s="295" t="s">
        <v>1525</v>
      </c>
      <c r="O392" s="507" t="s">
        <v>1592</v>
      </c>
      <c r="P392" s="602" t="s">
        <v>1629</v>
      </c>
      <c r="R392" s="295" t="s">
        <v>323</v>
      </c>
      <c r="T392" s="181"/>
      <c r="U392" s="187"/>
      <c r="V392" s="188" t="s">
        <v>100</v>
      </c>
      <c r="W392" s="295" t="s">
        <v>1528</v>
      </c>
      <c r="AC392" s="603"/>
      <c r="AF392" s="193" t="s">
        <v>1527</v>
      </c>
      <c r="AG392" s="193" t="s">
        <v>323</v>
      </c>
      <c r="AH392" s="193" t="s">
        <v>1529</v>
      </c>
      <c r="AI392" s="193" t="s">
        <v>1630</v>
      </c>
      <c r="AJ392" s="193" t="s">
        <v>1631</v>
      </c>
      <c r="AK392" s="193">
        <v>0</v>
      </c>
      <c r="AL392" s="193">
        <v>1809</v>
      </c>
      <c r="AM392" s="193">
        <v>0</v>
      </c>
      <c r="AN392" s="193">
        <v>1809</v>
      </c>
      <c r="AP392" s="603" t="s">
        <v>1607</v>
      </c>
      <c r="AQ392" s="295" t="s">
        <v>1533</v>
      </c>
      <c r="AT392" s="295">
        <v>16518</v>
      </c>
      <c r="AV392" s="163">
        <v>44</v>
      </c>
      <c r="AY392" s="604" t="s">
        <v>1534</v>
      </c>
      <c r="AZ392" s="605" t="s">
        <v>1535</v>
      </c>
      <c r="BA392" s="184" t="s">
        <v>1536</v>
      </c>
      <c r="BB392" s="606" t="s">
        <v>1537</v>
      </c>
      <c r="BC392" s="607">
        <v>41650</v>
      </c>
      <c r="BH392" s="291">
        <v>41730</v>
      </c>
      <c r="BI392" s="292"/>
      <c r="BJ392" s="620">
        <v>0.8</v>
      </c>
      <c r="BK392" s="620">
        <v>0.8</v>
      </c>
      <c r="BL392" s="620"/>
      <c r="BN392" s="187"/>
      <c r="BO392" s="163"/>
      <c r="BQ392" s="246"/>
      <c r="BR392" s="142"/>
      <c r="BS392" s="293"/>
      <c r="BT392" s="293"/>
      <c r="BU392" s="293"/>
      <c r="BV392" s="163"/>
      <c r="BW392" s="163"/>
      <c r="BX392" s="192"/>
      <c r="CA392" s="193"/>
      <c r="CB392" s="194"/>
      <c r="CC392" s="292"/>
      <c r="CF392" s="181"/>
      <c r="CG392" s="294"/>
      <c r="CH392" s="294"/>
      <c r="CI392" s="227"/>
      <c r="CJ392" s="142"/>
      <c r="CK392" s="192"/>
      <c r="CL392" s="142"/>
      <c r="CM392" s="188"/>
      <c r="CN392" s="295"/>
      <c r="CR392" s="142"/>
      <c r="CS392" s="194"/>
    </row>
    <row r="393" spans="1:97" s="189" customFormat="1" ht="15" customHeight="1">
      <c r="A393" s="181">
        <v>149.1</v>
      </c>
      <c r="B393" s="181" t="s">
        <v>1632</v>
      </c>
      <c r="C393" s="187"/>
      <c r="D393" s="187"/>
      <c r="E393" s="187"/>
      <c r="G393" s="617">
        <v>502</v>
      </c>
      <c r="H393" s="618"/>
      <c r="I393" s="618"/>
      <c r="J393" s="142" t="s">
        <v>600</v>
      </c>
      <c r="O393" s="228"/>
      <c r="P393" s="228"/>
      <c r="T393" s="181"/>
      <c r="U393" s="187"/>
      <c r="V393" s="188"/>
      <c r="AY393" s="604" t="s">
        <v>1534</v>
      </c>
      <c r="AZ393" s="605" t="s">
        <v>1535</v>
      </c>
      <c r="BA393" s="608" t="s">
        <v>1540</v>
      </c>
      <c r="BB393" s="608"/>
      <c r="BC393" s="608"/>
      <c r="BF393" s="189" t="s">
        <v>1541</v>
      </c>
      <c r="BG393" s="189" t="s">
        <v>1633</v>
      </c>
      <c r="BH393" s="291">
        <v>41730</v>
      </c>
      <c r="BI393" s="292"/>
      <c r="BM393" s="189">
        <v>33.4</v>
      </c>
      <c r="BN393" s="187">
        <v>1.87</v>
      </c>
      <c r="BO393" s="163"/>
      <c r="BP393" s="189">
        <v>43</v>
      </c>
      <c r="BQ393" s="246">
        <v>85.399999999999991</v>
      </c>
      <c r="BR393" s="189">
        <v>53</v>
      </c>
      <c r="BS393" s="189" t="s">
        <v>1633</v>
      </c>
      <c r="BT393" s="293">
        <f t="shared" ref="BT393:BT404" si="9">BR393*BQ393/1000</f>
        <v>4.5262000000000002</v>
      </c>
      <c r="BU393" s="293"/>
      <c r="BV393" s="163">
        <v>3</v>
      </c>
      <c r="BW393" s="163">
        <f>BR393-BV393</f>
        <v>50</v>
      </c>
      <c r="BX393" s="192"/>
      <c r="CA393" s="193"/>
      <c r="CB393" s="194"/>
      <c r="CC393" s="292"/>
      <c r="CF393" s="181"/>
      <c r="CG393" s="294"/>
      <c r="CH393" s="294"/>
      <c r="CI393" s="227"/>
      <c r="CJ393" s="142"/>
      <c r="CK393" s="192"/>
      <c r="CL393" s="142"/>
      <c r="CM393" s="188"/>
      <c r="CN393" s="295"/>
      <c r="CR393" s="142"/>
      <c r="CS393" s="194"/>
    </row>
    <row r="394" spans="1:97" s="196" customFormat="1" ht="15" customHeight="1">
      <c r="A394" s="195">
        <v>150</v>
      </c>
      <c r="B394" s="195" t="s">
        <v>1634</v>
      </c>
      <c r="C394" s="204" t="s">
        <v>1635</v>
      </c>
      <c r="D394" s="204"/>
      <c r="E394" s="204"/>
      <c r="G394" s="609" t="s">
        <v>1636</v>
      </c>
      <c r="H394" s="336"/>
      <c r="I394" s="336"/>
      <c r="J394" s="199" t="s">
        <v>1546</v>
      </c>
      <c r="K394" s="196" t="s">
        <v>1568</v>
      </c>
      <c r="N394" s="219" t="s">
        <v>1604</v>
      </c>
      <c r="O394" s="610" t="s">
        <v>1637</v>
      </c>
      <c r="P394" s="611" t="s">
        <v>1638</v>
      </c>
      <c r="R394" s="219" t="s">
        <v>1639</v>
      </c>
      <c r="T394" s="195"/>
      <c r="U394" s="204"/>
      <c r="V394" s="205" t="s">
        <v>100</v>
      </c>
      <c r="W394" s="219" t="s">
        <v>1549</v>
      </c>
      <c r="AC394" s="612"/>
      <c r="AF394" s="216" t="s">
        <v>323</v>
      </c>
      <c r="AG394" s="216" t="s">
        <v>323</v>
      </c>
      <c r="AH394" s="216" t="s">
        <v>1607</v>
      </c>
      <c r="AI394" s="216"/>
      <c r="AJ394" s="216"/>
      <c r="AK394" s="216">
        <v>0</v>
      </c>
      <c r="AL394" s="216">
        <v>631</v>
      </c>
      <c r="AM394" s="216">
        <v>0</v>
      </c>
      <c r="AN394" s="216">
        <v>631</v>
      </c>
      <c r="AP394" s="612" t="s">
        <v>1640</v>
      </c>
      <c r="AQ394" s="219" t="s">
        <v>1641</v>
      </c>
      <c r="AT394" s="219">
        <v>18104</v>
      </c>
      <c r="AV394" s="214">
        <v>48</v>
      </c>
      <c r="AY394" s="613" t="s">
        <v>1534</v>
      </c>
      <c r="AZ394" s="614" t="s">
        <v>1535</v>
      </c>
      <c r="BA394" s="201" t="s">
        <v>1536</v>
      </c>
      <c r="BB394" s="606" t="s">
        <v>1537</v>
      </c>
      <c r="BC394" s="615">
        <v>41650</v>
      </c>
      <c r="BH394" s="206">
        <v>41730</v>
      </c>
      <c r="BI394" s="218"/>
      <c r="BJ394" s="204" t="s">
        <v>1642</v>
      </c>
      <c r="BK394" s="622">
        <v>0.4</v>
      </c>
      <c r="BL394" s="622" t="s">
        <v>1643</v>
      </c>
      <c r="BM394" s="196">
        <v>13.5</v>
      </c>
      <c r="BN394" s="204">
        <v>2.12</v>
      </c>
      <c r="BO394" s="214"/>
      <c r="BQ394" s="246">
        <v>11.18</v>
      </c>
      <c r="BR394" s="199">
        <v>50</v>
      </c>
      <c r="BS394" s="474"/>
      <c r="BT394" s="474">
        <f t="shared" si="9"/>
        <v>0.55900000000000005</v>
      </c>
      <c r="BU394" s="474"/>
      <c r="BV394" s="214"/>
      <c r="BW394" s="214"/>
      <c r="BX394" s="215"/>
      <c r="CA394" s="216"/>
      <c r="CB394" s="220"/>
      <c r="CC394" s="218"/>
      <c r="CF394" s="195"/>
      <c r="CG394" s="237"/>
      <c r="CH394" s="237"/>
      <c r="CI394" s="239"/>
      <c r="CJ394" s="199"/>
      <c r="CK394" s="215"/>
      <c r="CL394" s="199"/>
      <c r="CM394" s="205"/>
      <c r="CN394" s="219"/>
      <c r="CR394" s="199"/>
      <c r="CS394" s="220"/>
    </row>
    <row r="395" spans="1:97" s="196" customFormat="1" ht="15" customHeight="1">
      <c r="A395" s="195">
        <v>150.1</v>
      </c>
      <c r="B395" s="195" t="s">
        <v>1644</v>
      </c>
      <c r="C395" s="204"/>
      <c r="D395" s="204"/>
      <c r="E395" s="204"/>
      <c r="G395" s="616" t="s">
        <v>1645</v>
      </c>
      <c r="H395" s="195"/>
      <c r="I395" s="195"/>
      <c r="J395" s="199"/>
      <c r="N395" s="219"/>
      <c r="O395" s="610"/>
      <c r="P395" s="611"/>
      <c r="R395" s="219"/>
      <c r="T395" s="195"/>
      <c r="U395" s="204"/>
      <c r="V395" s="205"/>
      <c r="W395" s="219"/>
      <c r="AC395" s="612"/>
      <c r="AF395" s="216"/>
      <c r="AG395" s="216"/>
      <c r="AH395" s="216"/>
      <c r="AI395" s="216"/>
      <c r="AJ395" s="216"/>
      <c r="AK395" s="216"/>
      <c r="AL395" s="216"/>
      <c r="AM395" s="216"/>
      <c r="AN395" s="216"/>
      <c r="AP395" s="612"/>
      <c r="AQ395" s="219"/>
      <c r="AT395" s="219"/>
      <c r="AV395" s="214"/>
      <c r="AY395" s="613"/>
      <c r="AZ395" s="614"/>
      <c r="BA395" s="201"/>
      <c r="BB395" s="606"/>
      <c r="BC395" s="615"/>
      <c r="BH395" s="206"/>
      <c r="BI395" s="218"/>
      <c r="BJ395" s="204"/>
      <c r="BK395" s="622"/>
      <c r="BM395" s="196">
        <v>13.7</v>
      </c>
      <c r="BN395" s="204">
        <v>2.04</v>
      </c>
      <c r="BO395" s="214"/>
      <c r="BQ395" s="246">
        <v>10.16</v>
      </c>
      <c r="BR395" s="199">
        <v>50</v>
      </c>
      <c r="BS395" s="474"/>
      <c r="BT395" s="474">
        <f t="shared" si="9"/>
        <v>0.50800000000000001</v>
      </c>
      <c r="BU395" s="474"/>
      <c r="BV395" s="214"/>
      <c r="BW395" s="214"/>
      <c r="BX395" s="215"/>
      <c r="CA395" s="216"/>
      <c r="CB395" s="220"/>
      <c r="CC395" s="218"/>
      <c r="CF395" s="195"/>
      <c r="CG395" s="237"/>
      <c r="CH395" s="237"/>
      <c r="CI395" s="239"/>
      <c r="CJ395" s="199"/>
      <c r="CK395" s="215"/>
      <c r="CL395" s="199"/>
      <c r="CM395" s="205"/>
      <c r="CN395" s="219"/>
      <c r="CR395" s="199"/>
      <c r="CS395" s="220"/>
    </row>
    <row r="396" spans="1:97" s="196" customFormat="1" ht="15" customHeight="1">
      <c r="A396" s="195">
        <v>150.19999999999999</v>
      </c>
      <c r="B396" s="195" t="s">
        <v>1646</v>
      </c>
      <c r="C396" s="204" t="s">
        <v>1647</v>
      </c>
      <c r="D396" s="204"/>
      <c r="E396" s="204"/>
      <c r="G396" s="609">
        <v>509</v>
      </c>
      <c r="H396" s="336"/>
      <c r="I396" s="336"/>
      <c r="J396" s="199" t="s">
        <v>600</v>
      </c>
      <c r="O396" s="335"/>
      <c r="P396" s="335"/>
      <c r="T396" s="195"/>
      <c r="U396" s="204"/>
      <c r="V396" s="205"/>
      <c r="AY396" s="613" t="s">
        <v>1534</v>
      </c>
      <c r="AZ396" s="614" t="s">
        <v>1535</v>
      </c>
      <c r="BA396" s="608" t="s">
        <v>1540</v>
      </c>
      <c r="BB396" s="608"/>
      <c r="BC396" s="608"/>
      <c r="BF396" s="196" t="s">
        <v>1541</v>
      </c>
      <c r="BG396" s="196" t="s">
        <v>1648</v>
      </c>
      <c r="BH396" s="206">
        <v>41730</v>
      </c>
      <c r="BI396" s="218"/>
      <c r="BM396" s="196">
        <v>163.1</v>
      </c>
      <c r="BN396" s="204">
        <v>1.88</v>
      </c>
      <c r="BO396" s="214"/>
      <c r="BP396" s="196">
        <v>47</v>
      </c>
      <c r="BQ396" s="246">
        <v>135.80000000000001</v>
      </c>
      <c r="BR396" s="196">
        <v>53</v>
      </c>
      <c r="BS396" s="196" t="s">
        <v>1648</v>
      </c>
      <c r="BT396" s="474">
        <f t="shared" si="9"/>
        <v>7.1974000000000009</v>
      </c>
      <c r="BU396" s="474"/>
      <c r="BV396" s="214">
        <v>3</v>
      </c>
      <c r="BW396" s="214">
        <f>BR396-BV396</f>
        <v>50</v>
      </c>
      <c r="BX396" s="215"/>
      <c r="CA396" s="216"/>
      <c r="CB396" s="220"/>
      <c r="CC396" s="218"/>
      <c r="CF396" s="195"/>
      <c r="CG396" s="237"/>
      <c r="CH396" s="237"/>
      <c r="CI396" s="239"/>
      <c r="CJ396" s="199"/>
      <c r="CK396" s="215"/>
      <c r="CL396" s="199"/>
      <c r="CM396" s="205"/>
      <c r="CN396" s="219"/>
      <c r="CR396" s="199"/>
      <c r="CS396" s="220"/>
    </row>
    <row r="397" spans="1:97" s="189" customFormat="1" ht="15" customHeight="1">
      <c r="A397" s="181">
        <v>151</v>
      </c>
      <c r="B397" s="181" t="s">
        <v>1649</v>
      </c>
      <c r="C397" s="187"/>
      <c r="D397" s="187"/>
      <c r="E397" s="187"/>
      <c r="G397" s="617" t="s">
        <v>1650</v>
      </c>
      <c r="H397" s="618"/>
      <c r="I397" s="618"/>
      <c r="J397" s="142" t="s">
        <v>1546</v>
      </c>
      <c r="K397" s="189" t="s">
        <v>1568</v>
      </c>
      <c r="N397" s="295" t="s">
        <v>1604</v>
      </c>
      <c r="O397" s="507" t="s">
        <v>1651</v>
      </c>
      <c r="P397" s="602" t="s">
        <v>1652</v>
      </c>
      <c r="R397" s="295" t="s">
        <v>1571</v>
      </c>
      <c r="T397" s="181"/>
      <c r="U397" s="187"/>
      <c r="V397" s="188" t="s">
        <v>100</v>
      </c>
      <c r="W397" s="295" t="s">
        <v>1549</v>
      </c>
      <c r="AC397" s="603"/>
      <c r="AF397" s="193" t="s">
        <v>323</v>
      </c>
      <c r="AG397" s="193" t="s">
        <v>323</v>
      </c>
      <c r="AH397" s="193" t="s">
        <v>1607</v>
      </c>
      <c r="AI397" s="193"/>
      <c r="AJ397" s="193"/>
      <c r="AK397" s="193">
        <v>1</v>
      </c>
      <c r="AL397" s="193">
        <v>1479</v>
      </c>
      <c r="AM397" s="193">
        <v>0</v>
      </c>
      <c r="AN397" s="193">
        <v>1703</v>
      </c>
      <c r="AP397" s="603" t="s">
        <v>1607</v>
      </c>
      <c r="AQ397" s="295" t="s">
        <v>1598</v>
      </c>
      <c r="AT397" s="295">
        <v>19203</v>
      </c>
      <c r="AV397" s="163">
        <v>51</v>
      </c>
      <c r="AY397" s="604" t="s">
        <v>1534</v>
      </c>
      <c r="AZ397" s="605" t="s">
        <v>1535</v>
      </c>
      <c r="BA397" s="184" t="s">
        <v>1536</v>
      </c>
      <c r="BB397" s="606" t="s">
        <v>1537</v>
      </c>
      <c r="BC397" s="607">
        <v>41650</v>
      </c>
      <c r="BH397" s="291">
        <v>41730</v>
      </c>
      <c r="BI397" s="292"/>
      <c r="BJ397" s="620" t="s">
        <v>1653</v>
      </c>
      <c r="BK397" s="620">
        <v>0.3</v>
      </c>
      <c r="BL397" s="620" t="s">
        <v>1654</v>
      </c>
      <c r="BM397" s="189">
        <v>23.5</v>
      </c>
      <c r="BN397" s="187">
        <v>2.04</v>
      </c>
      <c r="BO397" s="163"/>
      <c r="BQ397" s="246">
        <v>8.4600000000000009</v>
      </c>
      <c r="BR397" s="199">
        <v>50</v>
      </c>
      <c r="BS397" s="293"/>
      <c r="BT397" s="293">
        <f t="shared" si="9"/>
        <v>0.42300000000000004</v>
      </c>
      <c r="BU397" s="293"/>
      <c r="BV397" s="163"/>
      <c r="BW397" s="163"/>
      <c r="BX397" s="192"/>
      <c r="CA397" s="193"/>
      <c r="CB397" s="194"/>
      <c r="CC397" s="292"/>
      <c r="CF397" s="181"/>
      <c r="CG397" s="294"/>
      <c r="CH397" s="294"/>
      <c r="CI397" s="227"/>
      <c r="CJ397" s="142"/>
      <c r="CK397" s="192"/>
      <c r="CL397" s="142"/>
      <c r="CM397" s="188"/>
      <c r="CN397" s="295"/>
      <c r="CR397" s="142"/>
      <c r="CS397" s="194"/>
    </row>
    <row r="398" spans="1:97" s="189" customFormat="1" ht="15" customHeight="1">
      <c r="A398" s="181">
        <v>151.1</v>
      </c>
      <c r="B398" s="181" t="s">
        <v>1655</v>
      </c>
      <c r="C398" s="187"/>
      <c r="D398" s="187"/>
      <c r="E398" s="187"/>
      <c r="G398" s="617" t="s">
        <v>1656</v>
      </c>
      <c r="H398" s="618"/>
      <c r="I398" s="618"/>
      <c r="J398" s="142"/>
      <c r="N398" s="295"/>
      <c r="O398" s="507"/>
      <c r="P398" s="602"/>
      <c r="R398" s="295"/>
      <c r="T398" s="181"/>
      <c r="U398" s="187"/>
      <c r="V398" s="188"/>
      <c r="W398" s="295"/>
      <c r="AC398" s="603"/>
      <c r="AF398" s="193"/>
      <c r="AG398" s="193"/>
      <c r="AH398" s="193"/>
      <c r="AI398" s="193"/>
      <c r="AJ398" s="193"/>
      <c r="AK398" s="193"/>
      <c r="AL398" s="193"/>
      <c r="AM398" s="193"/>
      <c r="AN398" s="193"/>
      <c r="AP398" s="603"/>
      <c r="AQ398" s="295"/>
      <c r="AT398" s="295"/>
      <c r="AV398" s="163"/>
      <c r="AY398" s="604"/>
      <c r="AZ398" s="605"/>
      <c r="BA398" s="184"/>
      <c r="BB398" s="606"/>
      <c r="BC398" s="607"/>
      <c r="BH398" s="291"/>
      <c r="BI398" s="292"/>
      <c r="BJ398" s="620"/>
      <c r="BK398" s="620"/>
      <c r="BL398" s="620"/>
      <c r="BM398" s="189">
        <v>17.899999999999999</v>
      </c>
      <c r="BN398" s="187">
        <v>2</v>
      </c>
      <c r="BO398" s="163"/>
      <c r="BQ398" s="246">
        <v>10.5</v>
      </c>
      <c r="BR398" s="199">
        <v>50</v>
      </c>
      <c r="BS398" s="293"/>
      <c r="BT398" s="293">
        <f t="shared" si="9"/>
        <v>0.52500000000000002</v>
      </c>
      <c r="BU398" s="293"/>
      <c r="BV398" s="163"/>
      <c r="BW398" s="163"/>
      <c r="BX398" s="192"/>
      <c r="CA398" s="193"/>
      <c r="CB398" s="194"/>
      <c r="CC398" s="292"/>
      <c r="CF398" s="181"/>
      <c r="CG398" s="294"/>
      <c r="CH398" s="294"/>
      <c r="CI398" s="227"/>
      <c r="CJ398" s="142"/>
      <c r="CK398" s="192"/>
      <c r="CL398" s="142"/>
      <c r="CM398" s="188"/>
      <c r="CN398" s="295"/>
      <c r="CR398" s="142"/>
      <c r="CS398" s="194"/>
    </row>
    <row r="399" spans="1:97" s="189" customFormat="1" ht="15" customHeight="1">
      <c r="A399" s="181">
        <v>151.19999999999999</v>
      </c>
      <c r="B399" s="181" t="s">
        <v>1657</v>
      </c>
      <c r="C399" s="187" t="s">
        <v>1658</v>
      </c>
      <c r="D399" s="187"/>
      <c r="E399" s="187"/>
      <c r="G399" s="617" t="s">
        <v>1659</v>
      </c>
      <c r="H399" s="618"/>
      <c r="I399" s="618"/>
      <c r="J399" s="142"/>
      <c r="N399" s="295"/>
      <c r="O399" s="507"/>
      <c r="P399" s="602"/>
      <c r="R399" s="295"/>
      <c r="T399" s="181"/>
      <c r="U399" s="187"/>
      <c r="V399" s="188"/>
      <c r="W399" s="295"/>
      <c r="AC399" s="603"/>
      <c r="AF399" s="193"/>
      <c r="AG399" s="193"/>
      <c r="AH399" s="193"/>
      <c r="AI399" s="193"/>
      <c r="AJ399" s="193"/>
      <c r="AK399" s="193"/>
      <c r="AL399" s="193"/>
      <c r="AM399" s="193"/>
      <c r="AN399" s="193"/>
      <c r="AP399" s="603"/>
      <c r="AQ399" s="295"/>
      <c r="AT399" s="295"/>
      <c r="AV399" s="163"/>
      <c r="AY399" s="604"/>
      <c r="AZ399" s="605"/>
      <c r="BA399" s="184"/>
      <c r="BB399" s="606"/>
      <c r="BC399" s="607"/>
      <c r="BH399" s="291"/>
      <c r="BI399" s="292"/>
      <c r="BJ399" s="620"/>
      <c r="BK399" s="620"/>
      <c r="BL399" s="620" t="s">
        <v>1660</v>
      </c>
      <c r="BM399" s="189">
        <v>36.6</v>
      </c>
      <c r="BN399" s="187">
        <v>1.93</v>
      </c>
      <c r="BO399" s="163"/>
      <c r="BQ399" s="246">
        <v>17.920000000000002</v>
      </c>
      <c r="BR399" s="199">
        <v>50</v>
      </c>
      <c r="BS399" s="293"/>
      <c r="BT399" s="293">
        <f t="shared" si="9"/>
        <v>0.89600000000000013</v>
      </c>
      <c r="BU399" s="293"/>
      <c r="BV399" s="163"/>
      <c r="BW399" s="163"/>
      <c r="BX399" s="192"/>
      <c r="CA399" s="193"/>
      <c r="CB399" s="194"/>
      <c r="CC399" s="292"/>
      <c r="CF399" s="181"/>
      <c r="CG399" s="294"/>
      <c r="CH399" s="294"/>
      <c r="CI399" s="227"/>
      <c r="CJ399" s="142"/>
      <c r="CK399" s="192"/>
      <c r="CL399" s="142"/>
      <c r="CM399" s="188"/>
      <c r="CN399" s="295"/>
      <c r="CR399" s="142"/>
      <c r="CS399" s="194"/>
    </row>
    <row r="400" spans="1:97" s="189" customFormat="1" ht="15" customHeight="1">
      <c r="A400" s="181">
        <v>151.19999999999999</v>
      </c>
      <c r="B400" s="181" t="s">
        <v>1661</v>
      </c>
      <c r="C400" s="187"/>
      <c r="D400" s="187"/>
      <c r="E400" s="187"/>
      <c r="G400" s="617" t="s">
        <v>1662</v>
      </c>
      <c r="H400" s="618"/>
      <c r="I400" s="618"/>
      <c r="J400" s="142"/>
      <c r="N400" s="295"/>
      <c r="O400" s="507"/>
      <c r="P400" s="602"/>
      <c r="R400" s="295"/>
      <c r="T400" s="181"/>
      <c r="U400" s="187"/>
      <c r="V400" s="188"/>
      <c r="W400" s="295"/>
      <c r="AC400" s="603"/>
      <c r="AF400" s="193"/>
      <c r="AG400" s="193"/>
      <c r="AH400" s="193"/>
      <c r="AI400" s="193"/>
      <c r="AJ400" s="193"/>
      <c r="AK400" s="193"/>
      <c r="AL400" s="193"/>
      <c r="AM400" s="193"/>
      <c r="AN400" s="193"/>
      <c r="AP400" s="603"/>
      <c r="AQ400" s="295"/>
      <c r="AT400" s="295"/>
      <c r="AV400" s="163"/>
      <c r="AY400" s="604"/>
      <c r="AZ400" s="605"/>
      <c r="BA400" s="184"/>
      <c r="BB400" s="606"/>
      <c r="BC400" s="607"/>
      <c r="BH400" s="291"/>
      <c r="BI400" s="292"/>
      <c r="BJ400" s="620"/>
      <c r="BK400" s="620"/>
      <c r="BL400" s="620"/>
      <c r="BM400" s="189">
        <v>19.3</v>
      </c>
      <c r="BN400" s="187">
        <v>1.97</v>
      </c>
      <c r="BO400" s="163"/>
      <c r="BQ400" s="246">
        <v>7.66</v>
      </c>
      <c r="BR400" s="199">
        <v>50</v>
      </c>
      <c r="BS400" s="293"/>
      <c r="BT400" s="293">
        <f t="shared" si="9"/>
        <v>0.38300000000000001</v>
      </c>
      <c r="BU400" s="293"/>
      <c r="BV400" s="163"/>
      <c r="BW400" s="163"/>
      <c r="BX400" s="192"/>
      <c r="CA400" s="193"/>
      <c r="CB400" s="194"/>
      <c r="CC400" s="292"/>
      <c r="CF400" s="181"/>
      <c r="CG400" s="294"/>
      <c r="CH400" s="294"/>
      <c r="CI400" s="227"/>
      <c r="CJ400" s="142"/>
      <c r="CK400" s="192"/>
      <c r="CL400" s="142"/>
      <c r="CM400" s="188"/>
      <c r="CN400" s="295"/>
      <c r="CR400" s="142"/>
      <c r="CS400" s="194"/>
    </row>
    <row r="401" spans="1:97" s="189" customFormat="1" ht="15" customHeight="1">
      <c r="A401" s="181">
        <v>151.30000000000001</v>
      </c>
      <c r="B401" s="181" t="s">
        <v>1663</v>
      </c>
      <c r="C401" s="187" t="s">
        <v>1664</v>
      </c>
      <c r="D401" s="187"/>
      <c r="E401" s="187"/>
      <c r="G401" s="617">
        <v>542</v>
      </c>
      <c r="H401" s="618"/>
      <c r="I401" s="618"/>
      <c r="J401" s="142" t="s">
        <v>600</v>
      </c>
      <c r="O401" s="228"/>
      <c r="P401" s="228"/>
      <c r="T401" s="181"/>
      <c r="U401" s="187"/>
      <c r="V401" s="188"/>
      <c r="AY401" s="604" t="s">
        <v>1534</v>
      </c>
      <c r="AZ401" s="605" t="s">
        <v>1535</v>
      </c>
      <c r="BA401" s="608" t="s">
        <v>1540</v>
      </c>
      <c r="BB401" s="608"/>
      <c r="BC401" s="608"/>
      <c r="BF401" s="189" t="s">
        <v>1541</v>
      </c>
      <c r="BG401" s="189" t="s">
        <v>1665</v>
      </c>
      <c r="BH401" s="291">
        <v>41730</v>
      </c>
      <c r="BI401" s="292"/>
      <c r="BM401" s="189">
        <v>127.2</v>
      </c>
      <c r="BN401" s="187">
        <v>1.86</v>
      </c>
      <c r="BO401" s="163"/>
      <c r="BP401" s="189">
        <v>25</v>
      </c>
      <c r="BQ401" s="246">
        <v>132.80000000000001</v>
      </c>
      <c r="BR401" s="189">
        <v>53</v>
      </c>
      <c r="BS401" s="189" t="s">
        <v>1665</v>
      </c>
      <c r="BT401" s="293">
        <f t="shared" si="9"/>
        <v>7.0384000000000002</v>
      </c>
      <c r="BU401" s="293"/>
      <c r="BV401" s="163">
        <v>3</v>
      </c>
      <c r="BW401" s="163">
        <f>BR401-BV401</f>
        <v>50</v>
      </c>
      <c r="BX401" s="192"/>
      <c r="CA401" s="193"/>
      <c r="CB401" s="194"/>
      <c r="CC401" s="292"/>
      <c r="CF401" s="181"/>
      <c r="CG401" s="294"/>
      <c r="CH401" s="294"/>
      <c r="CI401" s="227"/>
      <c r="CJ401" s="142"/>
      <c r="CK401" s="192"/>
      <c r="CL401" s="142"/>
      <c r="CM401" s="188"/>
      <c r="CN401" s="295"/>
      <c r="CR401" s="142"/>
      <c r="CS401" s="194"/>
    </row>
    <row r="402" spans="1:97" s="196" customFormat="1" ht="15" customHeight="1">
      <c r="A402" s="195">
        <v>152</v>
      </c>
      <c r="B402" s="195" t="s">
        <v>1666</v>
      </c>
      <c r="C402" s="204" t="s">
        <v>1667</v>
      </c>
      <c r="D402" s="204"/>
      <c r="E402" s="204"/>
      <c r="G402" s="609" t="s">
        <v>1668</v>
      </c>
      <c r="H402" s="336"/>
      <c r="I402" s="336"/>
      <c r="J402" s="199" t="s">
        <v>1546</v>
      </c>
      <c r="K402" s="196" t="s">
        <v>1524</v>
      </c>
      <c r="N402" s="219" t="s">
        <v>1604</v>
      </c>
      <c r="O402" s="610" t="s">
        <v>1592</v>
      </c>
      <c r="P402" s="611" t="s">
        <v>1669</v>
      </c>
      <c r="R402" s="219" t="s">
        <v>323</v>
      </c>
      <c r="T402" s="195"/>
      <c r="U402" s="204"/>
      <c r="V402" s="205" t="s">
        <v>100</v>
      </c>
      <c r="W402" s="219" t="s">
        <v>1670</v>
      </c>
      <c r="AC402" s="612"/>
      <c r="AF402" s="216" t="s">
        <v>323</v>
      </c>
      <c r="AG402" s="216" t="s">
        <v>323</v>
      </c>
      <c r="AH402" s="216" t="s">
        <v>1607</v>
      </c>
      <c r="AI402" s="216"/>
      <c r="AJ402" s="216"/>
      <c r="AK402" s="216">
        <v>0</v>
      </c>
      <c r="AL402" s="216">
        <v>1241</v>
      </c>
      <c r="AM402" s="216">
        <v>0</v>
      </c>
      <c r="AN402" s="216">
        <v>1241</v>
      </c>
      <c r="AP402" s="612" t="s">
        <v>1607</v>
      </c>
      <c r="AQ402" s="219" t="s">
        <v>1598</v>
      </c>
      <c r="AT402" s="219">
        <v>21707</v>
      </c>
      <c r="AV402" s="214">
        <v>58</v>
      </c>
      <c r="AY402" s="613" t="s">
        <v>1534</v>
      </c>
      <c r="AZ402" s="614" t="s">
        <v>1535</v>
      </c>
      <c r="BA402" s="201" t="s">
        <v>1536</v>
      </c>
      <c r="BB402" s="606" t="s">
        <v>1537</v>
      </c>
      <c r="BC402" s="615">
        <v>41650</v>
      </c>
      <c r="BH402" s="206">
        <v>41730</v>
      </c>
      <c r="BI402" s="218"/>
      <c r="BJ402" s="204" t="s">
        <v>1671</v>
      </c>
      <c r="BK402" s="622">
        <v>0.3</v>
      </c>
      <c r="BL402" s="622" t="s">
        <v>1672</v>
      </c>
      <c r="BM402" s="196">
        <v>65.400000000000006</v>
      </c>
      <c r="BN402" s="204">
        <v>2.0699999999999998</v>
      </c>
      <c r="BO402" s="214"/>
      <c r="BQ402" s="246">
        <v>16.62</v>
      </c>
      <c r="BR402" s="199">
        <v>50</v>
      </c>
      <c r="BS402" s="474"/>
      <c r="BT402" s="474">
        <f t="shared" si="9"/>
        <v>0.83099999999999996</v>
      </c>
      <c r="BU402" s="474"/>
      <c r="BV402" s="214"/>
      <c r="BW402" s="214"/>
      <c r="BX402" s="215"/>
      <c r="CA402" s="216"/>
      <c r="CB402" s="220"/>
      <c r="CC402" s="218"/>
      <c r="CF402" s="195"/>
      <c r="CG402" s="237"/>
      <c r="CH402" s="237"/>
      <c r="CI402" s="239"/>
      <c r="CJ402" s="199"/>
      <c r="CK402" s="215"/>
      <c r="CL402" s="199"/>
      <c r="CM402" s="205"/>
      <c r="CN402" s="219"/>
      <c r="CR402" s="199"/>
      <c r="CS402" s="220"/>
    </row>
    <row r="403" spans="1:97" s="196" customFormat="1" ht="15" customHeight="1">
      <c r="A403" s="195">
        <v>152.1</v>
      </c>
      <c r="B403" s="195" t="s">
        <v>1673</v>
      </c>
      <c r="C403" s="204"/>
      <c r="D403" s="204"/>
      <c r="E403" s="204"/>
      <c r="G403" s="609" t="s">
        <v>1674</v>
      </c>
      <c r="H403" s="336"/>
      <c r="I403" s="336"/>
      <c r="J403" s="199"/>
      <c r="N403" s="219"/>
      <c r="O403" s="610"/>
      <c r="P403" s="611"/>
      <c r="R403" s="219"/>
      <c r="T403" s="195"/>
      <c r="U403" s="204"/>
      <c r="V403" s="205"/>
      <c r="W403" s="219"/>
      <c r="AC403" s="612"/>
      <c r="AF403" s="216"/>
      <c r="AG403" s="216"/>
      <c r="AH403" s="216"/>
      <c r="AI403" s="216"/>
      <c r="AJ403" s="216"/>
      <c r="AK403" s="216"/>
      <c r="AL403" s="216"/>
      <c r="AM403" s="216"/>
      <c r="AN403" s="216"/>
      <c r="AP403" s="612"/>
      <c r="AQ403" s="219"/>
      <c r="AT403" s="219"/>
      <c r="AV403" s="214"/>
      <c r="AY403" s="613"/>
      <c r="AZ403" s="614"/>
      <c r="BA403" s="201"/>
      <c r="BB403" s="606"/>
      <c r="BC403" s="615"/>
      <c r="BH403" s="206"/>
      <c r="BI403" s="218"/>
      <c r="BJ403" s="204"/>
      <c r="BK403" s="622"/>
      <c r="BL403" s="622"/>
      <c r="BM403" s="196">
        <v>27.1</v>
      </c>
      <c r="BN403" s="204">
        <v>2.0099999999999998</v>
      </c>
      <c r="BO403" s="214"/>
      <c r="BQ403" s="246">
        <v>10.62</v>
      </c>
      <c r="BR403" s="199">
        <v>50</v>
      </c>
      <c r="BS403" s="474"/>
      <c r="BT403" s="474">
        <f t="shared" si="9"/>
        <v>0.53100000000000003</v>
      </c>
      <c r="BU403" s="474"/>
      <c r="BV403" s="214"/>
      <c r="BW403" s="214"/>
      <c r="BX403" s="215"/>
      <c r="CA403" s="216"/>
      <c r="CB403" s="220"/>
      <c r="CC403" s="218"/>
      <c r="CF403" s="195"/>
      <c r="CG403" s="237"/>
      <c r="CH403" s="237"/>
      <c r="CI403" s="239"/>
      <c r="CJ403" s="199"/>
      <c r="CK403" s="215"/>
      <c r="CL403" s="199"/>
      <c r="CM403" s="205"/>
      <c r="CN403" s="219"/>
      <c r="CR403" s="199"/>
      <c r="CS403" s="220"/>
    </row>
    <row r="404" spans="1:97" s="196" customFormat="1" ht="15" customHeight="1">
      <c r="A404" s="195">
        <v>152.19999999999999</v>
      </c>
      <c r="B404" s="195" t="s">
        <v>1675</v>
      </c>
      <c r="C404" s="204" t="s">
        <v>1676</v>
      </c>
      <c r="D404" s="204"/>
      <c r="E404" s="204"/>
      <c r="G404" s="609">
        <v>562</v>
      </c>
      <c r="H404" s="336"/>
      <c r="I404" s="336"/>
      <c r="J404" s="199" t="s">
        <v>600</v>
      </c>
      <c r="O404" s="335"/>
      <c r="P404" s="335"/>
      <c r="T404" s="195"/>
      <c r="U404" s="204"/>
      <c r="V404" s="205"/>
      <c r="AY404" s="613" t="s">
        <v>1534</v>
      </c>
      <c r="AZ404" s="614" t="s">
        <v>1535</v>
      </c>
      <c r="BA404" s="608" t="s">
        <v>1540</v>
      </c>
      <c r="BB404" s="608"/>
      <c r="BC404" s="608"/>
      <c r="BF404" s="196" t="s">
        <v>1541</v>
      </c>
      <c r="BG404" s="196" t="s">
        <v>1677</v>
      </c>
      <c r="BH404" s="206">
        <v>41730</v>
      </c>
      <c r="BI404" s="218"/>
      <c r="BM404" s="196">
        <v>150.69999999999999</v>
      </c>
      <c r="BN404" s="204">
        <v>1.9</v>
      </c>
      <c r="BO404" s="214"/>
      <c r="BP404" s="196">
        <v>46</v>
      </c>
      <c r="BQ404" s="246">
        <v>101.6</v>
      </c>
      <c r="BR404" s="196">
        <v>53</v>
      </c>
      <c r="BS404" s="196" t="s">
        <v>1677</v>
      </c>
      <c r="BT404" s="474">
        <f t="shared" si="9"/>
        <v>5.3847999999999994</v>
      </c>
      <c r="BU404" s="474"/>
      <c r="BV404" s="214">
        <v>3</v>
      </c>
      <c r="BW404" s="214">
        <f>BR404-BV404</f>
        <v>50</v>
      </c>
      <c r="BX404" s="215"/>
      <c r="CA404" s="216"/>
      <c r="CB404" s="220"/>
      <c r="CC404" s="218"/>
      <c r="CF404" s="195"/>
      <c r="CG404" s="237"/>
      <c r="CH404" s="237"/>
      <c r="CI404" s="239"/>
      <c r="CJ404" s="199"/>
      <c r="CK404" s="215"/>
      <c r="CL404" s="199"/>
      <c r="CM404" s="205"/>
      <c r="CN404" s="219"/>
      <c r="CR404" s="199"/>
      <c r="CS404" s="220"/>
    </row>
    <row r="405" spans="1:97" s="189" customFormat="1" ht="15" customHeight="1">
      <c r="A405" s="181">
        <v>153</v>
      </c>
      <c r="B405" s="181" t="s">
        <v>1678</v>
      </c>
      <c r="C405" s="187"/>
      <c r="D405" s="187"/>
      <c r="E405" s="187"/>
      <c r="G405" s="617" t="s">
        <v>1679</v>
      </c>
      <c r="H405" s="618"/>
      <c r="I405" s="618"/>
      <c r="J405" s="142" t="s">
        <v>1680</v>
      </c>
      <c r="K405" s="189" t="s">
        <v>1568</v>
      </c>
      <c r="N405" s="295" t="s">
        <v>916</v>
      </c>
      <c r="O405" s="507">
        <v>4</v>
      </c>
      <c r="P405" s="602" t="s">
        <v>1681</v>
      </c>
      <c r="R405" s="295" t="s">
        <v>1639</v>
      </c>
      <c r="T405" s="181"/>
      <c r="U405" s="187"/>
      <c r="V405" s="188" t="s">
        <v>100</v>
      </c>
      <c r="W405" s="295" t="s">
        <v>1528</v>
      </c>
      <c r="AC405" s="603"/>
      <c r="AF405" s="193" t="s">
        <v>323</v>
      </c>
      <c r="AG405" s="193" t="s">
        <v>1527</v>
      </c>
      <c r="AH405" s="193" t="s">
        <v>1682</v>
      </c>
      <c r="AI405" s="193" t="s">
        <v>1683</v>
      </c>
      <c r="AJ405" s="193" t="s">
        <v>1574</v>
      </c>
      <c r="AK405" s="193">
        <v>1</v>
      </c>
      <c r="AL405" s="193">
        <v>740</v>
      </c>
      <c r="AM405" s="193">
        <v>0</v>
      </c>
      <c r="AN405" s="193">
        <v>1060</v>
      </c>
      <c r="AP405" s="603" t="s">
        <v>1607</v>
      </c>
      <c r="AQ405" s="295" t="s">
        <v>1598</v>
      </c>
      <c r="AT405" s="295">
        <v>18468</v>
      </c>
      <c r="AV405" s="163">
        <v>49</v>
      </c>
      <c r="AY405" s="604" t="s">
        <v>1534</v>
      </c>
      <c r="AZ405" s="605" t="s">
        <v>1535</v>
      </c>
      <c r="BA405" s="184" t="s">
        <v>1536</v>
      </c>
      <c r="BB405" s="606" t="s">
        <v>1537</v>
      </c>
      <c r="BC405" s="607">
        <v>41650</v>
      </c>
      <c r="BH405" s="291">
        <v>41730</v>
      </c>
      <c r="BI405" s="292"/>
      <c r="BJ405" s="187" t="s">
        <v>1538</v>
      </c>
      <c r="BK405" s="187" t="s">
        <v>1538</v>
      </c>
      <c r="BL405" s="187"/>
      <c r="BN405" s="187"/>
      <c r="BO405" s="163"/>
      <c r="BQ405" s="246"/>
      <c r="BR405" s="142"/>
      <c r="BS405" s="293"/>
      <c r="BT405" s="293"/>
      <c r="BU405" s="293"/>
      <c r="BV405" s="163"/>
      <c r="BW405" s="163"/>
      <c r="BX405" s="192"/>
      <c r="CA405" s="193"/>
      <c r="CB405" s="194"/>
      <c r="CC405" s="292"/>
      <c r="CF405" s="181"/>
      <c r="CG405" s="294"/>
      <c r="CH405" s="294"/>
      <c r="CI405" s="227"/>
      <c r="CJ405" s="142"/>
      <c r="CK405" s="192"/>
      <c r="CL405" s="142"/>
      <c r="CM405" s="188"/>
      <c r="CN405" s="295"/>
      <c r="CR405" s="142"/>
      <c r="CS405" s="194"/>
    </row>
    <row r="406" spans="1:97" s="189" customFormat="1" ht="15" customHeight="1">
      <c r="A406" s="181">
        <v>153.1</v>
      </c>
      <c r="B406" s="181" t="s">
        <v>1684</v>
      </c>
      <c r="C406" s="187" t="s">
        <v>1685</v>
      </c>
      <c r="D406" s="187"/>
      <c r="E406" s="187"/>
      <c r="G406" s="617" t="s">
        <v>1686</v>
      </c>
      <c r="H406" s="618"/>
      <c r="I406" s="618"/>
      <c r="J406" s="142" t="s">
        <v>1680</v>
      </c>
      <c r="K406" s="189" t="s">
        <v>1582</v>
      </c>
      <c r="O406" s="228"/>
      <c r="P406" s="228"/>
      <c r="T406" s="181"/>
      <c r="U406" s="187"/>
      <c r="V406" s="188"/>
      <c r="AY406" s="604" t="s">
        <v>1534</v>
      </c>
      <c r="AZ406" s="605" t="s">
        <v>1535</v>
      </c>
      <c r="BA406" s="184" t="s">
        <v>1536</v>
      </c>
      <c r="BB406" s="606" t="s">
        <v>1537</v>
      </c>
      <c r="BC406" s="607">
        <v>41650</v>
      </c>
      <c r="BH406" s="291">
        <v>41730</v>
      </c>
      <c r="BI406" s="292"/>
      <c r="BJ406" s="187" t="s">
        <v>1687</v>
      </c>
      <c r="BK406" s="187" t="s">
        <v>1687</v>
      </c>
      <c r="BL406" s="187" t="s">
        <v>1577</v>
      </c>
      <c r="BM406" s="187">
        <v>10</v>
      </c>
      <c r="BN406" s="187">
        <v>1.78</v>
      </c>
      <c r="BO406" s="163"/>
      <c r="BQ406" s="246">
        <v>4.9400000000000004</v>
      </c>
      <c r="BR406" s="142">
        <v>50</v>
      </c>
      <c r="BS406" s="293"/>
      <c r="BT406" s="293">
        <f>BQ406*BR406/1000</f>
        <v>0.24700000000000003</v>
      </c>
      <c r="BU406" s="293"/>
      <c r="BV406" s="163"/>
      <c r="BW406" s="163"/>
      <c r="BX406" s="192"/>
      <c r="CA406" s="193"/>
      <c r="CB406" s="194"/>
      <c r="CC406" s="292"/>
      <c r="CF406" s="181"/>
      <c r="CG406" s="294"/>
      <c r="CH406" s="294"/>
      <c r="CI406" s="227"/>
      <c r="CJ406" s="142"/>
      <c r="CK406" s="192"/>
      <c r="CL406" s="142"/>
      <c r="CM406" s="188"/>
      <c r="CN406" s="295"/>
      <c r="CR406" s="142"/>
      <c r="CS406" s="194"/>
    </row>
    <row r="407" spans="1:97" s="189" customFormat="1" ht="15" customHeight="1">
      <c r="A407" s="181">
        <v>153.19999999999999</v>
      </c>
      <c r="B407" s="181" t="s">
        <v>1688</v>
      </c>
      <c r="C407" s="187"/>
      <c r="D407" s="187"/>
      <c r="E407" s="187"/>
      <c r="G407" s="617" t="s">
        <v>1689</v>
      </c>
      <c r="H407" s="618"/>
      <c r="I407" s="618"/>
      <c r="J407" s="142"/>
      <c r="O407" s="228"/>
      <c r="P407" s="228"/>
      <c r="T407" s="181"/>
      <c r="U407" s="187"/>
      <c r="V407" s="188"/>
      <c r="AY407" s="604"/>
      <c r="AZ407" s="605"/>
      <c r="BA407" s="184"/>
      <c r="BB407" s="606"/>
      <c r="BC407" s="607"/>
      <c r="BH407" s="291"/>
      <c r="BI407" s="292"/>
      <c r="BJ407" s="187"/>
      <c r="BK407" s="187"/>
      <c r="BL407" s="187"/>
      <c r="BM407" s="187">
        <v>5.0999999999999996</v>
      </c>
      <c r="BN407" s="187">
        <v>2.17</v>
      </c>
      <c r="BO407" s="163"/>
      <c r="BQ407" s="246">
        <v>3.56</v>
      </c>
      <c r="BR407" s="142">
        <v>50</v>
      </c>
      <c r="BS407" s="293"/>
      <c r="BT407" s="293">
        <f>BQ407*BR407/1000</f>
        <v>0.17799999999999999</v>
      </c>
      <c r="BU407" s="293"/>
      <c r="BV407" s="163"/>
      <c r="BW407" s="163"/>
      <c r="BX407" s="192"/>
      <c r="CA407" s="193"/>
      <c r="CB407" s="194"/>
      <c r="CC407" s="292"/>
      <c r="CF407" s="181"/>
      <c r="CG407" s="294"/>
      <c r="CH407" s="294"/>
      <c r="CI407" s="227"/>
      <c r="CJ407" s="142"/>
      <c r="CK407" s="192"/>
      <c r="CL407" s="142"/>
      <c r="CM407" s="188"/>
      <c r="CN407" s="295"/>
      <c r="CR407" s="142"/>
      <c r="CS407" s="194"/>
    </row>
    <row r="408" spans="1:97" s="189" customFormat="1" ht="15" customHeight="1">
      <c r="A408" s="181">
        <v>153.30000000000001</v>
      </c>
      <c r="B408" s="181" t="s">
        <v>1690</v>
      </c>
      <c r="C408" s="187" t="s">
        <v>1691</v>
      </c>
      <c r="D408" s="187"/>
      <c r="E408" s="187"/>
      <c r="G408" s="617">
        <v>574</v>
      </c>
      <c r="H408" s="618"/>
      <c r="I408" s="618"/>
      <c r="J408" s="142" t="s">
        <v>600</v>
      </c>
      <c r="O408" s="228"/>
      <c r="P408" s="228"/>
      <c r="T408" s="181"/>
      <c r="U408" s="187"/>
      <c r="V408" s="188"/>
      <c r="AY408" s="604" t="s">
        <v>1534</v>
      </c>
      <c r="AZ408" s="605" t="s">
        <v>1535</v>
      </c>
      <c r="BA408" s="608" t="s">
        <v>1540</v>
      </c>
      <c r="BB408" s="608"/>
      <c r="BC408" s="608"/>
      <c r="BF408" s="189" t="s">
        <v>1541</v>
      </c>
      <c r="BG408" s="189" t="s">
        <v>1692</v>
      </c>
      <c r="BH408" s="291">
        <v>41730</v>
      </c>
      <c r="BI408" s="292"/>
      <c r="BM408" s="189">
        <v>112.8</v>
      </c>
      <c r="BN408" s="187">
        <v>1.86</v>
      </c>
      <c r="BO408" s="163"/>
      <c r="BP408" s="189">
        <v>44</v>
      </c>
      <c r="BQ408" s="246">
        <v>85.399999999999991</v>
      </c>
      <c r="BR408" s="189">
        <v>53</v>
      </c>
      <c r="BS408" s="189" t="s">
        <v>1692</v>
      </c>
      <c r="BT408" s="293">
        <f>BR408*BQ408/1000</f>
        <v>4.5262000000000002</v>
      </c>
      <c r="BU408" s="293"/>
      <c r="BV408" s="163">
        <v>3</v>
      </c>
      <c r="BW408" s="163">
        <f>BR408-BV408</f>
        <v>50</v>
      </c>
      <c r="BX408" s="192"/>
      <c r="CA408" s="193"/>
      <c r="CB408" s="194"/>
      <c r="CC408" s="292"/>
      <c r="CF408" s="181"/>
      <c r="CG408" s="294"/>
      <c r="CH408" s="294"/>
      <c r="CI408" s="227"/>
      <c r="CJ408" s="142"/>
      <c r="CK408" s="192"/>
      <c r="CL408" s="142"/>
      <c r="CM408" s="188"/>
      <c r="CN408" s="295"/>
      <c r="CR408" s="142"/>
      <c r="CS408" s="194"/>
    </row>
    <row r="409" spans="1:97" s="189" customFormat="1" ht="15" customHeight="1">
      <c r="A409" s="195">
        <v>154</v>
      </c>
      <c r="B409" s="195" t="s">
        <v>1693</v>
      </c>
      <c r="C409" s="204" t="s">
        <v>1694</v>
      </c>
      <c r="D409" s="204"/>
      <c r="E409" s="204"/>
      <c r="F409" s="196" t="s">
        <v>1695</v>
      </c>
      <c r="G409" s="609" t="s">
        <v>1696</v>
      </c>
      <c r="H409" s="336"/>
      <c r="I409" s="336"/>
      <c r="J409" s="199" t="s">
        <v>1323</v>
      </c>
      <c r="K409" s="196" t="s">
        <v>1524</v>
      </c>
      <c r="L409" s="196"/>
      <c r="M409" s="196"/>
      <c r="N409" s="219" t="s">
        <v>1697</v>
      </c>
      <c r="O409" s="610" t="s">
        <v>1592</v>
      </c>
      <c r="P409" s="611" t="s">
        <v>1698</v>
      </c>
      <c r="Q409" s="196"/>
      <c r="R409" s="219" t="s">
        <v>323</v>
      </c>
      <c r="S409" s="204"/>
      <c r="T409" s="195"/>
      <c r="U409" s="204"/>
      <c r="V409" s="205" t="s">
        <v>100</v>
      </c>
      <c r="W409" s="219" t="s">
        <v>1549</v>
      </c>
      <c r="X409" s="196"/>
      <c r="Y409" s="196"/>
      <c r="Z409" s="196"/>
      <c r="AA409" s="196"/>
      <c r="AB409" s="196"/>
      <c r="AC409" s="612" t="s">
        <v>1699</v>
      </c>
      <c r="AD409" s="196"/>
      <c r="AE409" s="196"/>
      <c r="AF409" s="216" t="s">
        <v>323</v>
      </c>
      <c r="AG409" s="216" t="s">
        <v>1527</v>
      </c>
      <c r="AH409" s="216" t="s">
        <v>1529</v>
      </c>
      <c r="AI409" s="216" t="s">
        <v>1700</v>
      </c>
      <c r="AJ409" s="216" t="s">
        <v>1631</v>
      </c>
      <c r="AK409" s="216">
        <v>0</v>
      </c>
      <c r="AL409" s="216">
        <v>1090</v>
      </c>
      <c r="AM409" s="216">
        <v>0</v>
      </c>
      <c r="AN409" s="216">
        <v>1090</v>
      </c>
      <c r="AO409" s="196"/>
      <c r="AP409" s="612" t="s">
        <v>1607</v>
      </c>
      <c r="AQ409" s="219" t="s">
        <v>1598</v>
      </c>
      <c r="AR409" s="196"/>
      <c r="AS409" s="196"/>
      <c r="AT409" s="219">
        <v>23354</v>
      </c>
      <c r="AU409" s="196"/>
      <c r="AV409" s="214">
        <v>62</v>
      </c>
      <c r="AW409" s="196"/>
      <c r="AX409" s="196"/>
      <c r="AY409" s="613" t="s">
        <v>1534</v>
      </c>
      <c r="AZ409" s="614" t="s">
        <v>1535</v>
      </c>
      <c r="BA409" s="195" t="s">
        <v>1701</v>
      </c>
      <c r="BB409" s="201" t="s">
        <v>1702</v>
      </c>
      <c r="BC409" s="201" t="s">
        <v>1703</v>
      </c>
      <c r="BH409" s="291"/>
      <c r="BI409" s="292"/>
      <c r="BM409" s="189">
        <v>104.7</v>
      </c>
      <c r="BN409" s="187">
        <v>1.86</v>
      </c>
      <c r="BO409" s="163"/>
      <c r="BQ409" s="246">
        <v>78.599999999999994</v>
      </c>
      <c r="BR409" s="189">
        <v>50</v>
      </c>
      <c r="BT409" s="293">
        <f>BR409*BQ409/1000</f>
        <v>3.9299999999999997</v>
      </c>
      <c r="BU409" s="293"/>
      <c r="BV409" s="163"/>
      <c r="BW409" s="163"/>
      <c r="BX409" s="192"/>
      <c r="CA409" s="193"/>
      <c r="CB409" s="312">
        <v>42074</v>
      </c>
      <c r="CC409" s="403" t="s">
        <v>118</v>
      </c>
      <c r="CD409" s="196" t="s">
        <v>1555</v>
      </c>
      <c r="CE409" s="56" t="s">
        <v>1563</v>
      </c>
      <c r="CF409" s="329">
        <v>42117</v>
      </c>
      <c r="CG409" s="294" t="s">
        <v>221</v>
      </c>
      <c r="CH409" s="294"/>
      <c r="CI409" s="227"/>
      <c r="CJ409" s="142"/>
      <c r="CK409" s="192"/>
      <c r="CL409" s="142"/>
      <c r="CM409" s="188"/>
      <c r="CN409" s="295"/>
      <c r="CR409" s="142"/>
      <c r="CS409" s="312">
        <v>42123</v>
      </c>
    </row>
    <row r="410" spans="1:97" s="189" customFormat="1" ht="15" customHeight="1">
      <c r="A410" s="195">
        <v>154.1</v>
      </c>
      <c r="B410" s="195" t="s">
        <v>1704</v>
      </c>
      <c r="C410" s="204"/>
      <c r="D410" s="204"/>
      <c r="E410" s="204"/>
      <c r="F410" s="196" t="s">
        <v>1705</v>
      </c>
      <c r="G410" s="609"/>
      <c r="H410" s="336"/>
      <c r="I410" s="336"/>
      <c r="J410" s="199"/>
      <c r="K410" s="196"/>
      <c r="L410" s="196"/>
      <c r="M410" s="196"/>
      <c r="N410" s="219"/>
      <c r="O410" s="610"/>
      <c r="P410" s="611"/>
      <c r="Q410" s="196"/>
      <c r="R410" s="219"/>
      <c r="S410" s="204"/>
      <c r="T410" s="195"/>
      <c r="U410" s="204"/>
      <c r="V410" s="205"/>
      <c r="W410" s="219"/>
      <c r="X410" s="196"/>
      <c r="Y410" s="196"/>
      <c r="Z410" s="196"/>
      <c r="AA410" s="196"/>
      <c r="AB410" s="196"/>
      <c r="AC410" s="612"/>
      <c r="AD410" s="196"/>
      <c r="AE410" s="196"/>
      <c r="AF410" s="216"/>
      <c r="AG410" s="216"/>
      <c r="AH410" s="216"/>
      <c r="AI410" s="216"/>
      <c r="AJ410" s="216"/>
      <c r="AK410" s="216"/>
      <c r="AL410" s="216"/>
      <c r="AM410" s="216"/>
      <c r="AN410" s="216"/>
      <c r="AO410" s="196"/>
      <c r="AP410" s="612"/>
      <c r="AQ410" s="219"/>
      <c r="AR410" s="196"/>
      <c r="AS410" s="196"/>
      <c r="AT410" s="219"/>
      <c r="AU410" s="196"/>
      <c r="AV410" s="214"/>
      <c r="AW410" s="196"/>
      <c r="AX410" s="196"/>
      <c r="AY410" s="613"/>
      <c r="AZ410" s="614"/>
      <c r="BA410" s="195"/>
      <c r="BB410" s="201"/>
      <c r="BC410" s="201"/>
      <c r="BH410" s="291"/>
      <c r="BI410" s="292"/>
      <c r="BM410" s="189">
        <v>155.5</v>
      </c>
      <c r="BN410" s="187">
        <v>1.89</v>
      </c>
      <c r="BO410" s="163"/>
      <c r="BQ410" s="246">
        <v>43</v>
      </c>
      <c r="BR410" s="189">
        <v>50</v>
      </c>
      <c r="BT410" s="293">
        <f>BR410*BQ410/1000</f>
        <v>2.15</v>
      </c>
      <c r="BU410" s="293"/>
      <c r="BV410" s="163"/>
      <c r="BW410" s="163"/>
      <c r="BX410" s="192"/>
      <c r="CA410" s="193"/>
      <c r="CB410" s="194"/>
      <c r="CC410" s="292"/>
      <c r="CF410" s="181"/>
      <c r="CG410" s="294"/>
      <c r="CH410" s="294"/>
      <c r="CI410" s="227"/>
      <c r="CJ410" s="142"/>
      <c r="CK410" s="192"/>
      <c r="CL410" s="142"/>
      <c r="CM410" s="188"/>
      <c r="CN410" s="295"/>
      <c r="CR410" s="142"/>
      <c r="CS410" s="194"/>
    </row>
    <row r="411" spans="1:97" s="196" customFormat="1" ht="15" customHeight="1">
      <c r="A411" s="195">
        <v>154.19999999999999</v>
      </c>
      <c r="B411" s="195" t="s">
        <v>1706</v>
      </c>
      <c r="C411" s="204"/>
      <c r="D411" s="204"/>
      <c r="E411" s="204"/>
      <c r="F411" s="196" t="s">
        <v>1707</v>
      </c>
      <c r="G411" s="609" t="s">
        <v>1696</v>
      </c>
      <c r="H411" s="336"/>
      <c r="I411" s="336"/>
      <c r="J411" s="199" t="s">
        <v>1323</v>
      </c>
      <c r="K411" s="196" t="s">
        <v>1524</v>
      </c>
      <c r="N411" s="219" t="s">
        <v>1697</v>
      </c>
      <c r="O411" s="610" t="s">
        <v>1592</v>
      </c>
      <c r="P411" s="611" t="s">
        <v>1698</v>
      </c>
      <c r="R411" s="219" t="s">
        <v>323</v>
      </c>
      <c r="S411" s="204"/>
      <c r="T411" s="195"/>
      <c r="U411" s="204"/>
      <c r="V411" s="205" t="s">
        <v>100</v>
      </c>
      <c r="W411" s="219" t="s">
        <v>1549</v>
      </c>
      <c r="AC411" s="612" t="s">
        <v>1699</v>
      </c>
      <c r="AF411" s="216" t="s">
        <v>323</v>
      </c>
      <c r="AG411" s="216" t="s">
        <v>1527</v>
      </c>
      <c r="AH411" s="216" t="s">
        <v>1529</v>
      </c>
      <c r="AI411" s="216" t="s">
        <v>1700</v>
      </c>
      <c r="AJ411" s="216" t="s">
        <v>1631</v>
      </c>
      <c r="AK411" s="216">
        <v>0</v>
      </c>
      <c r="AL411" s="216">
        <v>1090</v>
      </c>
      <c r="AM411" s="216">
        <v>0</v>
      </c>
      <c r="AN411" s="216">
        <v>1090</v>
      </c>
      <c r="AP411" s="612" t="s">
        <v>1607</v>
      </c>
      <c r="AQ411" s="219" t="s">
        <v>1598</v>
      </c>
      <c r="AT411" s="219">
        <v>23354</v>
      </c>
      <c r="AV411" s="214">
        <v>62</v>
      </c>
      <c r="AY411" s="613" t="s">
        <v>1534</v>
      </c>
      <c r="AZ411" s="614" t="s">
        <v>1535</v>
      </c>
      <c r="BA411" s="195" t="s">
        <v>1701</v>
      </c>
      <c r="BB411" s="201" t="s">
        <v>1702</v>
      </c>
      <c r="BC411" s="201" t="s">
        <v>1703</v>
      </c>
      <c r="BD411" s="195" t="s">
        <v>1708</v>
      </c>
      <c r="BF411" s="195"/>
      <c r="BH411" s="206">
        <v>41730</v>
      </c>
      <c r="BI411" s="218"/>
      <c r="BJ411" s="622">
        <v>0.8</v>
      </c>
      <c r="BK411" s="204" t="s">
        <v>1709</v>
      </c>
      <c r="BL411" s="204"/>
      <c r="BN411" s="204"/>
      <c r="BO411" s="214"/>
      <c r="BQ411" s="246">
        <v>12.66</v>
      </c>
      <c r="BR411" s="199">
        <v>50</v>
      </c>
      <c r="BS411" s="474"/>
      <c r="BT411" s="474">
        <f>BR411*BQ411/1000</f>
        <v>0.63300000000000001</v>
      </c>
      <c r="BU411" s="474"/>
      <c r="BV411" s="214"/>
      <c r="BW411" s="214"/>
      <c r="BX411" s="215"/>
      <c r="CA411" s="216"/>
      <c r="CB411" s="220"/>
      <c r="CC411" s="218"/>
      <c r="CF411" s="195"/>
      <c r="CG411" s="237"/>
      <c r="CH411" s="237"/>
      <c r="CI411" s="239"/>
      <c r="CJ411" s="199"/>
      <c r="CK411" s="215"/>
      <c r="CL411" s="199"/>
      <c r="CM411" s="205"/>
      <c r="CN411" s="219"/>
      <c r="CR411" s="199"/>
      <c r="CS411" s="220"/>
    </row>
    <row r="412" spans="1:97" s="196" customFormat="1" ht="15" customHeight="1">
      <c r="A412" s="195">
        <v>154.30000000000001</v>
      </c>
      <c r="B412" s="554" t="s">
        <v>1710</v>
      </c>
      <c r="C412" s="204"/>
      <c r="D412" s="204"/>
      <c r="E412" s="204"/>
      <c r="F412" s="196" t="s">
        <v>1711</v>
      </c>
      <c r="G412" s="609" t="s">
        <v>1712</v>
      </c>
      <c r="H412" s="336"/>
      <c r="I412" s="336"/>
      <c r="J412" s="199"/>
      <c r="N412" s="219"/>
      <c r="O412" s="610"/>
      <c r="P412" s="611"/>
      <c r="R412" s="219"/>
      <c r="T412" s="195"/>
      <c r="U412" s="204"/>
      <c r="V412" s="205"/>
      <c r="W412" s="219"/>
      <c r="AC412" s="612"/>
      <c r="AF412" s="216"/>
      <c r="AG412" s="216"/>
      <c r="AH412" s="216"/>
      <c r="AI412" s="216"/>
      <c r="AJ412" s="216"/>
      <c r="AK412" s="216"/>
      <c r="AL412" s="216"/>
      <c r="AM412" s="216"/>
      <c r="AN412" s="216"/>
      <c r="AP412" s="612"/>
      <c r="AQ412" s="219"/>
      <c r="AT412" s="219"/>
      <c r="AV412" s="214"/>
      <c r="AY412" s="613"/>
      <c r="AZ412" s="614"/>
      <c r="BA412" s="195" t="s">
        <v>1713</v>
      </c>
      <c r="BB412" s="606" t="s">
        <v>1537</v>
      </c>
      <c r="BC412" s="615">
        <v>41650</v>
      </c>
      <c r="BD412" s="195"/>
      <c r="BF412" s="195"/>
      <c r="BH412" s="206"/>
      <c r="BI412" s="218"/>
      <c r="BJ412" s="204" t="s">
        <v>1538</v>
      </c>
      <c r="BK412" s="204" t="s">
        <v>1538</v>
      </c>
      <c r="BL412" s="204"/>
      <c r="BN412" s="204"/>
      <c r="BO412" s="214"/>
      <c r="BQ412" s="246"/>
      <c r="BR412" s="199"/>
      <c r="BS412" s="474"/>
      <c r="BT412" s="474"/>
      <c r="BU412" s="474"/>
      <c r="BV412" s="214"/>
      <c r="BW412" s="214"/>
      <c r="BX412" s="215"/>
      <c r="CA412" s="216"/>
      <c r="CB412" s="220"/>
      <c r="CC412" s="218"/>
      <c r="CF412" s="195"/>
      <c r="CG412" s="237"/>
      <c r="CH412" s="237"/>
      <c r="CI412" s="239"/>
      <c r="CJ412" s="199"/>
      <c r="CK412" s="215"/>
      <c r="CL412" s="199"/>
      <c r="CM412" s="205"/>
      <c r="CN412" s="219"/>
      <c r="CR412" s="199"/>
      <c r="CS412" s="220"/>
    </row>
    <row r="413" spans="1:97" s="196" customFormat="1" ht="15" customHeight="1">
      <c r="A413" s="195">
        <v>154.4</v>
      </c>
      <c r="B413" s="195" t="s">
        <v>1714</v>
      </c>
      <c r="C413" s="204" t="s">
        <v>1715</v>
      </c>
      <c r="D413" s="204"/>
      <c r="E413" s="204"/>
      <c r="G413" s="609">
        <v>593</v>
      </c>
      <c r="H413" s="336"/>
      <c r="I413" s="336"/>
      <c r="J413" s="199" t="s">
        <v>600</v>
      </c>
      <c r="O413" s="335"/>
      <c r="P413" s="335"/>
      <c r="T413" s="195"/>
      <c r="U413" s="204"/>
      <c r="V413" s="205"/>
      <c r="AY413" s="613" t="s">
        <v>1534</v>
      </c>
      <c r="AZ413" s="614" t="s">
        <v>1535</v>
      </c>
      <c r="BA413" s="608" t="s">
        <v>1540</v>
      </c>
      <c r="BB413" s="608"/>
      <c r="BC413" s="608"/>
      <c r="BD413" s="195"/>
      <c r="BF413" s="196" t="s">
        <v>1541</v>
      </c>
      <c r="BG413" s="196" t="s">
        <v>1716</v>
      </c>
      <c r="BH413" s="206">
        <v>41730</v>
      </c>
      <c r="BI413" s="218"/>
      <c r="BM413" s="196">
        <v>174.4</v>
      </c>
      <c r="BN413" s="204">
        <v>1.67</v>
      </c>
      <c r="BO413" s="214"/>
      <c r="BP413" s="196">
        <v>44</v>
      </c>
      <c r="BQ413" s="246">
        <v>139.19999999999999</v>
      </c>
      <c r="BR413" s="196">
        <v>53</v>
      </c>
      <c r="BS413" s="196" t="s">
        <v>1716</v>
      </c>
      <c r="BT413" s="474">
        <f>BR413*BQ413/1000</f>
        <v>7.3775999999999993</v>
      </c>
      <c r="BU413" s="474"/>
      <c r="BV413" s="214">
        <v>3</v>
      </c>
      <c r="BW413" s="214">
        <f>BR413-BV413</f>
        <v>50</v>
      </c>
      <c r="BX413" s="215"/>
      <c r="CA413" s="216"/>
      <c r="CB413" s="312">
        <v>42074</v>
      </c>
      <c r="CC413" s="403" t="s">
        <v>118</v>
      </c>
      <c r="CD413" s="189" t="s">
        <v>1562</v>
      </c>
      <c r="CE413" s="56" t="s">
        <v>1563</v>
      </c>
      <c r="CF413" s="329">
        <v>42117</v>
      </c>
      <c r="CG413" s="237" t="s">
        <v>196</v>
      </c>
      <c r="CH413" s="237"/>
      <c r="CI413" s="239"/>
      <c r="CJ413" s="199"/>
      <c r="CK413" s="215"/>
      <c r="CL413" s="199"/>
      <c r="CM413" s="205"/>
      <c r="CN413" s="219"/>
      <c r="CR413" s="199"/>
      <c r="CS413" s="217">
        <v>42123</v>
      </c>
    </row>
    <row r="414" spans="1:97" s="189" customFormat="1" ht="15" customHeight="1">
      <c r="A414" s="181">
        <v>155</v>
      </c>
      <c r="B414" s="181" t="s">
        <v>1717</v>
      </c>
      <c r="C414" s="187"/>
      <c r="D414" s="187" t="s">
        <v>1718</v>
      </c>
      <c r="E414" s="187"/>
      <c r="G414" s="617" t="s">
        <v>1719</v>
      </c>
      <c r="H414" s="618"/>
      <c r="I414" s="618"/>
      <c r="J414" s="142" t="s">
        <v>1720</v>
      </c>
      <c r="K414" s="189" t="s">
        <v>1582</v>
      </c>
      <c r="N414" s="295" t="s">
        <v>1697</v>
      </c>
      <c r="O414" s="507" t="s">
        <v>1721</v>
      </c>
      <c r="P414" s="602" t="s">
        <v>1722</v>
      </c>
      <c r="R414" s="295" t="s">
        <v>1571</v>
      </c>
      <c r="T414" s="181"/>
      <c r="U414" s="187"/>
      <c r="V414" s="188" t="s">
        <v>100</v>
      </c>
      <c r="W414" s="295" t="s">
        <v>1549</v>
      </c>
      <c r="AC414" s="603"/>
      <c r="AF414" s="193" t="s">
        <v>323</v>
      </c>
      <c r="AG414" s="193" t="s">
        <v>323</v>
      </c>
      <c r="AH414" s="193" t="s">
        <v>1607</v>
      </c>
      <c r="AI414" s="193"/>
      <c r="AJ414" s="193"/>
      <c r="AK414" s="193">
        <v>1</v>
      </c>
      <c r="AL414" s="193">
        <v>0</v>
      </c>
      <c r="AM414" s="193">
        <v>1</v>
      </c>
      <c r="AN414" s="193">
        <v>77</v>
      </c>
      <c r="AP414" s="603" t="s">
        <v>1607</v>
      </c>
      <c r="AQ414" s="295" t="s">
        <v>1723</v>
      </c>
      <c r="AT414" s="295">
        <v>11193</v>
      </c>
      <c r="AV414" s="163">
        <v>29</v>
      </c>
      <c r="AY414" s="604" t="s">
        <v>1534</v>
      </c>
      <c r="AZ414" s="605" t="s">
        <v>1535</v>
      </c>
      <c r="BA414" s="184" t="s">
        <v>1536</v>
      </c>
      <c r="BB414" s="606" t="s">
        <v>1537</v>
      </c>
      <c r="BC414" s="607">
        <v>41650</v>
      </c>
      <c r="BH414" s="291">
        <v>41730</v>
      </c>
      <c r="BI414" s="292"/>
      <c r="BJ414" s="620">
        <v>0.5</v>
      </c>
      <c r="BK414" s="620">
        <v>0.5</v>
      </c>
      <c r="BL414" s="620" t="s">
        <v>1577</v>
      </c>
      <c r="BM414" s="623">
        <v>89.3</v>
      </c>
      <c r="BN414" s="187">
        <v>1.89</v>
      </c>
      <c r="BO414" s="163"/>
      <c r="BQ414" s="246">
        <v>71.8</v>
      </c>
      <c r="BR414" s="142">
        <v>50</v>
      </c>
      <c r="BS414" s="293"/>
      <c r="BT414" s="293">
        <f>BQ414*BR414/1000</f>
        <v>3.59</v>
      </c>
      <c r="BU414" s="293"/>
      <c r="BV414" s="163"/>
      <c r="BW414" s="163"/>
      <c r="BX414" s="192"/>
      <c r="CA414" s="193"/>
      <c r="CB414" s="194"/>
      <c r="CC414" s="292"/>
      <c r="CF414" s="181"/>
      <c r="CG414" s="294"/>
      <c r="CH414" s="294"/>
      <c r="CI414" s="227"/>
      <c r="CJ414" s="142"/>
      <c r="CK414" s="192"/>
      <c r="CL414" s="142"/>
      <c r="CM414" s="188"/>
      <c r="CN414" s="295"/>
      <c r="CR414" s="142"/>
      <c r="CS414" s="194"/>
    </row>
    <row r="415" spans="1:97" s="189" customFormat="1" ht="15" customHeight="1">
      <c r="A415" s="181">
        <v>155.1</v>
      </c>
      <c r="B415" s="181" t="s">
        <v>1724</v>
      </c>
      <c r="C415" s="187"/>
      <c r="D415" s="187"/>
      <c r="E415" s="187"/>
      <c r="G415" s="617" t="s">
        <v>1725</v>
      </c>
      <c r="H415" s="618"/>
      <c r="I415" s="618"/>
      <c r="J415" s="142"/>
      <c r="N415" s="295"/>
      <c r="O415" s="507"/>
      <c r="P415" s="602"/>
      <c r="R415" s="295"/>
      <c r="T415" s="181"/>
      <c r="U415" s="187"/>
      <c r="V415" s="188"/>
      <c r="W415" s="295"/>
      <c r="AC415" s="603"/>
      <c r="AF415" s="193"/>
      <c r="AG415" s="193"/>
      <c r="AH415" s="193"/>
      <c r="AI415" s="193"/>
      <c r="AJ415" s="193"/>
      <c r="AK415" s="193"/>
      <c r="AL415" s="193"/>
      <c r="AM415" s="193"/>
      <c r="AN415" s="193"/>
      <c r="AP415" s="603"/>
      <c r="AQ415" s="295"/>
      <c r="AT415" s="295"/>
      <c r="AV415" s="163"/>
      <c r="AY415" s="604"/>
      <c r="AZ415" s="605"/>
      <c r="BA415" s="184"/>
      <c r="BB415" s="606"/>
      <c r="BC415" s="607"/>
      <c r="BH415" s="291"/>
      <c r="BI415" s="292"/>
      <c r="BJ415" s="620"/>
      <c r="BK415" s="620"/>
      <c r="BL415" s="620"/>
      <c r="BM415" s="187">
        <v>33.700000000000003</v>
      </c>
      <c r="BN415" s="187">
        <v>1.91</v>
      </c>
      <c r="BO415" s="163"/>
      <c r="BQ415" s="246">
        <v>26.4</v>
      </c>
      <c r="BR415" s="142">
        <v>50</v>
      </c>
      <c r="BS415" s="293"/>
      <c r="BT415" s="293">
        <f>BQ415*BR415/1000</f>
        <v>1.32</v>
      </c>
      <c r="BU415" s="293"/>
      <c r="BV415" s="163"/>
      <c r="BW415" s="163"/>
      <c r="BX415" s="192"/>
      <c r="CA415" s="193"/>
      <c r="CB415" s="194"/>
      <c r="CC415" s="292"/>
      <c r="CF415" s="181"/>
      <c r="CG415" s="294"/>
      <c r="CH415" s="294"/>
      <c r="CI415" s="227"/>
      <c r="CJ415" s="142"/>
      <c r="CK415" s="192"/>
      <c r="CL415" s="142"/>
      <c r="CM415" s="188"/>
      <c r="CN415" s="295"/>
      <c r="CR415" s="142"/>
      <c r="CS415" s="194"/>
    </row>
    <row r="416" spans="1:97" s="189" customFormat="1" ht="15" customHeight="1">
      <c r="A416" s="181">
        <v>155.19999999999999</v>
      </c>
      <c r="B416" s="181" t="s">
        <v>1726</v>
      </c>
      <c r="C416" s="187"/>
      <c r="D416" s="187"/>
      <c r="E416" s="187"/>
      <c r="G416" s="617" t="s">
        <v>1727</v>
      </c>
      <c r="H416" s="618"/>
      <c r="I416" s="618"/>
      <c r="J416" s="142" t="s">
        <v>1720</v>
      </c>
      <c r="K416" s="189" t="s">
        <v>1524</v>
      </c>
      <c r="O416" s="228"/>
      <c r="P416" s="228"/>
      <c r="T416" s="181"/>
      <c r="U416" s="187"/>
      <c r="V416" s="188"/>
      <c r="AY416" s="604" t="s">
        <v>1534</v>
      </c>
      <c r="AZ416" s="605" t="s">
        <v>1535</v>
      </c>
      <c r="BA416" s="184" t="s">
        <v>1536</v>
      </c>
      <c r="BB416" s="606" t="s">
        <v>1537</v>
      </c>
      <c r="BC416" s="607">
        <v>41650</v>
      </c>
      <c r="BH416" s="291">
        <v>41730</v>
      </c>
      <c r="BI416" s="292"/>
      <c r="BJ416" s="187" t="s">
        <v>1728</v>
      </c>
      <c r="BK416" s="187" t="s">
        <v>1618</v>
      </c>
      <c r="BL416" s="620" t="s">
        <v>1577</v>
      </c>
      <c r="BM416" s="187">
        <v>128.30000000000001</v>
      </c>
      <c r="BN416" s="187">
        <v>1.9</v>
      </c>
      <c r="BO416" s="163"/>
      <c r="BQ416" s="246">
        <v>99.8</v>
      </c>
      <c r="BR416" s="142">
        <v>50</v>
      </c>
      <c r="BS416" s="293"/>
      <c r="BT416" s="293">
        <f>BQ416*BR416/1000</f>
        <v>4.99</v>
      </c>
      <c r="BU416" s="293"/>
      <c r="BV416" s="163"/>
      <c r="BW416" s="163"/>
      <c r="BX416" s="192"/>
      <c r="CA416" s="193"/>
      <c r="CB416" s="194"/>
      <c r="CC416" s="292"/>
      <c r="CF416" s="181"/>
      <c r="CG416" s="294"/>
      <c r="CH416" s="294"/>
      <c r="CI416" s="227"/>
      <c r="CJ416" s="142"/>
      <c r="CK416" s="192"/>
      <c r="CL416" s="142"/>
      <c r="CM416" s="188"/>
      <c r="CN416" s="295"/>
      <c r="CR416" s="142"/>
      <c r="CS416" s="194"/>
    </row>
    <row r="417" spans="1:97" s="189" customFormat="1" ht="15" customHeight="1">
      <c r="A417" s="181">
        <v>155.30000000000001</v>
      </c>
      <c r="B417" s="181" t="s">
        <v>1729</v>
      </c>
      <c r="C417" s="187" t="s">
        <v>1730</v>
      </c>
      <c r="D417" s="187"/>
      <c r="E417" s="187"/>
      <c r="G417" s="617" t="s">
        <v>1731</v>
      </c>
      <c r="H417" s="618"/>
      <c r="I417" s="618"/>
      <c r="J417" s="142"/>
      <c r="O417" s="228"/>
      <c r="P417" s="228"/>
      <c r="T417" s="181"/>
      <c r="U417" s="187"/>
      <c r="V417" s="188"/>
      <c r="AY417" s="604"/>
      <c r="AZ417" s="605"/>
      <c r="BA417" s="184"/>
      <c r="BB417" s="606"/>
      <c r="BC417" s="607"/>
      <c r="BH417" s="291"/>
      <c r="BI417" s="292"/>
      <c r="BJ417" s="187"/>
      <c r="BK417" s="187"/>
      <c r="BL417" s="187"/>
      <c r="BM417" s="187">
        <v>29.7</v>
      </c>
      <c r="BN417" s="187">
        <v>1.88</v>
      </c>
      <c r="BO417" s="163"/>
      <c r="BQ417" s="246">
        <v>23.2</v>
      </c>
      <c r="BR417" s="142">
        <v>50</v>
      </c>
      <c r="BS417" s="293"/>
      <c r="BT417" s="293">
        <f>BQ417*BR417/1000</f>
        <v>1.1599999999999999</v>
      </c>
      <c r="BU417" s="293"/>
      <c r="BV417" s="163"/>
      <c r="BW417" s="163"/>
      <c r="BX417" s="192"/>
      <c r="CA417" s="193"/>
      <c r="CB417" s="312">
        <v>42074</v>
      </c>
      <c r="CC417" s="403" t="s">
        <v>118</v>
      </c>
      <c r="CD417" s="196" t="s">
        <v>1555</v>
      </c>
      <c r="CE417" s="181" t="s">
        <v>1556</v>
      </c>
      <c r="CF417" s="329">
        <v>42121</v>
      </c>
      <c r="CG417" s="294" t="s">
        <v>177</v>
      </c>
      <c r="CH417" s="294"/>
      <c r="CI417" s="227"/>
      <c r="CJ417" s="142"/>
      <c r="CK417" s="192"/>
      <c r="CL417" s="142"/>
      <c r="CM417" s="188"/>
      <c r="CN417" s="295"/>
      <c r="CR417" s="142"/>
      <c r="CS417" s="312">
        <v>42123</v>
      </c>
    </row>
    <row r="418" spans="1:97" s="189" customFormat="1" ht="15" customHeight="1">
      <c r="A418" s="181">
        <v>155.4</v>
      </c>
      <c r="B418" s="181" t="s">
        <v>1732</v>
      </c>
      <c r="C418" s="187" t="s">
        <v>1733</v>
      </c>
      <c r="D418" s="187" t="s">
        <v>1734</v>
      </c>
      <c r="E418" s="187"/>
      <c r="G418" s="617">
        <v>597</v>
      </c>
      <c r="H418" s="618"/>
      <c r="I418" s="618"/>
      <c r="J418" s="142" t="s">
        <v>600</v>
      </c>
      <c r="O418" s="228"/>
      <c r="P418" s="228"/>
      <c r="T418" s="181"/>
      <c r="U418" s="187"/>
      <c r="V418" s="188"/>
      <c r="AY418" s="604" t="s">
        <v>1534</v>
      </c>
      <c r="AZ418" s="605" t="s">
        <v>1535</v>
      </c>
      <c r="BA418" s="608" t="s">
        <v>1540</v>
      </c>
      <c r="BB418" s="608"/>
      <c r="BC418" s="608"/>
      <c r="BF418" s="189" t="s">
        <v>1541</v>
      </c>
      <c r="BG418" s="189" t="s">
        <v>1735</v>
      </c>
      <c r="BH418" s="291">
        <v>41730</v>
      </c>
      <c r="BI418" s="292"/>
      <c r="BM418" s="189">
        <v>65.900000000000006</v>
      </c>
      <c r="BN418" s="187">
        <v>1.82</v>
      </c>
      <c r="BO418" s="163"/>
      <c r="BP418" s="189">
        <v>47</v>
      </c>
      <c r="BQ418" s="246">
        <v>80.600000000000009</v>
      </c>
      <c r="BR418" s="189">
        <v>53</v>
      </c>
      <c r="BS418" s="189" t="s">
        <v>1735</v>
      </c>
      <c r="BT418" s="293">
        <f>BR418*BQ418/1000</f>
        <v>4.2717999999999998</v>
      </c>
      <c r="BU418" s="293"/>
      <c r="BV418" s="163">
        <v>3</v>
      </c>
      <c r="BW418" s="163">
        <f>BR418-BV418</f>
        <v>50</v>
      </c>
      <c r="BX418" s="192"/>
      <c r="CA418" s="193"/>
      <c r="CB418" s="312">
        <v>42074</v>
      </c>
      <c r="CC418" s="403" t="s">
        <v>118</v>
      </c>
      <c r="CD418" s="189" t="s">
        <v>1562</v>
      </c>
      <c r="CE418" s="56" t="s">
        <v>1563</v>
      </c>
      <c r="CF418" s="329">
        <v>42117</v>
      </c>
      <c r="CG418" s="294" t="s">
        <v>177</v>
      </c>
      <c r="CH418" s="294"/>
      <c r="CI418" s="227"/>
      <c r="CJ418" s="142"/>
      <c r="CK418" s="192"/>
      <c r="CL418" s="142"/>
      <c r="CM418" s="188"/>
      <c r="CN418" s="295"/>
      <c r="CR418" s="142"/>
      <c r="CS418" s="312">
        <v>42123</v>
      </c>
    </row>
    <row r="419" spans="1:97" s="196" customFormat="1" ht="15" customHeight="1">
      <c r="A419" s="195">
        <v>156</v>
      </c>
      <c r="B419" s="195" t="s">
        <v>1736</v>
      </c>
      <c r="C419" s="204" t="s">
        <v>1737</v>
      </c>
      <c r="D419" s="204"/>
      <c r="E419" s="204"/>
      <c r="G419" s="609" t="s">
        <v>1738</v>
      </c>
      <c r="H419" s="336"/>
      <c r="I419" s="336"/>
      <c r="J419" s="199" t="s">
        <v>1739</v>
      </c>
      <c r="K419" s="196" t="s">
        <v>1568</v>
      </c>
      <c r="N419" s="219" t="s">
        <v>916</v>
      </c>
      <c r="O419" s="610" t="s">
        <v>1740</v>
      </c>
      <c r="P419" s="611">
        <v>22</v>
      </c>
      <c r="R419" s="219" t="s">
        <v>323</v>
      </c>
      <c r="T419" s="195"/>
      <c r="U419" s="204"/>
      <c r="V419" s="205" t="s">
        <v>100</v>
      </c>
      <c r="W419" s="219" t="s">
        <v>1549</v>
      </c>
      <c r="AC419" s="612" t="s">
        <v>1741</v>
      </c>
      <c r="AF419" s="216" t="s">
        <v>323</v>
      </c>
      <c r="AG419" s="216" t="s">
        <v>323</v>
      </c>
      <c r="AH419" s="216" t="s">
        <v>1607</v>
      </c>
      <c r="AI419" s="216"/>
      <c r="AJ419" s="216" t="s">
        <v>1742</v>
      </c>
      <c r="AK419" s="216">
        <v>1</v>
      </c>
      <c r="AL419" s="216">
        <v>892</v>
      </c>
      <c r="AM419" s="216">
        <v>0</v>
      </c>
      <c r="AN419" s="216">
        <v>912</v>
      </c>
      <c r="AP419" s="612" t="s">
        <v>1743</v>
      </c>
      <c r="AQ419" s="219" t="s">
        <v>1598</v>
      </c>
      <c r="AT419" s="219">
        <v>17097</v>
      </c>
      <c r="AV419" s="214">
        <v>45</v>
      </c>
      <c r="AY419" s="613" t="s">
        <v>1534</v>
      </c>
      <c r="AZ419" s="614" t="s">
        <v>1535</v>
      </c>
      <c r="BA419" s="201" t="s">
        <v>1536</v>
      </c>
      <c r="BB419" s="606" t="s">
        <v>1537</v>
      </c>
      <c r="BC419" s="615">
        <v>41650</v>
      </c>
      <c r="BH419" s="206">
        <v>41730</v>
      </c>
      <c r="BI419" s="218"/>
      <c r="BJ419" s="204" t="s">
        <v>1687</v>
      </c>
      <c r="BK419" s="204" t="s">
        <v>1671</v>
      </c>
      <c r="BL419" s="204" t="s">
        <v>1577</v>
      </c>
      <c r="BM419" s="204">
        <v>34.5</v>
      </c>
      <c r="BN419" s="204">
        <v>2.0099999999999998</v>
      </c>
      <c r="BO419" s="214"/>
      <c r="BQ419" s="246">
        <v>12.56</v>
      </c>
      <c r="BR419" s="199">
        <v>50</v>
      </c>
      <c r="BS419" s="474"/>
      <c r="BT419" s="293">
        <f>BQ419*BR419/1000</f>
        <v>0.628</v>
      </c>
      <c r="BU419" s="474"/>
      <c r="BV419" s="214"/>
      <c r="BW419" s="214"/>
      <c r="BX419" s="215"/>
      <c r="CA419" s="216"/>
      <c r="CB419" s="220"/>
      <c r="CC419" s="218"/>
      <c r="CF419" s="195"/>
      <c r="CG419" s="237"/>
      <c r="CH419" s="237"/>
      <c r="CI419" s="239"/>
      <c r="CJ419" s="199"/>
      <c r="CK419" s="215"/>
      <c r="CL419" s="199"/>
      <c r="CM419" s="205"/>
      <c r="CN419" s="219"/>
      <c r="CR419" s="199"/>
      <c r="CS419" s="220"/>
    </row>
    <row r="420" spans="1:97" s="196" customFormat="1" ht="15" customHeight="1">
      <c r="A420" s="195">
        <v>156.1</v>
      </c>
      <c r="B420" s="195" t="s">
        <v>1744</v>
      </c>
      <c r="C420" s="204"/>
      <c r="D420" s="204"/>
      <c r="E420" s="204"/>
      <c r="G420" s="609" t="s">
        <v>1745</v>
      </c>
      <c r="H420" s="336"/>
      <c r="I420" s="336"/>
      <c r="J420" s="199"/>
      <c r="N420" s="219"/>
      <c r="O420" s="610"/>
      <c r="P420" s="611"/>
      <c r="R420" s="219"/>
      <c r="T420" s="195"/>
      <c r="U420" s="204"/>
      <c r="V420" s="205"/>
      <c r="W420" s="219"/>
      <c r="AC420" s="612"/>
      <c r="AF420" s="216"/>
      <c r="AG420" s="216"/>
      <c r="AH420" s="216"/>
      <c r="AI420" s="216"/>
      <c r="AJ420" s="216"/>
      <c r="AK420" s="216"/>
      <c r="AL420" s="216"/>
      <c r="AM420" s="216"/>
      <c r="AN420" s="216"/>
      <c r="AP420" s="612"/>
      <c r="AQ420" s="219"/>
      <c r="AT420" s="219"/>
      <c r="AV420" s="214"/>
      <c r="AY420" s="613"/>
      <c r="AZ420" s="614"/>
      <c r="BA420" s="201"/>
      <c r="BB420" s="606"/>
      <c r="BC420" s="615"/>
      <c r="BH420" s="206"/>
      <c r="BI420" s="218"/>
      <c r="BJ420" s="204"/>
      <c r="BK420" s="204"/>
      <c r="BL420" s="204"/>
      <c r="BM420" s="204">
        <v>21.4</v>
      </c>
      <c r="BN420" s="204">
        <v>1.89</v>
      </c>
      <c r="BO420" s="214"/>
      <c r="BQ420" s="246">
        <v>15.9</v>
      </c>
      <c r="BR420" s="199">
        <v>50</v>
      </c>
      <c r="BS420" s="474"/>
      <c r="BT420" s="293">
        <f>BQ420*BR420/1000</f>
        <v>0.79500000000000004</v>
      </c>
      <c r="BU420" s="474"/>
      <c r="BV420" s="214"/>
      <c r="BW420" s="214"/>
      <c r="BX420" s="215"/>
      <c r="CA420" s="216"/>
      <c r="CB420" s="220"/>
      <c r="CC420" s="218"/>
      <c r="CF420" s="195"/>
      <c r="CG420" s="237"/>
      <c r="CH420" s="237"/>
      <c r="CI420" s="239"/>
      <c r="CJ420" s="199"/>
      <c r="CK420" s="215"/>
      <c r="CL420" s="199"/>
      <c r="CM420" s="205"/>
      <c r="CN420" s="219"/>
      <c r="CR420" s="199"/>
      <c r="CS420" s="220"/>
    </row>
    <row r="421" spans="1:97" s="196" customFormat="1" ht="15" customHeight="1">
      <c r="A421" s="195">
        <v>156.19999999999999</v>
      </c>
      <c r="B421" s="195" t="s">
        <v>1746</v>
      </c>
      <c r="C421" s="204" t="s">
        <v>1747</v>
      </c>
      <c r="D421" s="204"/>
      <c r="E421" s="204"/>
      <c r="G421" s="609">
        <v>609</v>
      </c>
      <c r="H421" s="336"/>
      <c r="I421" s="336"/>
      <c r="J421" s="199" t="s">
        <v>600</v>
      </c>
      <c r="O421" s="335"/>
      <c r="P421" s="335"/>
      <c r="T421" s="195"/>
      <c r="U421" s="204"/>
      <c r="V421" s="205"/>
      <c r="AY421" s="613" t="s">
        <v>1534</v>
      </c>
      <c r="AZ421" s="614" t="s">
        <v>1535</v>
      </c>
      <c r="BA421" s="608" t="s">
        <v>1540</v>
      </c>
      <c r="BB421" s="608"/>
      <c r="BC421" s="608"/>
      <c r="BF421" s="196" t="s">
        <v>1541</v>
      </c>
      <c r="BG421" s="196" t="s">
        <v>1748</v>
      </c>
      <c r="BH421" s="206">
        <v>41730</v>
      </c>
      <c r="BI421" s="218"/>
      <c r="BM421" s="196">
        <v>72.2</v>
      </c>
      <c r="BN421" s="204">
        <v>1.88</v>
      </c>
      <c r="BO421" s="214"/>
      <c r="BP421" s="196">
        <v>182</v>
      </c>
      <c r="BQ421" s="246">
        <v>51.800000000000004</v>
      </c>
      <c r="BR421" s="196">
        <v>182</v>
      </c>
      <c r="BS421" s="196" t="s">
        <v>1748</v>
      </c>
      <c r="BT421" s="474">
        <f>BR421*BQ421/1000</f>
        <v>9.4276</v>
      </c>
      <c r="BU421" s="474"/>
      <c r="BV421" s="214">
        <v>3</v>
      </c>
      <c r="BW421" s="214">
        <f>BR421-BV421</f>
        <v>179</v>
      </c>
      <c r="BX421" s="215"/>
      <c r="CA421" s="216"/>
      <c r="CB421" s="220"/>
      <c r="CC421" s="218"/>
      <c r="CF421" s="195"/>
      <c r="CG421" s="237"/>
      <c r="CH421" s="237"/>
      <c r="CI421" s="239"/>
      <c r="CJ421" s="199"/>
      <c r="CK421" s="215"/>
      <c r="CL421" s="199"/>
      <c r="CM421" s="205"/>
      <c r="CN421" s="219"/>
      <c r="CR421" s="199"/>
      <c r="CS421" s="220"/>
    </row>
    <row r="422" spans="1:97" s="189" customFormat="1" ht="15" customHeight="1">
      <c r="A422" s="181">
        <v>157</v>
      </c>
      <c r="B422" s="181" t="s">
        <v>1749</v>
      </c>
      <c r="C422" s="187" t="s">
        <v>1750</v>
      </c>
      <c r="D422" s="187"/>
      <c r="E422" s="187"/>
      <c r="G422" s="617" t="s">
        <v>1751</v>
      </c>
      <c r="H422" s="618"/>
      <c r="I422" s="618"/>
      <c r="J422" s="142" t="s">
        <v>1323</v>
      </c>
      <c r="K422" s="189" t="s">
        <v>1568</v>
      </c>
      <c r="N422" s="295" t="s">
        <v>1697</v>
      </c>
      <c r="O422" s="507" t="s">
        <v>1592</v>
      </c>
      <c r="P422" s="602" t="s">
        <v>1752</v>
      </c>
      <c r="R422" s="295" t="s">
        <v>323</v>
      </c>
      <c r="S422" s="187"/>
      <c r="T422" s="181"/>
      <c r="U422" s="187"/>
      <c r="V422" s="188" t="s">
        <v>100</v>
      </c>
      <c r="W422" s="295" t="s">
        <v>1549</v>
      </c>
      <c r="AC422" s="603"/>
      <c r="AF422" s="193" t="s">
        <v>323</v>
      </c>
      <c r="AG422" s="193" t="s">
        <v>1527</v>
      </c>
      <c r="AH422" s="193" t="s">
        <v>1529</v>
      </c>
      <c r="AI422" s="193" t="s">
        <v>1753</v>
      </c>
      <c r="AJ422" s="193" t="s">
        <v>1631</v>
      </c>
      <c r="AK422" s="193">
        <v>0</v>
      </c>
      <c r="AL422" s="193">
        <v>575</v>
      </c>
      <c r="AM422" s="193">
        <v>0</v>
      </c>
      <c r="AN422" s="193">
        <v>575</v>
      </c>
      <c r="AP422" s="603" t="s">
        <v>1607</v>
      </c>
      <c r="AQ422" s="295" t="s">
        <v>1598</v>
      </c>
      <c r="AT422" s="295">
        <v>20279</v>
      </c>
      <c r="AV422" s="163">
        <v>54</v>
      </c>
      <c r="AY422" s="604" t="s">
        <v>1534</v>
      </c>
      <c r="AZ422" s="605" t="s">
        <v>1535</v>
      </c>
      <c r="BA422" s="184" t="s">
        <v>1536</v>
      </c>
      <c r="BB422" s="184" t="s">
        <v>1702</v>
      </c>
      <c r="BC422" s="184" t="s">
        <v>1703</v>
      </c>
      <c r="BD422" s="181" t="s">
        <v>1708</v>
      </c>
      <c r="BF422" s="181"/>
      <c r="BH422" s="291">
        <v>41730</v>
      </c>
      <c r="BI422" s="292"/>
      <c r="BJ422" s="187" t="s">
        <v>1754</v>
      </c>
      <c r="BK422" s="187" t="s">
        <v>1755</v>
      </c>
      <c r="BM422" s="189">
        <v>127.5</v>
      </c>
      <c r="BN422" s="187">
        <v>1.91</v>
      </c>
      <c r="BO422" s="163"/>
      <c r="BQ422" s="246">
        <v>93</v>
      </c>
      <c r="BR422" s="196">
        <v>50</v>
      </c>
      <c r="BT422" s="293">
        <f>BR422*BQ422/1000</f>
        <v>4.6500000000000004</v>
      </c>
      <c r="BU422" s="293"/>
      <c r="BV422" s="163"/>
      <c r="BW422" s="163"/>
      <c r="BX422" s="192"/>
      <c r="CA422" s="193"/>
      <c r="CB422" s="312">
        <v>42074</v>
      </c>
      <c r="CC422" s="403" t="s">
        <v>118</v>
      </c>
      <c r="CD422" s="196" t="s">
        <v>1555</v>
      </c>
      <c r="CE422" s="56" t="s">
        <v>1563</v>
      </c>
      <c r="CF422" s="329">
        <v>42117</v>
      </c>
      <c r="CG422" s="294" t="s">
        <v>227</v>
      </c>
      <c r="CH422" s="294"/>
      <c r="CI422" s="227"/>
      <c r="CJ422" s="142"/>
      <c r="CK422" s="192"/>
      <c r="CL422" s="142"/>
      <c r="CM422" s="188"/>
      <c r="CN422" s="295"/>
      <c r="CR422" s="142"/>
      <c r="CS422" s="312">
        <v>42123</v>
      </c>
    </row>
    <row r="423" spans="1:97" s="189" customFormat="1" ht="15" customHeight="1">
      <c r="A423" s="181">
        <v>157.1</v>
      </c>
      <c r="B423" s="181" t="s">
        <v>1756</v>
      </c>
      <c r="C423" s="187"/>
      <c r="D423" s="187"/>
      <c r="E423" s="187"/>
      <c r="F423" s="189" t="s">
        <v>1757</v>
      </c>
      <c r="G423" s="617"/>
      <c r="H423" s="618"/>
      <c r="I423" s="618"/>
      <c r="J423" s="142"/>
      <c r="N423" s="295"/>
      <c r="O423" s="507"/>
      <c r="P423" s="602"/>
      <c r="R423" s="295"/>
      <c r="S423" s="187"/>
      <c r="T423" s="181"/>
      <c r="U423" s="187"/>
      <c r="V423" s="228"/>
      <c r="W423" s="295"/>
      <c r="AC423" s="603"/>
      <c r="AF423" s="193"/>
      <c r="AG423" s="193"/>
      <c r="AH423" s="193"/>
      <c r="AI423" s="193"/>
      <c r="AJ423" s="193"/>
      <c r="AK423" s="193"/>
      <c r="AL423" s="193"/>
      <c r="AM423" s="193"/>
      <c r="AN423" s="193"/>
      <c r="AP423" s="603"/>
      <c r="AQ423" s="295"/>
      <c r="AT423" s="295"/>
      <c r="AV423" s="163"/>
      <c r="AY423" s="604"/>
      <c r="AZ423" s="605"/>
      <c r="BA423" s="184"/>
      <c r="BB423" s="184"/>
      <c r="BC423" s="184"/>
      <c r="BD423" s="181"/>
      <c r="BF423" s="181"/>
      <c r="BH423" s="291"/>
      <c r="BI423" s="292"/>
      <c r="BJ423" s="187"/>
      <c r="BK423" s="187"/>
      <c r="BM423" s="189">
        <v>21.8</v>
      </c>
      <c r="BN423" s="187">
        <v>1.97</v>
      </c>
      <c r="BO423" s="163"/>
      <c r="BQ423" s="246">
        <v>14.16</v>
      </c>
      <c r="BR423" s="196">
        <v>50</v>
      </c>
      <c r="BT423" s="293">
        <f>BR423*BQ423/1000</f>
        <v>0.70799999999999996</v>
      </c>
      <c r="BU423" s="293"/>
      <c r="BV423" s="163"/>
      <c r="BW423" s="163"/>
      <c r="BX423" s="192"/>
      <c r="CA423" s="193"/>
      <c r="CB423" s="194"/>
      <c r="CC423" s="292"/>
      <c r="CF423" s="181"/>
      <c r="CG423" s="294"/>
      <c r="CH423" s="294"/>
      <c r="CI423" s="227"/>
      <c r="CJ423" s="142"/>
      <c r="CK423" s="192"/>
      <c r="CL423" s="142"/>
      <c r="CM423" s="188"/>
      <c r="CN423" s="295"/>
      <c r="CR423" s="142"/>
      <c r="CS423" s="194"/>
    </row>
    <row r="424" spans="1:97" s="189" customFormat="1" ht="15" customHeight="1">
      <c r="A424" s="181">
        <v>157.19999999999999</v>
      </c>
      <c r="B424" s="181" t="s">
        <v>1758</v>
      </c>
      <c r="C424" s="187"/>
      <c r="D424" s="187"/>
      <c r="E424" s="187"/>
      <c r="F424" s="189" t="s">
        <v>1759</v>
      </c>
      <c r="G424" s="292"/>
      <c r="BL424" s="187"/>
      <c r="BN424" s="187"/>
      <c r="BO424" s="163"/>
      <c r="BQ424" s="246">
        <v>195.8</v>
      </c>
      <c r="BR424" s="199">
        <v>50</v>
      </c>
      <c r="BS424" s="293"/>
      <c r="BT424" s="293">
        <f>BR424*BQ424/1000</f>
        <v>9.7899999999999991</v>
      </c>
      <c r="BU424" s="293"/>
      <c r="BV424" s="163"/>
      <c r="BW424" s="163"/>
      <c r="BX424" s="192"/>
      <c r="CA424" s="193"/>
      <c r="CB424" s="194"/>
      <c r="CC424" s="292"/>
      <c r="CF424" s="181"/>
      <c r="CG424" s="294"/>
      <c r="CH424" s="294"/>
      <c r="CI424" s="227"/>
      <c r="CJ424" s="142"/>
      <c r="CK424" s="192"/>
      <c r="CL424" s="142"/>
      <c r="CM424" s="188"/>
      <c r="CN424" s="295"/>
      <c r="CR424" s="142"/>
      <c r="CS424" s="194"/>
    </row>
    <row r="425" spans="1:97" s="189" customFormat="1" ht="15" customHeight="1">
      <c r="A425" s="181">
        <v>157.30000000000001</v>
      </c>
      <c r="B425" s="181" t="s">
        <v>1760</v>
      </c>
      <c r="C425" s="187" t="s">
        <v>1761</v>
      </c>
      <c r="D425" s="187"/>
      <c r="E425" s="187"/>
      <c r="G425" s="617">
        <v>620</v>
      </c>
      <c r="H425" s="618"/>
      <c r="I425" s="618"/>
      <c r="J425" s="142" t="s">
        <v>600</v>
      </c>
      <c r="O425" s="228"/>
      <c r="P425" s="228"/>
      <c r="T425" s="181"/>
      <c r="U425" s="187"/>
      <c r="V425" s="188"/>
      <c r="AY425" s="604" t="s">
        <v>1534</v>
      </c>
      <c r="AZ425" s="605" t="s">
        <v>1535</v>
      </c>
      <c r="BA425" s="608" t="s">
        <v>1540</v>
      </c>
      <c r="BB425" s="608"/>
      <c r="BC425" s="608"/>
      <c r="BF425" s="189" t="s">
        <v>1541</v>
      </c>
      <c r="BG425" s="189" t="s">
        <v>1762</v>
      </c>
      <c r="BH425" s="291">
        <v>41730</v>
      </c>
      <c r="BI425" s="292"/>
      <c r="BM425" s="189">
        <v>73.3</v>
      </c>
      <c r="BN425" s="187">
        <v>1.88</v>
      </c>
      <c r="BO425" s="163"/>
      <c r="BP425" s="189">
        <v>83</v>
      </c>
      <c r="BQ425" s="246">
        <v>53.400000000000006</v>
      </c>
      <c r="BR425" s="189">
        <v>83</v>
      </c>
      <c r="BS425" s="189" t="s">
        <v>1762</v>
      </c>
      <c r="BT425" s="293">
        <f>BR425*BQ425/1000</f>
        <v>4.4322000000000008</v>
      </c>
      <c r="BU425" s="293"/>
      <c r="BV425" s="163">
        <v>3</v>
      </c>
      <c r="BW425" s="163">
        <f>BR425-BV425</f>
        <v>80</v>
      </c>
      <c r="BX425" s="192"/>
      <c r="CA425" s="193"/>
      <c r="CB425" s="312">
        <v>42074</v>
      </c>
      <c r="CC425" s="403" t="s">
        <v>118</v>
      </c>
      <c r="CD425" s="189" t="s">
        <v>1562</v>
      </c>
      <c r="CE425" s="56" t="s">
        <v>1563</v>
      </c>
      <c r="CF425" s="329">
        <v>42117</v>
      </c>
      <c r="CG425" s="294" t="s">
        <v>212</v>
      </c>
      <c r="CH425" s="294"/>
      <c r="CI425" s="227"/>
      <c r="CJ425" s="142"/>
      <c r="CK425" s="192"/>
      <c r="CL425" s="142"/>
      <c r="CM425" s="188"/>
      <c r="CN425" s="295"/>
      <c r="CR425" s="142"/>
      <c r="CS425" s="312">
        <v>42123</v>
      </c>
    </row>
    <row r="426" spans="1:97" s="196" customFormat="1" ht="15" customHeight="1">
      <c r="A426" s="195">
        <v>158</v>
      </c>
      <c r="B426" s="195" t="s">
        <v>1763</v>
      </c>
      <c r="C426" s="204" t="s">
        <v>1764</v>
      </c>
      <c r="D426" s="204"/>
      <c r="E426" s="204"/>
      <c r="G426" s="609" t="s">
        <v>1765</v>
      </c>
      <c r="H426" s="336"/>
      <c r="I426" s="336"/>
      <c r="J426" s="199" t="s">
        <v>1546</v>
      </c>
      <c r="K426" s="196" t="s">
        <v>1524</v>
      </c>
      <c r="N426" s="219" t="s">
        <v>1604</v>
      </c>
      <c r="O426" s="610" t="s">
        <v>1592</v>
      </c>
      <c r="P426" s="611">
        <v>22</v>
      </c>
      <c r="R426" s="219" t="s">
        <v>323</v>
      </c>
      <c r="T426" s="195"/>
      <c r="U426" s="204"/>
      <c r="V426" s="205" t="s">
        <v>100</v>
      </c>
      <c r="W426" s="219" t="s">
        <v>1670</v>
      </c>
      <c r="AC426" s="612"/>
      <c r="AF426" s="216" t="s">
        <v>323</v>
      </c>
      <c r="AG426" s="216" t="s">
        <v>323</v>
      </c>
      <c r="AH426" s="216">
        <v>0</v>
      </c>
      <c r="AI426" s="216"/>
      <c r="AJ426" s="216"/>
      <c r="AK426" s="216">
        <v>0</v>
      </c>
      <c r="AL426" s="216">
        <v>323</v>
      </c>
      <c r="AM426" s="216">
        <v>0</v>
      </c>
      <c r="AN426" s="216">
        <v>323</v>
      </c>
      <c r="AP426" s="612" t="s">
        <v>1607</v>
      </c>
      <c r="AQ426" s="219" t="s">
        <v>1766</v>
      </c>
      <c r="AT426" s="219">
        <v>28887</v>
      </c>
      <c r="AV426" s="214">
        <v>78</v>
      </c>
      <c r="AY426" s="613" t="s">
        <v>1534</v>
      </c>
      <c r="AZ426" s="614" t="s">
        <v>1535</v>
      </c>
      <c r="BA426" s="201" t="s">
        <v>1536</v>
      </c>
      <c r="BB426" s="606" t="s">
        <v>1537</v>
      </c>
      <c r="BC426" s="615">
        <v>41650</v>
      </c>
      <c r="BH426" s="206">
        <v>41730</v>
      </c>
      <c r="BI426" s="218"/>
      <c r="BJ426" s="622">
        <v>0.5</v>
      </c>
      <c r="BK426" s="204" t="s">
        <v>1671</v>
      </c>
      <c r="BL426" s="204" t="s">
        <v>1767</v>
      </c>
      <c r="BM426" s="204">
        <v>8.9</v>
      </c>
      <c r="BN426" s="204">
        <v>1.88</v>
      </c>
      <c r="BO426" s="214"/>
      <c r="BQ426" s="246">
        <v>5.12</v>
      </c>
      <c r="BR426" s="199">
        <v>50</v>
      </c>
      <c r="BS426" s="474"/>
      <c r="BT426" s="293">
        <f>BQ426*BR426/1000</f>
        <v>0.25600000000000001</v>
      </c>
      <c r="BU426" s="474"/>
      <c r="BV426" s="214"/>
      <c r="BW426" s="214"/>
      <c r="BX426" s="215"/>
      <c r="CA426" s="216"/>
      <c r="CB426" s="220"/>
      <c r="CC426" s="218"/>
      <c r="CF426" s="195"/>
      <c r="CG426" s="237"/>
      <c r="CH426" s="237"/>
      <c r="CI426" s="239"/>
      <c r="CJ426" s="199"/>
      <c r="CK426" s="215"/>
      <c r="CL426" s="199"/>
      <c r="CM426" s="205"/>
      <c r="CN426" s="219"/>
      <c r="CR426" s="199"/>
      <c r="CS426" s="220"/>
    </row>
    <row r="427" spans="1:97" s="196" customFormat="1" ht="15" customHeight="1">
      <c r="A427" s="195">
        <v>158.1</v>
      </c>
      <c r="B427" s="195" t="s">
        <v>1768</v>
      </c>
      <c r="C427" s="204"/>
      <c r="D427" s="204"/>
      <c r="E427" s="204"/>
      <c r="G427" s="609" t="s">
        <v>1769</v>
      </c>
      <c r="H427" s="336"/>
      <c r="I427" s="336"/>
      <c r="J427" s="199"/>
      <c r="N427" s="219"/>
      <c r="O427" s="610"/>
      <c r="P427" s="611"/>
      <c r="R427" s="219"/>
      <c r="T427" s="195"/>
      <c r="U427" s="204"/>
      <c r="V427" s="205"/>
      <c r="W427" s="219"/>
      <c r="AC427" s="612"/>
      <c r="AF427" s="216"/>
      <c r="AG427" s="216"/>
      <c r="AH427" s="216"/>
      <c r="AI427" s="216"/>
      <c r="AJ427" s="216"/>
      <c r="AK427" s="216"/>
      <c r="AL427" s="216"/>
      <c r="AM427" s="216"/>
      <c r="AN427" s="216"/>
      <c r="AP427" s="612"/>
      <c r="AQ427" s="219"/>
      <c r="AT427" s="219"/>
      <c r="AV427" s="214"/>
      <c r="AY427" s="613"/>
      <c r="AZ427" s="614"/>
      <c r="BA427" s="201"/>
      <c r="BB427" s="606"/>
      <c r="BC427" s="615"/>
      <c r="BH427" s="206"/>
      <c r="BI427" s="218"/>
      <c r="BJ427" s="622"/>
      <c r="BK427" s="204"/>
      <c r="BL427" s="204"/>
      <c r="BM427" s="204">
        <v>3.4</v>
      </c>
      <c r="BN427" s="204">
        <v>1.85</v>
      </c>
      <c r="BO427" s="214"/>
      <c r="BQ427" s="246">
        <v>2.06</v>
      </c>
      <c r="BR427" s="199">
        <v>50</v>
      </c>
      <c r="BS427" s="474"/>
      <c r="BT427" s="293">
        <f>BQ427*BR427/1000</f>
        <v>0.10299999999999999</v>
      </c>
      <c r="BU427" s="474"/>
      <c r="BV427" s="214"/>
      <c r="BW427" s="214"/>
      <c r="BX427" s="215"/>
      <c r="CA427" s="216"/>
      <c r="CB427" s="220"/>
      <c r="CC427" s="218"/>
      <c r="CF427" s="195"/>
      <c r="CG427" s="237"/>
      <c r="CH427" s="237"/>
      <c r="CI427" s="239"/>
      <c r="CJ427" s="199"/>
      <c r="CK427" s="215"/>
      <c r="CL427" s="199"/>
      <c r="CM427" s="205"/>
      <c r="CN427" s="219"/>
      <c r="CR427" s="199"/>
      <c r="CS427" s="220"/>
    </row>
    <row r="428" spans="1:97" s="196" customFormat="1" ht="15" customHeight="1">
      <c r="A428" s="195">
        <v>158.19999999999999</v>
      </c>
      <c r="B428" s="195" t="s">
        <v>1770</v>
      </c>
      <c r="C428" s="204" t="s">
        <v>1771</v>
      </c>
      <c r="D428" s="204"/>
      <c r="E428" s="204"/>
      <c r="G428" s="609">
        <v>641</v>
      </c>
      <c r="H428" s="336"/>
      <c r="I428" s="336"/>
      <c r="J428" s="199" t="s">
        <v>600</v>
      </c>
      <c r="O428" s="335"/>
      <c r="P428" s="335"/>
      <c r="T428" s="195"/>
      <c r="U428" s="204"/>
      <c r="V428" s="205"/>
      <c r="AY428" s="613" t="s">
        <v>1534</v>
      </c>
      <c r="AZ428" s="614" t="s">
        <v>1535</v>
      </c>
      <c r="BA428" s="608" t="s">
        <v>1540</v>
      </c>
      <c r="BB428" s="608"/>
      <c r="BC428" s="608"/>
      <c r="BF428" s="196" t="s">
        <v>1541</v>
      </c>
      <c r="BG428" s="196" t="s">
        <v>1772</v>
      </c>
      <c r="BH428" s="206">
        <v>41730</v>
      </c>
      <c r="BI428" s="218"/>
      <c r="BM428" s="196">
        <v>114.2</v>
      </c>
      <c r="BN428" s="204">
        <v>1.85</v>
      </c>
      <c r="BO428" s="214"/>
      <c r="BP428" s="196">
        <v>75</v>
      </c>
      <c r="BQ428" s="246">
        <v>154.4</v>
      </c>
      <c r="BR428" s="196">
        <v>75</v>
      </c>
      <c r="BS428" s="196" t="s">
        <v>1772</v>
      </c>
      <c r="BT428" s="474">
        <f>BR428*BQ428/1000</f>
        <v>11.58</v>
      </c>
      <c r="BU428" s="474"/>
      <c r="BV428" s="214">
        <v>3</v>
      </c>
      <c r="BW428" s="214">
        <f>BR428-BV428</f>
        <v>72</v>
      </c>
      <c r="BX428" s="215"/>
      <c r="CA428" s="216"/>
      <c r="CB428" s="220"/>
      <c r="CC428" s="218"/>
      <c r="CF428" s="195"/>
      <c r="CG428" s="237"/>
      <c r="CH428" s="237"/>
      <c r="CI428" s="239"/>
      <c r="CJ428" s="199"/>
      <c r="CK428" s="215"/>
      <c r="CL428" s="199"/>
      <c r="CM428" s="205"/>
      <c r="CN428" s="219"/>
      <c r="CR428" s="199"/>
      <c r="CS428" s="220"/>
    </row>
    <row r="429" spans="1:97" s="189" customFormat="1" ht="15" customHeight="1">
      <c r="A429" s="181">
        <v>159</v>
      </c>
      <c r="B429" s="181" t="s">
        <v>1773</v>
      </c>
      <c r="C429" s="187" t="s">
        <v>1774</v>
      </c>
      <c r="D429" s="187"/>
      <c r="E429" s="187"/>
      <c r="G429" s="617" t="s">
        <v>1775</v>
      </c>
      <c r="H429" s="618"/>
      <c r="I429" s="618"/>
      <c r="J429" s="142" t="s">
        <v>1776</v>
      </c>
      <c r="K429" s="189" t="s">
        <v>1777</v>
      </c>
      <c r="N429" s="295" t="s">
        <v>1697</v>
      </c>
      <c r="O429" s="507" t="s">
        <v>1778</v>
      </c>
      <c r="P429" s="602" t="s">
        <v>1779</v>
      </c>
      <c r="R429" s="295" t="s">
        <v>1527</v>
      </c>
      <c r="T429" s="181"/>
      <c r="U429" s="187"/>
      <c r="V429" s="188" t="s">
        <v>100</v>
      </c>
      <c r="W429" s="295" t="s">
        <v>1670</v>
      </c>
      <c r="AC429" s="603"/>
      <c r="AF429" s="193" t="s">
        <v>323</v>
      </c>
      <c r="AG429" s="193" t="s">
        <v>1527</v>
      </c>
      <c r="AH429" s="193" t="s">
        <v>1780</v>
      </c>
      <c r="AI429" s="193" t="s">
        <v>1781</v>
      </c>
      <c r="AJ429" s="193" t="s">
        <v>1782</v>
      </c>
      <c r="AK429" s="193" t="s">
        <v>1607</v>
      </c>
      <c r="AL429" s="193" t="s">
        <v>1607</v>
      </c>
      <c r="AM429" s="193">
        <v>0</v>
      </c>
      <c r="AN429" s="193">
        <v>709</v>
      </c>
      <c r="AP429" s="603" t="s">
        <v>1607</v>
      </c>
      <c r="AQ429" s="295" t="s">
        <v>1598</v>
      </c>
      <c r="AT429" s="295">
        <v>24023</v>
      </c>
      <c r="AV429" s="163">
        <v>64</v>
      </c>
      <c r="AY429" s="604" t="s">
        <v>1534</v>
      </c>
      <c r="AZ429" s="605" t="s">
        <v>1535</v>
      </c>
      <c r="BA429" s="184" t="s">
        <v>1536</v>
      </c>
      <c r="BB429" s="606" t="s">
        <v>1537</v>
      </c>
      <c r="BC429" s="607">
        <v>41650</v>
      </c>
      <c r="BH429" s="291">
        <v>41730</v>
      </c>
      <c r="BI429" s="292"/>
      <c r="BJ429" s="620">
        <v>0.9</v>
      </c>
      <c r="BK429" s="620">
        <v>0.9</v>
      </c>
      <c r="BL429" s="620" t="s">
        <v>1767</v>
      </c>
      <c r="BM429" s="187">
        <v>98.3</v>
      </c>
      <c r="BN429" s="187">
        <v>1.93</v>
      </c>
      <c r="BO429" s="163"/>
      <c r="BQ429" s="246">
        <v>55.6</v>
      </c>
      <c r="BR429" s="142">
        <v>50</v>
      </c>
      <c r="BS429" s="293"/>
      <c r="BT429" s="293">
        <f t="shared" ref="BT429:BT436" si="10">BQ429*BR429/1000</f>
        <v>2.78</v>
      </c>
      <c r="BU429" s="293"/>
      <c r="BV429" s="163"/>
      <c r="BW429" s="163"/>
      <c r="BX429" s="192"/>
      <c r="CA429" s="193"/>
      <c r="CB429" s="312">
        <v>42074</v>
      </c>
      <c r="CC429" s="403" t="s">
        <v>118</v>
      </c>
      <c r="CD429" s="196" t="s">
        <v>1555</v>
      </c>
      <c r="CE429" s="181" t="s">
        <v>1556</v>
      </c>
      <c r="CF429" s="329">
        <v>42121</v>
      </c>
      <c r="CG429" s="294" t="s">
        <v>182</v>
      </c>
      <c r="CH429" s="294"/>
      <c r="CI429" s="227"/>
      <c r="CJ429" s="142"/>
      <c r="CK429" s="192"/>
      <c r="CL429" s="142"/>
      <c r="CM429" s="188"/>
      <c r="CN429" s="295"/>
      <c r="CR429" s="142"/>
      <c r="CS429" s="312">
        <v>42123</v>
      </c>
    </row>
    <row r="430" spans="1:97" s="189" customFormat="1" ht="15" customHeight="1">
      <c r="A430" s="181">
        <v>159.1</v>
      </c>
      <c r="B430" s="181" t="s">
        <v>1783</v>
      </c>
      <c r="C430" s="187"/>
      <c r="D430" s="187"/>
      <c r="E430" s="187"/>
      <c r="G430" s="617" t="s">
        <v>1784</v>
      </c>
      <c r="H430" s="618"/>
      <c r="I430" s="618"/>
      <c r="J430" s="142"/>
      <c r="N430" s="295"/>
      <c r="O430" s="507"/>
      <c r="P430" s="602"/>
      <c r="R430" s="295"/>
      <c r="T430" s="181"/>
      <c r="U430" s="187"/>
      <c r="V430" s="188"/>
      <c r="W430" s="295"/>
      <c r="AC430" s="603"/>
      <c r="AF430" s="193"/>
      <c r="AG430" s="193"/>
      <c r="AH430" s="193"/>
      <c r="AI430" s="193"/>
      <c r="AJ430" s="193"/>
      <c r="AK430" s="193"/>
      <c r="AL430" s="193"/>
      <c r="AM430" s="193"/>
      <c r="AN430" s="193"/>
      <c r="AP430" s="603"/>
      <c r="AQ430" s="295"/>
      <c r="AT430" s="295"/>
      <c r="AV430" s="163"/>
      <c r="AY430" s="604"/>
      <c r="AZ430" s="605"/>
      <c r="BA430" s="184"/>
      <c r="BB430" s="606"/>
      <c r="BC430" s="607"/>
      <c r="BH430" s="291"/>
      <c r="BI430" s="292"/>
      <c r="BJ430" s="620"/>
      <c r="BK430" s="620"/>
      <c r="BL430" s="620"/>
      <c r="BM430" s="187">
        <v>38.299999999999997</v>
      </c>
      <c r="BN430" s="187">
        <v>1.87</v>
      </c>
      <c r="BO430" s="163"/>
      <c r="BQ430" s="246">
        <v>27</v>
      </c>
      <c r="BR430" s="142">
        <v>50</v>
      </c>
      <c r="BS430" s="293"/>
      <c r="BT430" s="293">
        <f t="shared" si="10"/>
        <v>1.35</v>
      </c>
      <c r="BU430" s="293"/>
      <c r="BV430" s="163"/>
      <c r="BW430" s="163"/>
      <c r="BX430" s="192"/>
      <c r="CA430" s="193"/>
      <c r="CB430" s="194"/>
      <c r="CC430" s="292"/>
      <c r="CF430" s="181"/>
      <c r="CG430" s="294"/>
      <c r="CH430" s="294"/>
      <c r="CI430" s="227"/>
      <c r="CJ430" s="142"/>
      <c r="CK430" s="192"/>
      <c r="CL430" s="142"/>
      <c r="CM430" s="188"/>
      <c r="CN430" s="295"/>
      <c r="CR430" s="142"/>
      <c r="CS430" s="194"/>
    </row>
    <row r="431" spans="1:97" s="189" customFormat="1" ht="15" customHeight="1">
      <c r="A431" s="181">
        <v>159.19999999999999</v>
      </c>
      <c r="B431" s="181" t="s">
        <v>1785</v>
      </c>
      <c r="C431" s="187" t="s">
        <v>1786</v>
      </c>
      <c r="D431" s="187"/>
      <c r="E431" s="187"/>
      <c r="G431" s="617" t="s">
        <v>1787</v>
      </c>
      <c r="H431" s="618"/>
      <c r="I431" s="618"/>
      <c r="J431" s="142" t="s">
        <v>1776</v>
      </c>
      <c r="K431" s="189" t="s">
        <v>1568</v>
      </c>
      <c r="O431" s="228"/>
      <c r="P431" s="228"/>
      <c r="T431" s="181"/>
      <c r="U431" s="187"/>
      <c r="V431" s="188"/>
      <c r="AY431" s="604" t="s">
        <v>1534</v>
      </c>
      <c r="AZ431" s="605" t="s">
        <v>1535</v>
      </c>
      <c r="BA431" s="184" t="s">
        <v>1536</v>
      </c>
      <c r="BB431" s="606" t="s">
        <v>1537</v>
      </c>
      <c r="BC431" s="607">
        <v>41650</v>
      </c>
      <c r="BH431" s="291">
        <v>41730</v>
      </c>
      <c r="BI431" s="292"/>
      <c r="BJ431" s="187" t="s">
        <v>1788</v>
      </c>
      <c r="BK431" s="187" t="s">
        <v>1788</v>
      </c>
      <c r="BL431" s="620" t="s">
        <v>1789</v>
      </c>
      <c r="BM431" s="187">
        <v>152.1</v>
      </c>
      <c r="BN431" s="187">
        <v>2.04</v>
      </c>
      <c r="BO431" s="163"/>
      <c r="BQ431" s="246">
        <v>18.940000000000001</v>
      </c>
      <c r="BR431" s="142">
        <v>50</v>
      </c>
      <c r="BS431" s="293"/>
      <c r="BT431" s="293">
        <f t="shared" si="10"/>
        <v>0.94700000000000006</v>
      </c>
      <c r="BU431" s="293"/>
      <c r="BV431" s="163"/>
      <c r="BW431" s="163"/>
      <c r="BX431" s="192"/>
      <c r="CA431" s="193"/>
      <c r="CB431" s="194"/>
      <c r="CC431" s="292"/>
      <c r="CF431" s="181"/>
      <c r="CG431" s="294"/>
      <c r="CH431" s="294"/>
      <c r="CI431" s="227"/>
      <c r="CJ431" s="142"/>
      <c r="CK431" s="192"/>
      <c r="CL431" s="142"/>
      <c r="CM431" s="188"/>
      <c r="CN431" s="295"/>
      <c r="CR431" s="142"/>
      <c r="CS431" s="194"/>
    </row>
    <row r="432" spans="1:97" s="189" customFormat="1" ht="15" customHeight="1">
      <c r="A432" s="181">
        <v>159.30000000000001</v>
      </c>
      <c r="B432" s="181" t="s">
        <v>1790</v>
      </c>
      <c r="C432" s="187"/>
      <c r="D432" s="187"/>
      <c r="E432" s="187"/>
      <c r="G432" s="617" t="s">
        <v>1791</v>
      </c>
      <c r="H432" s="618"/>
      <c r="I432" s="618"/>
      <c r="J432" s="142"/>
      <c r="O432" s="228"/>
      <c r="P432" s="228"/>
      <c r="T432" s="181"/>
      <c r="U432" s="187"/>
      <c r="V432" s="188"/>
      <c r="AY432" s="604"/>
      <c r="AZ432" s="605"/>
      <c r="BA432" s="184"/>
      <c r="BB432" s="606"/>
      <c r="BC432" s="607"/>
      <c r="BH432" s="291"/>
      <c r="BI432" s="292"/>
      <c r="BJ432" s="187"/>
      <c r="BK432" s="187"/>
      <c r="BL432" s="187"/>
      <c r="BM432" s="187">
        <v>31.8</v>
      </c>
      <c r="BN432" s="187">
        <v>1.91</v>
      </c>
      <c r="BO432" s="163"/>
      <c r="BQ432" s="246">
        <v>19.920000000000002</v>
      </c>
      <c r="BR432" s="142">
        <v>50</v>
      </c>
      <c r="BS432" s="293"/>
      <c r="BT432" s="293">
        <f t="shared" si="10"/>
        <v>0.99600000000000011</v>
      </c>
      <c r="BU432" s="293"/>
      <c r="BV432" s="163"/>
      <c r="BW432" s="163"/>
      <c r="BX432" s="192"/>
      <c r="CA432" s="193"/>
      <c r="CB432" s="194"/>
      <c r="CC432" s="292"/>
      <c r="CF432" s="181"/>
      <c r="CG432" s="294"/>
      <c r="CH432" s="294"/>
      <c r="CI432" s="227"/>
      <c r="CJ432" s="142"/>
      <c r="CK432" s="192"/>
      <c r="CL432" s="142"/>
      <c r="CM432" s="188"/>
      <c r="CN432" s="295"/>
      <c r="CR432" s="142"/>
      <c r="CS432" s="194"/>
    </row>
    <row r="433" spans="1:97" s="189" customFormat="1" ht="15" customHeight="1">
      <c r="A433" s="181">
        <v>159.4</v>
      </c>
      <c r="B433" s="181" t="s">
        <v>1792</v>
      </c>
      <c r="C433" s="187" t="s">
        <v>1793</v>
      </c>
      <c r="D433" s="187"/>
      <c r="E433" s="187"/>
      <c r="G433" s="617" t="s">
        <v>1794</v>
      </c>
      <c r="H433" s="618"/>
      <c r="I433" s="618"/>
      <c r="J433" s="142" t="s">
        <v>1776</v>
      </c>
      <c r="K433" s="189" t="s">
        <v>1582</v>
      </c>
      <c r="O433" s="228"/>
      <c r="P433" s="228"/>
      <c r="T433" s="181"/>
      <c r="U433" s="187"/>
      <c r="V433" s="188"/>
      <c r="AY433" s="604" t="s">
        <v>1534</v>
      </c>
      <c r="AZ433" s="605" t="s">
        <v>1535</v>
      </c>
      <c r="BA433" s="184" t="s">
        <v>1536</v>
      </c>
      <c r="BB433" s="606" t="s">
        <v>1537</v>
      </c>
      <c r="BC433" s="607">
        <v>41650</v>
      </c>
      <c r="BH433" s="291">
        <v>41730</v>
      </c>
      <c r="BI433" s="292"/>
      <c r="BJ433" s="187" t="s">
        <v>1687</v>
      </c>
      <c r="BK433" s="187" t="s">
        <v>1687</v>
      </c>
      <c r="BL433" s="187" t="s">
        <v>1795</v>
      </c>
      <c r="BM433" s="187">
        <v>78.900000000000006</v>
      </c>
      <c r="BN433" s="187">
        <v>2.02</v>
      </c>
      <c r="BO433" s="163"/>
      <c r="BQ433" s="246">
        <v>11.34</v>
      </c>
      <c r="BR433" s="142">
        <v>50</v>
      </c>
      <c r="BS433" s="293"/>
      <c r="BT433" s="293">
        <f t="shared" si="10"/>
        <v>0.56699999999999995</v>
      </c>
      <c r="BU433" s="293"/>
      <c r="BV433" s="163"/>
      <c r="BW433" s="163"/>
      <c r="BX433" s="192"/>
      <c r="CA433" s="193"/>
      <c r="CB433" s="194"/>
      <c r="CC433" s="292"/>
      <c r="CF433" s="181"/>
      <c r="CG433" s="294"/>
      <c r="CH433" s="294"/>
      <c r="CI433" s="227"/>
      <c r="CJ433" s="142"/>
      <c r="CK433" s="192"/>
      <c r="CL433" s="142"/>
      <c r="CM433" s="188"/>
      <c r="CN433" s="295"/>
      <c r="CR433" s="142"/>
      <c r="CS433" s="194"/>
    </row>
    <row r="434" spans="1:97" s="189" customFormat="1" ht="15" customHeight="1">
      <c r="A434" s="181">
        <v>159.5</v>
      </c>
      <c r="B434" s="181" t="s">
        <v>1796</v>
      </c>
      <c r="C434" s="187"/>
      <c r="D434" s="187"/>
      <c r="E434" s="187"/>
      <c r="G434" s="617" t="s">
        <v>1797</v>
      </c>
      <c r="H434" s="618"/>
      <c r="I434" s="618"/>
      <c r="J434" s="142"/>
      <c r="O434" s="228"/>
      <c r="P434" s="228"/>
      <c r="T434" s="181"/>
      <c r="U434" s="187"/>
      <c r="V434" s="188"/>
      <c r="AY434" s="604"/>
      <c r="AZ434" s="605"/>
      <c r="BA434" s="184"/>
      <c r="BB434" s="606"/>
      <c r="BC434" s="607"/>
      <c r="BH434" s="291"/>
      <c r="BI434" s="292"/>
      <c r="BJ434" s="187"/>
      <c r="BK434" s="187"/>
      <c r="BL434" s="187"/>
      <c r="BM434" s="187">
        <v>8.6999999999999993</v>
      </c>
      <c r="BN434" s="187">
        <v>1.79</v>
      </c>
      <c r="BO434" s="163"/>
      <c r="BQ434" s="246">
        <v>2.58</v>
      </c>
      <c r="BR434" s="142">
        <v>50</v>
      </c>
      <c r="BS434" s="293"/>
      <c r="BT434" s="293">
        <f t="shared" si="10"/>
        <v>0.129</v>
      </c>
      <c r="BU434" s="293"/>
      <c r="BV434" s="163"/>
      <c r="BW434" s="163"/>
      <c r="BX434" s="192"/>
      <c r="CA434" s="193"/>
      <c r="CB434" s="194"/>
      <c r="CC434" s="292"/>
      <c r="CF434" s="181"/>
      <c r="CG434" s="294"/>
      <c r="CH434" s="294"/>
      <c r="CI434" s="227"/>
      <c r="CJ434" s="142"/>
      <c r="CK434" s="192"/>
      <c r="CL434" s="142"/>
      <c r="CM434" s="188"/>
      <c r="CN434" s="295"/>
      <c r="CR434" s="142"/>
      <c r="CS434" s="194"/>
    </row>
    <row r="435" spans="1:97" s="189" customFormat="1" ht="15" customHeight="1">
      <c r="A435" s="181">
        <v>159.6</v>
      </c>
      <c r="B435" s="181" t="s">
        <v>1798</v>
      </c>
      <c r="C435" s="187" t="s">
        <v>1799</v>
      </c>
      <c r="D435" s="187"/>
      <c r="E435" s="187"/>
      <c r="G435" s="617" t="s">
        <v>1800</v>
      </c>
      <c r="H435" s="618"/>
      <c r="I435" s="618"/>
      <c r="J435" s="142" t="s">
        <v>1776</v>
      </c>
      <c r="K435" s="189" t="s">
        <v>1524</v>
      </c>
      <c r="O435" s="228"/>
      <c r="P435" s="228"/>
      <c r="T435" s="181"/>
      <c r="U435" s="187"/>
      <c r="V435" s="188"/>
      <c r="AY435" s="604" t="s">
        <v>1534</v>
      </c>
      <c r="AZ435" s="605" t="s">
        <v>1535</v>
      </c>
      <c r="BA435" s="184" t="s">
        <v>1536</v>
      </c>
      <c r="BB435" s="606" t="s">
        <v>1537</v>
      </c>
      <c r="BC435" s="607">
        <v>41650</v>
      </c>
      <c r="BH435" s="291">
        <v>41730</v>
      </c>
      <c r="BI435" s="292"/>
      <c r="BJ435" s="187" t="s">
        <v>1801</v>
      </c>
      <c r="BK435" s="187" t="s">
        <v>1801</v>
      </c>
      <c r="BL435" s="187" t="s">
        <v>1802</v>
      </c>
      <c r="BM435" s="187">
        <v>121.6</v>
      </c>
      <c r="BN435" s="187">
        <v>1.97</v>
      </c>
      <c r="BO435" s="163"/>
      <c r="BQ435" s="246">
        <v>36.4</v>
      </c>
      <c r="BR435" s="142">
        <v>50</v>
      </c>
      <c r="BS435" s="293"/>
      <c r="BT435" s="293">
        <f t="shared" si="10"/>
        <v>1.82</v>
      </c>
      <c r="BU435" s="293"/>
      <c r="BV435" s="163"/>
      <c r="BW435" s="163"/>
      <c r="BX435" s="192"/>
      <c r="CA435" s="193"/>
      <c r="CB435" s="312">
        <v>42074</v>
      </c>
      <c r="CC435" s="403" t="s">
        <v>118</v>
      </c>
      <c r="CD435" s="196" t="s">
        <v>1555</v>
      </c>
      <c r="CE435" s="181" t="s">
        <v>1556</v>
      </c>
      <c r="CF435" s="329">
        <v>42121</v>
      </c>
      <c r="CG435" s="294" t="s">
        <v>187</v>
      </c>
      <c r="CH435" s="294"/>
      <c r="CI435" s="227"/>
      <c r="CJ435" s="142"/>
      <c r="CK435" s="192"/>
      <c r="CL435" s="142"/>
      <c r="CM435" s="188"/>
      <c r="CN435" s="295"/>
      <c r="CR435" s="142"/>
      <c r="CS435" s="312">
        <v>42123</v>
      </c>
    </row>
    <row r="436" spans="1:97" s="189" customFormat="1" ht="15" customHeight="1">
      <c r="A436" s="181">
        <v>159.69999999999999</v>
      </c>
      <c r="B436" s="181" t="s">
        <v>1803</v>
      </c>
      <c r="C436" s="187"/>
      <c r="D436" s="187"/>
      <c r="E436" s="187"/>
      <c r="G436" s="617" t="s">
        <v>1804</v>
      </c>
      <c r="H436" s="618"/>
      <c r="I436" s="618"/>
      <c r="J436" s="142"/>
      <c r="O436" s="228"/>
      <c r="P436" s="228"/>
      <c r="T436" s="181"/>
      <c r="U436" s="187"/>
      <c r="V436" s="188"/>
      <c r="AY436" s="604"/>
      <c r="AZ436" s="605"/>
      <c r="BA436" s="184"/>
      <c r="BB436" s="606"/>
      <c r="BC436" s="607"/>
      <c r="BH436" s="291"/>
      <c r="BI436" s="292"/>
      <c r="BJ436" s="187"/>
      <c r="BK436" s="187"/>
      <c r="BL436" s="187"/>
      <c r="BM436" s="187">
        <v>28.6</v>
      </c>
      <c r="BN436" s="187">
        <v>1.91</v>
      </c>
      <c r="BO436" s="163"/>
      <c r="BQ436" s="246">
        <v>17.62</v>
      </c>
      <c r="BR436" s="142">
        <v>50</v>
      </c>
      <c r="BS436" s="293"/>
      <c r="BT436" s="293">
        <f t="shared" si="10"/>
        <v>0.88100000000000001</v>
      </c>
      <c r="BU436" s="293"/>
      <c r="BV436" s="163"/>
      <c r="BW436" s="163"/>
      <c r="BX436" s="192"/>
      <c r="CA436" s="193"/>
      <c r="CB436" s="194"/>
      <c r="CC436" s="292"/>
      <c r="CF436" s="181"/>
      <c r="CG436" s="294"/>
      <c r="CH436" s="294"/>
      <c r="CI436" s="227"/>
      <c r="CJ436" s="142"/>
      <c r="CK436" s="192"/>
      <c r="CL436" s="142"/>
      <c r="CM436" s="188"/>
      <c r="CN436" s="295"/>
      <c r="CR436" s="142"/>
      <c r="CS436" s="194"/>
    </row>
    <row r="437" spans="1:97" s="189" customFormat="1" ht="15" customHeight="1">
      <c r="A437" s="181">
        <v>159.80000000000001</v>
      </c>
      <c r="B437" s="181" t="s">
        <v>1805</v>
      </c>
      <c r="C437" s="187" t="s">
        <v>1806</v>
      </c>
      <c r="D437" s="187" t="s">
        <v>1807</v>
      </c>
      <c r="E437" s="187"/>
      <c r="G437" s="617">
        <v>645</v>
      </c>
      <c r="H437" s="618"/>
      <c r="I437" s="618"/>
      <c r="J437" s="142" t="s">
        <v>600</v>
      </c>
      <c r="O437" s="228"/>
      <c r="P437" s="228"/>
      <c r="T437" s="181"/>
      <c r="U437" s="187"/>
      <c r="V437" s="188"/>
      <c r="AY437" s="604" t="s">
        <v>1534</v>
      </c>
      <c r="AZ437" s="605" t="s">
        <v>1535</v>
      </c>
      <c r="BA437" s="608" t="s">
        <v>1540</v>
      </c>
      <c r="BB437" s="608"/>
      <c r="BC437" s="608"/>
      <c r="BF437" s="189" t="s">
        <v>1541</v>
      </c>
      <c r="BG437" s="189" t="s">
        <v>1808</v>
      </c>
      <c r="BH437" s="291">
        <v>41730</v>
      </c>
      <c r="BI437" s="292"/>
      <c r="BM437" s="189">
        <v>166.9</v>
      </c>
      <c r="BN437" s="187">
        <v>1.87</v>
      </c>
      <c r="BO437" s="163"/>
      <c r="BP437" s="189">
        <v>81</v>
      </c>
      <c r="BQ437" s="246">
        <v>214</v>
      </c>
      <c r="BR437" s="189">
        <v>81</v>
      </c>
      <c r="BS437" s="189" t="s">
        <v>1808</v>
      </c>
      <c r="BT437" s="293">
        <f t="shared" ref="BT437:BT451" si="11">BR437*BQ437/1000</f>
        <v>17.334</v>
      </c>
      <c r="BU437" s="293"/>
      <c r="BV437" s="163">
        <v>3</v>
      </c>
      <c r="BW437" s="163">
        <f>BR437-BV437</f>
        <v>78</v>
      </c>
      <c r="BX437" s="192"/>
      <c r="CA437" s="193"/>
      <c r="CB437" s="312">
        <v>42074</v>
      </c>
      <c r="CC437" s="403" t="s">
        <v>118</v>
      </c>
      <c r="CD437" s="189" t="s">
        <v>1562</v>
      </c>
      <c r="CE437" s="56" t="s">
        <v>1563</v>
      </c>
      <c r="CF437" s="329">
        <v>42117</v>
      </c>
      <c r="CG437" s="294" t="s">
        <v>182</v>
      </c>
      <c r="CH437" s="294"/>
      <c r="CI437" s="227"/>
      <c r="CJ437" s="142"/>
      <c r="CK437" s="192"/>
      <c r="CL437" s="142"/>
      <c r="CM437" s="188"/>
      <c r="CN437" s="295"/>
      <c r="CR437" s="142"/>
      <c r="CS437" s="312">
        <v>42123</v>
      </c>
    </row>
    <row r="438" spans="1:97" s="196" customFormat="1" ht="15" customHeight="1">
      <c r="A438" s="195">
        <v>160</v>
      </c>
      <c r="B438" s="195" t="s">
        <v>1809</v>
      </c>
      <c r="C438" s="204" t="s">
        <v>1810</v>
      </c>
      <c r="D438" s="204"/>
      <c r="E438" s="204"/>
      <c r="G438" s="609" t="s">
        <v>1811</v>
      </c>
      <c r="H438" s="336"/>
      <c r="I438" s="336"/>
      <c r="J438" s="199" t="s">
        <v>1323</v>
      </c>
      <c r="K438" s="196" t="s">
        <v>1568</v>
      </c>
      <c r="N438" s="219" t="s">
        <v>1525</v>
      </c>
      <c r="O438" s="610">
        <v>4</v>
      </c>
      <c r="P438" s="611" t="s">
        <v>1812</v>
      </c>
      <c r="R438" s="219" t="s">
        <v>1527</v>
      </c>
      <c r="T438" s="195"/>
      <c r="U438" s="204"/>
      <c r="V438" s="205" t="s">
        <v>100</v>
      </c>
      <c r="W438" s="219" t="s">
        <v>1528</v>
      </c>
      <c r="AC438" s="612"/>
      <c r="AF438" s="216" t="s">
        <v>1527</v>
      </c>
      <c r="AG438" s="216" t="s">
        <v>323</v>
      </c>
      <c r="AH438" s="216" t="s">
        <v>1813</v>
      </c>
      <c r="AI438" s="216" t="s">
        <v>1814</v>
      </c>
      <c r="AJ438" s="216" t="s">
        <v>1815</v>
      </c>
      <c r="AK438" s="216">
        <v>1</v>
      </c>
      <c r="AL438" s="216">
        <v>107</v>
      </c>
      <c r="AM438" s="216">
        <v>1</v>
      </c>
      <c r="AN438" s="216">
        <v>530</v>
      </c>
      <c r="AP438" s="612" t="s">
        <v>1607</v>
      </c>
      <c r="AQ438" s="219" t="s">
        <v>1533</v>
      </c>
      <c r="AT438" s="219">
        <v>23008</v>
      </c>
      <c r="AV438" s="214">
        <v>61</v>
      </c>
      <c r="AY438" s="613" t="s">
        <v>1534</v>
      </c>
      <c r="AZ438" s="614" t="s">
        <v>1535</v>
      </c>
      <c r="BA438" s="201" t="s">
        <v>1536</v>
      </c>
      <c r="BB438" s="606" t="s">
        <v>1537</v>
      </c>
      <c r="BC438" s="615">
        <v>41650</v>
      </c>
      <c r="BH438" s="206">
        <v>41730</v>
      </c>
      <c r="BI438" s="218"/>
      <c r="BJ438" s="622">
        <v>0.9</v>
      </c>
      <c r="BK438" s="622">
        <v>0.8</v>
      </c>
      <c r="BL438" s="622" t="s">
        <v>1816</v>
      </c>
      <c r="BM438" s="196">
        <v>278.2</v>
      </c>
      <c r="BN438" s="204">
        <v>2.02</v>
      </c>
      <c r="BO438" s="214"/>
      <c r="BQ438" s="246">
        <v>107.2</v>
      </c>
      <c r="BR438" s="199">
        <v>50</v>
      </c>
      <c r="BS438" s="474"/>
      <c r="BT438" s="474">
        <f t="shared" si="11"/>
        <v>5.36</v>
      </c>
      <c r="BU438" s="474"/>
      <c r="BV438" s="214"/>
      <c r="BW438" s="214"/>
      <c r="BX438" s="215"/>
      <c r="CA438" s="216"/>
      <c r="CB438" s="312">
        <v>42074</v>
      </c>
      <c r="CC438" s="403" t="s">
        <v>118</v>
      </c>
      <c r="CD438" s="196" t="s">
        <v>1555</v>
      </c>
      <c r="CE438" s="56" t="s">
        <v>1563</v>
      </c>
      <c r="CF438" s="329">
        <v>42117</v>
      </c>
      <c r="CG438" s="237" t="s">
        <v>237</v>
      </c>
      <c r="CH438" s="237"/>
      <c r="CI438" s="239"/>
      <c r="CJ438" s="199"/>
      <c r="CK438" s="215"/>
      <c r="CL438" s="199"/>
      <c r="CM438" s="205"/>
      <c r="CN438" s="219"/>
      <c r="CR438" s="199"/>
      <c r="CS438" s="217">
        <v>42123</v>
      </c>
    </row>
    <row r="439" spans="1:97" s="196" customFormat="1" ht="15" customHeight="1">
      <c r="A439" s="195">
        <v>160.1</v>
      </c>
      <c r="B439" s="195" t="s">
        <v>1817</v>
      </c>
      <c r="C439" s="204"/>
      <c r="D439" s="204"/>
      <c r="E439" s="204"/>
      <c r="G439" s="609" t="s">
        <v>1818</v>
      </c>
      <c r="H439" s="336"/>
      <c r="I439" s="336"/>
      <c r="J439" s="199"/>
      <c r="N439" s="219"/>
      <c r="O439" s="610"/>
      <c r="P439" s="611"/>
      <c r="R439" s="219"/>
      <c r="T439" s="195"/>
      <c r="U439" s="204"/>
      <c r="V439" s="205"/>
      <c r="W439" s="219"/>
      <c r="AC439" s="612"/>
      <c r="AF439" s="216"/>
      <c r="AG439" s="216"/>
      <c r="AH439" s="216"/>
      <c r="AI439" s="216"/>
      <c r="AJ439" s="216"/>
      <c r="AK439" s="216"/>
      <c r="AL439" s="216"/>
      <c r="AM439" s="216"/>
      <c r="AN439" s="216"/>
      <c r="AP439" s="612"/>
      <c r="AQ439" s="219"/>
      <c r="AT439" s="219"/>
      <c r="AV439" s="214"/>
      <c r="AY439" s="613"/>
      <c r="AZ439" s="614"/>
      <c r="BA439" s="201"/>
      <c r="BB439" s="606"/>
      <c r="BC439" s="615"/>
      <c r="BH439" s="206"/>
      <c r="BI439" s="218"/>
      <c r="BJ439" s="622"/>
      <c r="BK439" s="622"/>
      <c r="BL439" s="622"/>
      <c r="BM439" s="196">
        <v>94.6</v>
      </c>
      <c r="BN439" s="204">
        <v>1.86</v>
      </c>
      <c r="BO439" s="214"/>
      <c r="BQ439" s="246">
        <v>15.64</v>
      </c>
      <c r="BR439" s="199">
        <v>50</v>
      </c>
      <c r="BS439" s="474"/>
      <c r="BT439" s="474">
        <f t="shared" si="11"/>
        <v>0.78200000000000003</v>
      </c>
      <c r="BU439" s="474"/>
      <c r="BV439" s="214"/>
      <c r="BW439" s="214"/>
      <c r="BX439" s="215"/>
      <c r="CA439" s="216"/>
      <c r="CB439" s="220"/>
      <c r="CC439" s="218"/>
      <c r="CF439" s="195"/>
      <c r="CG439" s="237"/>
      <c r="CH439" s="237"/>
      <c r="CI439" s="239"/>
      <c r="CJ439" s="199"/>
      <c r="CK439" s="215"/>
      <c r="CL439" s="199"/>
      <c r="CM439" s="205"/>
      <c r="CN439" s="219"/>
      <c r="CR439" s="199"/>
      <c r="CS439" s="220"/>
    </row>
    <row r="440" spans="1:97" s="196" customFormat="1" ht="15" customHeight="1">
      <c r="A440" s="195">
        <v>160.19999999999999</v>
      </c>
      <c r="B440" s="195" t="s">
        <v>1819</v>
      </c>
      <c r="C440" s="204" t="s">
        <v>1820</v>
      </c>
      <c r="D440" s="204"/>
      <c r="E440" s="204"/>
      <c r="G440" s="609" t="s">
        <v>1821</v>
      </c>
      <c r="H440" s="336"/>
      <c r="I440" s="336"/>
      <c r="J440" s="199" t="s">
        <v>1323</v>
      </c>
      <c r="K440" s="196" t="s">
        <v>1582</v>
      </c>
      <c r="O440" s="335"/>
      <c r="P440" s="335"/>
      <c r="T440" s="195"/>
      <c r="U440" s="204"/>
      <c r="V440" s="205"/>
      <c r="AY440" s="613" t="s">
        <v>1534</v>
      </c>
      <c r="AZ440" s="614" t="s">
        <v>1535</v>
      </c>
      <c r="BA440" s="201" t="s">
        <v>1536</v>
      </c>
      <c r="BB440" s="606" t="s">
        <v>1537</v>
      </c>
      <c r="BC440" s="615">
        <v>41650</v>
      </c>
      <c r="BH440" s="206">
        <v>41730</v>
      </c>
      <c r="BI440" s="218"/>
      <c r="BJ440" s="204" t="s">
        <v>1822</v>
      </c>
      <c r="BK440" s="204" t="s">
        <v>1822</v>
      </c>
      <c r="BL440" s="204" t="s">
        <v>1528</v>
      </c>
      <c r="BM440" s="196">
        <v>178.1</v>
      </c>
      <c r="BN440" s="204">
        <v>2.0499999999999998</v>
      </c>
      <c r="BO440" s="214"/>
      <c r="BQ440" s="246">
        <v>39.799999999999997</v>
      </c>
      <c r="BR440" s="199">
        <v>50</v>
      </c>
      <c r="BS440" s="474"/>
      <c r="BT440" s="474">
        <f t="shared" si="11"/>
        <v>1.9899999999999998</v>
      </c>
      <c r="BU440" s="474"/>
      <c r="BV440" s="214"/>
      <c r="BW440" s="214"/>
      <c r="BX440" s="215"/>
      <c r="CA440" s="216"/>
      <c r="CB440" s="312">
        <v>42074</v>
      </c>
      <c r="CC440" s="403" t="s">
        <v>118</v>
      </c>
      <c r="CD440" s="196" t="s">
        <v>1555</v>
      </c>
      <c r="CE440" s="56" t="s">
        <v>1563</v>
      </c>
      <c r="CF440" s="329">
        <v>42117</v>
      </c>
      <c r="CG440" s="237" t="s">
        <v>244</v>
      </c>
      <c r="CH440" s="237"/>
      <c r="CI440" s="239"/>
      <c r="CJ440" s="199"/>
      <c r="CK440" s="215"/>
      <c r="CL440" s="199"/>
      <c r="CM440" s="205"/>
      <c r="CN440" s="219"/>
      <c r="CR440" s="199"/>
      <c r="CS440" s="217">
        <v>42123</v>
      </c>
    </row>
    <row r="441" spans="1:97" s="196" customFormat="1" ht="15" customHeight="1">
      <c r="A441" s="195">
        <v>160.30000000000001</v>
      </c>
      <c r="B441" s="195" t="s">
        <v>1823</v>
      </c>
      <c r="C441" s="204"/>
      <c r="D441" s="204"/>
      <c r="E441" s="204"/>
      <c r="G441" s="609" t="s">
        <v>1824</v>
      </c>
      <c r="H441" s="336"/>
      <c r="I441" s="336"/>
      <c r="J441" s="199"/>
      <c r="O441" s="335"/>
      <c r="P441" s="335"/>
      <c r="T441" s="195"/>
      <c r="U441" s="204"/>
      <c r="V441" s="205"/>
      <c r="AY441" s="613"/>
      <c r="AZ441" s="614"/>
      <c r="BA441" s="201"/>
      <c r="BB441" s="606"/>
      <c r="BC441" s="615"/>
      <c r="BH441" s="206"/>
      <c r="BI441" s="218"/>
      <c r="BJ441" s="204"/>
      <c r="BK441" s="204"/>
      <c r="BL441" s="204"/>
      <c r="BM441" s="196">
        <v>77.3</v>
      </c>
      <c r="BN441" s="204">
        <v>1.97</v>
      </c>
      <c r="BO441" s="214"/>
      <c r="BQ441" s="246">
        <v>30.4</v>
      </c>
      <c r="BR441" s="199">
        <v>50</v>
      </c>
      <c r="BS441" s="474"/>
      <c r="BT441" s="474">
        <f t="shared" si="11"/>
        <v>1.52</v>
      </c>
      <c r="BU441" s="474"/>
      <c r="BV441" s="214"/>
      <c r="BW441" s="214"/>
      <c r="BX441" s="215"/>
      <c r="CA441" s="216"/>
      <c r="CB441" s="220"/>
      <c r="CC441" s="218"/>
      <c r="CF441" s="195"/>
      <c r="CG441" s="237"/>
      <c r="CH441" s="237"/>
      <c r="CI441" s="239"/>
      <c r="CJ441" s="199"/>
      <c r="CK441" s="215"/>
      <c r="CL441" s="199"/>
      <c r="CM441" s="205"/>
      <c r="CN441" s="219"/>
      <c r="CR441" s="199"/>
      <c r="CS441" s="220"/>
    </row>
    <row r="442" spans="1:97" s="196" customFormat="1" ht="15" customHeight="1">
      <c r="A442" s="195">
        <v>160.4</v>
      </c>
      <c r="B442" s="195" t="s">
        <v>1825</v>
      </c>
      <c r="C442" s="204" t="s">
        <v>1826</v>
      </c>
      <c r="D442" s="204"/>
      <c r="E442" s="204"/>
      <c r="G442" s="609" t="s">
        <v>1827</v>
      </c>
      <c r="H442" s="336"/>
      <c r="I442" s="336"/>
      <c r="J442" s="199" t="s">
        <v>1323</v>
      </c>
      <c r="K442" s="196" t="s">
        <v>1524</v>
      </c>
      <c r="O442" s="335"/>
      <c r="P442" s="335"/>
      <c r="T442" s="195"/>
      <c r="U442" s="204"/>
      <c r="V442" s="205"/>
      <c r="AY442" s="613" t="s">
        <v>1534</v>
      </c>
      <c r="AZ442" s="614" t="s">
        <v>1535</v>
      </c>
      <c r="BA442" s="201" t="s">
        <v>1536</v>
      </c>
      <c r="BB442" s="606" t="s">
        <v>1537</v>
      </c>
      <c r="BC442" s="615">
        <v>41650</v>
      </c>
      <c r="BH442" s="206">
        <v>41730</v>
      </c>
      <c r="BI442" s="218"/>
      <c r="BJ442" s="622">
        <v>0.9</v>
      </c>
      <c r="BK442" s="622">
        <v>0.9</v>
      </c>
      <c r="BL442" s="622" t="s">
        <v>1828</v>
      </c>
      <c r="BM442" s="196">
        <v>451.8</v>
      </c>
      <c r="BN442" s="204">
        <v>2.04</v>
      </c>
      <c r="BO442" s="214"/>
      <c r="BQ442" s="246">
        <v>140.6</v>
      </c>
      <c r="BR442" s="199">
        <v>50</v>
      </c>
      <c r="BS442" s="474"/>
      <c r="BT442" s="474">
        <f t="shared" si="11"/>
        <v>7.03</v>
      </c>
      <c r="BU442" s="474"/>
      <c r="BV442" s="214"/>
      <c r="BW442" s="214"/>
      <c r="BX442" s="215"/>
      <c r="CA442" s="216"/>
      <c r="CB442" s="312">
        <v>42074</v>
      </c>
      <c r="CC442" s="403" t="s">
        <v>118</v>
      </c>
      <c r="CD442" s="196" t="s">
        <v>1555</v>
      </c>
      <c r="CE442" s="56" t="s">
        <v>1563</v>
      </c>
      <c r="CF442" s="329">
        <v>42117</v>
      </c>
      <c r="CG442" s="237" t="s">
        <v>248</v>
      </c>
      <c r="CH442" s="237"/>
      <c r="CI442" s="239"/>
      <c r="CJ442" s="199"/>
      <c r="CK442" s="215"/>
      <c r="CL442" s="199"/>
      <c r="CM442" s="205"/>
      <c r="CN442" s="219"/>
      <c r="CR442" s="199"/>
      <c r="CS442" s="217">
        <v>42123</v>
      </c>
    </row>
    <row r="443" spans="1:97" s="196" customFormat="1" ht="15" customHeight="1">
      <c r="A443" s="195">
        <v>160.5</v>
      </c>
      <c r="B443" s="195" t="s">
        <v>1829</v>
      </c>
      <c r="C443" s="204"/>
      <c r="D443" s="204"/>
      <c r="E443" s="204"/>
      <c r="G443" s="609" t="s">
        <v>1830</v>
      </c>
      <c r="H443" s="336"/>
      <c r="I443" s="336"/>
      <c r="J443" s="199"/>
      <c r="O443" s="335"/>
      <c r="P443" s="335"/>
      <c r="T443" s="195"/>
      <c r="U443" s="204"/>
      <c r="V443" s="205"/>
      <c r="AY443" s="613"/>
      <c r="AZ443" s="614"/>
      <c r="BA443" s="201"/>
      <c r="BB443" s="606"/>
      <c r="BC443" s="615"/>
      <c r="BH443" s="206"/>
      <c r="BI443" s="218"/>
      <c r="BJ443" s="622"/>
      <c r="BK443" s="622"/>
      <c r="BL443" s="622"/>
      <c r="BM443" s="196">
        <v>294.39999999999998</v>
      </c>
      <c r="BN443" s="204">
        <v>1.97</v>
      </c>
      <c r="BO443" s="214"/>
      <c r="BQ443" s="246">
        <v>52</v>
      </c>
      <c r="BR443" s="199">
        <v>50</v>
      </c>
      <c r="BS443" s="474"/>
      <c r="BT443" s="474">
        <f t="shared" si="11"/>
        <v>2.6</v>
      </c>
      <c r="BU443" s="474"/>
      <c r="BV443" s="214"/>
      <c r="BW443" s="214"/>
      <c r="BX443" s="215"/>
      <c r="CA443" s="216"/>
      <c r="CB443" s="220"/>
      <c r="CC443" s="218"/>
      <c r="CF443" s="195"/>
      <c r="CG443" s="237"/>
      <c r="CH443" s="237"/>
      <c r="CI443" s="239"/>
      <c r="CJ443" s="199"/>
      <c r="CK443" s="215"/>
      <c r="CL443" s="199"/>
      <c r="CM443" s="205"/>
      <c r="CN443" s="219"/>
      <c r="CR443" s="199"/>
      <c r="CS443" s="220"/>
    </row>
    <row r="444" spans="1:97" s="196" customFormat="1" ht="15" customHeight="1">
      <c r="A444" s="195">
        <v>160.6</v>
      </c>
      <c r="B444" s="195" t="s">
        <v>1831</v>
      </c>
      <c r="C444" s="204" t="s">
        <v>1832</v>
      </c>
      <c r="D444" s="204"/>
      <c r="E444" s="204"/>
      <c r="G444" s="609">
        <v>673</v>
      </c>
      <c r="H444" s="336"/>
      <c r="I444" s="336"/>
      <c r="J444" s="199" t="s">
        <v>600</v>
      </c>
      <c r="O444" s="335"/>
      <c r="P444" s="335"/>
      <c r="T444" s="195"/>
      <c r="U444" s="204"/>
      <c r="V444" s="205"/>
      <c r="AY444" s="613" t="s">
        <v>1534</v>
      </c>
      <c r="AZ444" s="614" t="s">
        <v>1535</v>
      </c>
      <c r="BA444" s="608" t="s">
        <v>1540</v>
      </c>
      <c r="BB444" s="608"/>
      <c r="BC444" s="608"/>
      <c r="BF444" s="196" t="s">
        <v>1541</v>
      </c>
      <c r="BG444" s="196" t="s">
        <v>1833</v>
      </c>
      <c r="BH444" s="206">
        <v>41730</v>
      </c>
      <c r="BI444" s="218"/>
      <c r="BM444" s="196">
        <v>197.1</v>
      </c>
      <c r="BN444" s="204">
        <v>1.91</v>
      </c>
      <c r="BO444" s="214"/>
      <c r="BP444" s="196">
        <v>96</v>
      </c>
      <c r="BQ444" s="246">
        <v>122.2</v>
      </c>
      <c r="BR444" s="196">
        <v>96</v>
      </c>
      <c r="BS444" s="196" t="s">
        <v>1833</v>
      </c>
      <c r="BT444" s="474">
        <f t="shared" si="11"/>
        <v>11.731200000000001</v>
      </c>
      <c r="BU444" s="474"/>
      <c r="BV444" s="214">
        <v>3</v>
      </c>
      <c r="BW444" s="214">
        <f>BR444-BV444</f>
        <v>93</v>
      </c>
      <c r="BX444" s="215"/>
      <c r="CA444" s="216"/>
      <c r="CB444" s="312">
        <v>42074</v>
      </c>
      <c r="CC444" s="403" t="s">
        <v>118</v>
      </c>
      <c r="CD444" s="189" t="s">
        <v>1562</v>
      </c>
      <c r="CE444" s="56" t="s">
        <v>1563</v>
      </c>
      <c r="CF444" s="329">
        <v>42117</v>
      </c>
      <c r="CG444" s="237" t="s">
        <v>221</v>
      </c>
      <c r="CH444" s="237"/>
      <c r="CI444" s="239"/>
      <c r="CJ444" s="199"/>
      <c r="CK444" s="215"/>
      <c r="CL444" s="199"/>
      <c r="CM444" s="205"/>
      <c r="CN444" s="219"/>
      <c r="CR444" s="199"/>
      <c r="CS444" s="217">
        <v>42123</v>
      </c>
    </row>
    <row r="445" spans="1:97" s="189" customFormat="1" ht="15" customHeight="1">
      <c r="A445" s="181">
        <v>161</v>
      </c>
      <c r="B445" s="181" t="s">
        <v>1834</v>
      </c>
      <c r="C445" s="187" t="s">
        <v>1835</v>
      </c>
      <c r="D445" s="187"/>
      <c r="E445" s="187"/>
      <c r="G445" s="617" t="s">
        <v>1836</v>
      </c>
      <c r="H445" s="618"/>
      <c r="I445" s="618"/>
      <c r="J445" s="142" t="s">
        <v>1323</v>
      </c>
      <c r="K445" s="189" t="s">
        <v>1582</v>
      </c>
      <c r="N445" s="295" t="s">
        <v>1525</v>
      </c>
      <c r="O445" s="507" t="s">
        <v>1569</v>
      </c>
      <c r="P445" s="602" t="s">
        <v>1526</v>
      </c>
      <c r="R445" s="295" t="s">
        <v>1527</v>
      </c>
      <c r="T445" s="181"/>
      <c r="U445" s="187"/>
      <c r="V445" s="188" t="s">
        <v>100</v>
      </c>
      <c r="W445" s="295" t="s">
        <v>1549</v>
      </c>
      <c r="AC445" s="603" t="s">
        <v>1837</v>
      </c>
      <c r="AF445" s="193" t="s">
        <v>323</v>
      </c>
      <c r="AG445" s="193" t="s">
        <v>1527</v>
      </c>
      <c r="AH445" s="193" t="s">
        <v>1838</v>
      </c>
      <c r="AI445" s="193" t="s">
        <v>1839</v>
      </c>
      <c r="AJ445" s="193"/>
      <c r="AK445" s="193">
        <v>0</v>
      </c>
      <c r="AL445" s="193">
        <v>0</v>
      </c>
      <c r="AM445" s="193">
        <v>0</v>
      </c>
      <c r="AN445" s="193">
        <v>504</v>
      </c>
      <c r="AP445" s="603" t="s">
        <v>1607</v>
      </c>
      <c r="AQ445" s="295" t="s">
        <v>1533</v>
      </c>
      <c r="AT445" s="295">
        <v>13711</v>
      </c>
      <c r="AV445" s="163">
        <v>36</v>
      </c>
      <c r="AY445" s="604" t="s">
        <v>1534</v>
      </c>
      <c r="AZ445" s="605" t="s">
        <v>1535</v>
      </c>
      <c r="BA445" s="184" t="s">
        <v>1536</v>
      </c>
      <c r="BB445" s="606" t="s">
        <v>1537</v>
      </c>
      <c r="BC445" s="607">
        <v>41650</v>
      </c>
      <c r="BH445" s="291">
        <v>41730</v>
      </c>
      <c r="BI445" s="292"/>
      <c r="BJ445" s="620">
        <v>0.9</v>
      </c>
      <c r="BK445" s="620">
        <v>0.9</v>
      </c>
      <c r="BL445" s="620"/>
      <c r="BM445" s="189">
        <v>95.9</v>
      </c>
      <c r="BN445" s="187">
        <v>1.92</v>
      </c>
      <c r="BO445" s="163"/>
      <c r="BQ445" s="246">
        <v>55.4</v>
      </c>
      <c r="BR445" s="142">
        <v>50</v>
      </c>
      <c r="BS445" s="293"/>
      <c r="BT445" s="293">
        <f t="shared" si="11"/>
        <v>2.77</v>
      </c>
      <c r="BU445" s="293"/>
      <c r="BV445" s="163"/>
      <c r="BW445" s="163"/>
      <c r="BX445" s="192"/>
      <c r="CA445" s="193"/>
      <c r="CB445" s="312">
        <v>42074</v>
      </c>
      <c r="CC445" s="403" t="s">
        <v>118</v>
      </c>
      <c r="CD445" s="196" t="s">
        <v>1555</v>
      </c>
      <c r="CE445" s="56" t="s">
        <v>1563</v>
      </c>
      <c r="CF445" s="329">
        <v>42117</v>
      </c>
      <c r="CG445" s="294" t="s">
        <v>252</v>
      </c>
      <c r="CH445" s="294"/>
      <c r="CI445" s="227"/>
      <c r="CJ445" s="142"/>
      <c r="CK445" s="192"/>
      <c r="CL445" s="142"/>
      <c r="CM445" s="188"/>
      <c r="CN445" s="295"/>
      <c r="CR445" s="142"/>
      <c r="CS445" s="312">
        <v>42123</v>
      </c>
    </row>
    <row r="446" spans="1:97" s="189" customFormat="1" ht="15" customHeight="1">
      <c r="A446" s="181">
        <v>161.1</v>
      </c>
      <c r="B446" s="181" t="s">
        <v>1840</v>
      </c>
      <c r="C446" s="187"/>
      <c r="D446" s="187"/>
      <c r="E446" s="187"/>
      <c r="G446" s="617" t="s">
        <v>1841</v>
      </c>
      <c r="H446" s="618"/>
      <c r="I446" s="618"/>
      <c r="J446" s="142"/>
      <c r="N446" s="295"/>
      <c r="O446" s="507"/>
      <c r="P446" s="602"/>
      <c r="R446" s="295"/>
      <c r="T446" s="181"/>
      <c r="U446" s="187"/>
      <c r="V446" s="188"/>
      <c r="W446" s="295"/>
      <c r="AC446" s="603"/>
      <c r="AF446" s="193"/>
      <c r="AG446" s="193"/>
      <c r="AH446" s="193"/>
      <c r="AI446" s="193"/>
      <c r="AJ446" s="193"/>
      <c r="AK446" s="193"/>
      <c r="AL446" s="193"/>
      <c r="AM446" s="193"/>
      <c r="AN446" s="193"/>
      <c r="AP446" s="603"/>
      <c r="AQ446" s="295"/>
      <c r="AT446" s="295"/>
      <c r="AV446" s="163"/>
      <c r="AY446" s="604"/>
      <c r="AZ446" s="605"/>
      <c r="BA446" s="184"/>
      <c r="BB446" s="606"/>
      <c r="BC446" s="607"/>
      <c r="BH446" s="291"/>
      <c r="BI446" s="292"/>
      <c r="BJ446" s="620"/>
      <c r="BK446" s="620"/>
      <c r="BL446" s="620"/>
      <c r="BM446" s="189">
        <v>25.8</v>
      </c>
      <c r="BN446" s="187">
        <v>2</v>
      </c>
      <c r="BO446" s="163"/>
      <c r="BQ446" s="246">
        <v>26.4</v>
      </c>
      <c r="BR446" s="199">
        <v>50</v>
      </c>
      <c r="BS446" s="293"/>
      <c r="BT446" s="293">
        <f t="shared" si="11"/>
        <v>1.32</v>
      </c>
      <c r="BU446" s="293"/>
      <c r="BV446" s="163"/>
      <c r="BW446" s="163"/>
      <c r="BX446" s="192"/>
      <c r="CA446" s="193"/>
      <c r="CB446" s="194"/>
      <c r="CC446" s="292"/>
      <c r="CF446" s="181"/>
      <c r="CG446" s="294"/>
      <c r="CH446" s="294"/>
      <c r="CI446" s="227"/>
      <c r="CJ446" s="142"/>
      <c r="CK446" s="192"/>
      <c r="CL446" s="142"/>
      <c r="CM446" s="188"/>
      <c r="CN446" s="295"/>
      <c r="CR446" s="142"/>
      <c r="CS446" s="194"/>
    </row>
    <row r="447" spans="1:97" s="189" customFormat="1" ht="15" customHeight="1">
      <c r="A447" s="181">
        <v>161.19999999999999</v>
      </c>
      <c r="B447" s="181" t="s">
        <v>1842</v>
      </c>
      <c r="C447" s="187" t="s">
        <v>1843</v>
      </c>
      <c r="D447" s="187"/>
      <c r="E447" s="187"/>
      <c r="G447" s="617">
        <v>675</v>
      </c>
      <c r="H447" s="618"/>
      <c r="I447" s="618"/>
      <c r="J447" s="142" t="s">
        <v>600</v>
      </c>
      <c r="O447" s="228"/>
      <c r="P447" s="228"/>
      <c r="T447" s="181"/>
      <c r="U447" s="187"/>
      <c r="V447" s="188"/>
      <c r="AY447" s="604" t="s">
        <v>1534</v>
      </c>
      <c r="AZ447" s="605" t="s">
        <v>1535</v>
      </c>
      <c r="BA447" s="608" t="s">
        <v>1540</v>
      </c>
      <c r="BB447" s="608"/>
      <c r="BC447" s="608"/>
      <c r="BF447" s="189" t="s">
        <v>1541</v>
      </c>
      <c r="BG447" s="189" t="s">
        <v>1844</v>
      </c>
      <c r="BH447" s="291">
        <v>41730</v>
      </c>
      <c r="BI447" s="292"/>
      <c r="BM447" s="189">
        <v>97.9</v>
      </c>
      <c r="BN447" s="187">
        <v>1.9</v>
      </c>
      <c r="BO447" s="163"/>
      <c r="BP447" s="189">
        <v>98</v>
      </c>
      <c r="BQ447" s="246">
        <v>67.600000000000009</v>
      </c>
      <c r="BR447" s="189">
        <v>98</v>
      </c>
      <c r="BS447" s="189" t="s">
        <v>1844</v>
      </c>
      <c r="BT447" s="293">
        <f t="shared" si="11"/>
        <v>6.6248000000000014</v>
      </c>
      <c r="BU447" s="293"/>
      <c r="BV447" s="163">
        <v>3</v>
      </c>
      <c r="BW447" s="163">
        <f>BR447-BV447</f>
        <v>95</v>
      </c>
      <c r="BX447" s="192"/>
      <c r="CA447" s="193"/>
      <c r="CB447" s="312">
        <v>42074</v>
      </c>
      <c r="CC447" s="403" t="s">
        <v>118</v>
      </c>
      <c r="CD447" s="189" t="s">
        <v>1562</v>
      </c>
      <c r="CE447" s="56" t="s">
        <v>1563</v>
      </c>
      <c r="CF447" s="329">
        <v>42117</v>
      </c>
      <c r="CG447" s="294" t="s">
        <v>227</v>
      </c>
      <c r="CH447" s="294"/>
      <c r="CI447" s="227"/>
      <c r="CJ447" s="142"/>
      <c r="CK447" s="192"/>
      <c r="CL447" s="142"/>
      <c r="CM447" s="188"/>
      <c r="CN447" s="295"/>
      <c r="CR447" s="142"/>
      <c r="CS447" s="312">
        <v>42123</v>
      </c>
    </row>
    <row r="448" spans="1:97" s="196" customFormat="1" ht="15" customHeight="1">
      <c r="A448" s="195">
        <v>162</v>
      </c>
      <c r="B448" s="195" t="s">
        <v>1845</v>
      </c>
      <c r="C448" s="204"/>
      <c r="D448" s="204"/>
      <c r="E448" s="204"/>
      <c r="G448" s="609" t="s">
        <v>1846</v>
      </c>
      <c r="H448" s="336"/>
      <c r="I448" s="336"/>
      <c r="J448" s="199" t="s">
        <v>1323</v>
      </c>
      <c r="K448" s="196" t="s">
        <v>1524</v>
      </c>
      <c r="N448" s="219" t="s">
        <v>916</v>
      </c>
      <c r="O448" s="610" t="s">
        <v>1592</v>
      </c>
      <c r="P448" s="611" t="s">
        <v>1847</v>
      </c>
      <c r="R448" s="219" t="s">
        <v>323</v>
      </c>
      <c r="T448" s="195"/>
      <c r="U448" s="204"/>
      <c r="V448" s="205" t="s">
        <v>100</v>
      </c>
      <c r="W448" s="219" t="s">
        <v>1549</v>
      </c>
      <c r="AC448" s="612"/>
      <c r="AF448" s="216" t="s">
        <v>323</v>
      </c>
      <c r="AG448" s="216" t="s">
        <v>1527</v>
      </c>
      <c r="AH448" s="216" t="s">
        <v>1529</v>
      </c>
      <c r="AI448" s="216" t="s">
        <v>1848</v>
      </c>
      <c r="AJ448" s="216" t="s">
        <v>1742</v>
      </c>
      <c r="AK448" s="216">
        <v>0</v>
      </c>
      <c r="AL448" s="216">
        <v>415</v>
      </c>
      <c r="AM448" s="216">
        <v>0</v>
      </c>
      <c r="AN448" s="216">
        <v>415</v>
      </c>
      <c r="AP448" s="612" t="s">
        <v>1607</v>
      </c>
      <c r="AQ448" s="219" t="s">
        <v>586</v>
      </c>
      <c r="AT448" s="219">
        <v>24400</v>
      </c>
      <c r="AV448" s="214">
        <v>65</v>
      </c>
      <c r="AY448" s="613" t="s">
        <v>1534</v>
      </c>
      <c r="AZ448" s="614" t="s">
        <v>1535</v>
      </c>
      <c r="BA448" s="201" t="s">
        <v>1536</v>
      </c>
      <c r="BB448" s="606" t="s">
        <v>1537</v>
      </c>
      <c r="BC448" s="615">
        <v>41650</v>
      </c>
      <c r="BH448" s="206">
        <v>41730</v>
      </c>
      <c r="BI448" s="218"/>
      <c r="BJ448" s="622">
        <v>0.7</v>
      </c>
      <c r="BK448" s="622">
        <v>0.8</v>
      </c>
      <c r="BL448" s="622" t="s">
        <v>1528</v>
      </c>
      <c r="BM448" s="196">
        <v>508.8</v>
      </c>
      <c r="BN448" s="204">
        <v>1.93</v>
      </c>
      <c r="BO448" s="214"/>
      <c r="BQ448" s="246">
        <v>374</v>
      </c>
      <c r="BR448" s="199">
        <v>50</v>
      </c>
      <c r="BS448" s="474"/>
      <c r="BT448" s="474">
        <f t="shared" si="11"/>
        <v>18.7</v>
      </c>
      <c r="BU448" s="474"/>
      <c r="BV448" s="214"/>
      <c r="BW448" s="214"/>
      <c r="BX448" s="215"/>
      <c r="CA448" s="216"/>
      <c r="CB448" s="220"/>
      <c r="CC448" s="218"/>
      <c r="CF448" s="195"/>
      <c r="CG448" s="237"/>
      <c r="CH448" s="237"/>
      <c r="CI448" s="239"/>
      <c r="CJ448" s="199"/>
      <c r="CK448" s="215"/>
      <c r="CL448" s="199"/>
      <c r="CM448" s="205"/>
      <c r="CN448" s="219"/>
      <c r="CR448" s="199"/>
      <c r="CS448" s="220"/>
    </row>
    <row r="449" spans="1:97" s="196" customFormat="1" ht="15" customHeight="1">
      <c r="A449" s="195">
        <v>162.1</v>
      </c>
      <c r="B449" s="195" t="s">
        <v>1849</v>
      </c>
      <c r="C449" s="204" t="s">
        <v>1850</v>
      </c>
      <c r="D449" s="204"/>
      <c r="E449" s="204"/>
      <c r="G449" s="609" t="s">
        <v>1851</v>
      </c>
      <c r="H449" s="336"/>
      <c r="I449" s="336"/>
      <c r="J449" s="199"/>
      <c r="N449" s="219"/>
      <c r="O449" s="610"/>
      <c r="P449" s="611"/>
      <c r="R449" s="219"/>
      <c r="T449" s="195"/>
      <c r="U449" s="204"/>
      <c r="V449" s="205"/>
      <c r="W449" s="219"/>
      <c r="AC449" s="612"/>
      <c r="AF449" s="216"/>
      <c r="AG449" s="216"/>
      <c r="AH449" s="216"/>
      <c r="AI449" s="216"/>
      <c r="AJ449" s="216"/>
      <c r="AK449" s="216"/>
      <c r="AL449" s="216"/>
      <c r="AM449" s="216"/>
      <c r="AN449" s="216"/>
      <c r="AP449" s="612"/>
      <c r="AQ449" s="219"/>
      <c r="AT449" s="219"/>
      <c r="AV449" s="214"/>
      <c r="AY449" s="613"/>
      <c r="AZ449" s="614"/>
      <c r="BA449" s="201"/>
      <c r="BB449" s="606"/>
      <c r="BC449" s="615"/>
      <c r="BH449" s="206"/>
      <c r="BI449" s="218"/>
      <c r="BJ449" s="622"/>
      <c r="BK449" s="622"/>
      <c r="BL449" s="622"/>
      <c r="BM449" s="196">
        <v>117</v>
      </c>
      <c r="BN449" s="204">
        <v>1.93</v>
      </c>
      <c r="BO449" s="214"/>
      <c r="BQ449" s="246">
        <v>61</v>
      </c>
      <c r="BR449" s="199">
        <v>50</v>
      </c>
      <c r="BS449" s="474"/>
      <c r="BT449" s="474">
        <f t="shared" si="11"/>
        <v>3.05</v>
      </c>
      <c r="BU449" s="474"/>
      <c r="BV449" s="214"/>
      <c r="BW449" s="214"/>
      <c r="BX449" s="215"/>
      <c r="CA449" s="216"/>
      <c r="CB449" s="312">
        <v>42074</v>
      </c>
      <c r="CC449" s="403" t="s">
        <v>118</v>
      </c>
      <c r="CD449" s="196" t="s">
        <v>1555</v>
      </c>
      <c r="CE449" s="56" t="s">
        <v>1563</v>
      </c>
      <c r="CF449" s="329">
        <v>42117</v>
      </c>
      <c r="CG449" s="237" t="s">
        <v>258</v>
      </c>
      <c r="CH449" s="237"/>
      <c r="CI449" s="239"/>
      <c r="CJ449" s="199"/>
      <c r="CK449" s="215"/>
      <c r="CL449" s="199"/>
      <c r="CM449" s="205"/>
      <c r="CN449" s="219"/>
      <c r="CR449" s="199"/>
      <c r="CS449" s="217">
        <v>42123</v>
      </c>
    </row>
    <row r="450" spans="1:97" s="196" customFormat="1" ht="15" customHeight="1">
      <c r="A450" s="195">
        <v>162.19999999999999</v>
      </c>
      <c r="B450" s="195" t="s">
        <v>1852</v>
      </c>
      <c r="C450" s="204" t="s">
        <v>1853</v>
      </c>
      <c r="D450" s="204"/>
      <c r="E450" s="204"/>
      <c r="G450" s="609">
        <v>679</v>
      </c>
      <c r="H450" s="336"/>
      <c r="I450" s="336"/>
      <c r="J450" s="199" t="s">
        <v>600</v>
      </c>
      <c r="O450" s="335"/>
      <c r="P450" s="335"/>
      <c r="T450" s="195"/>
      <c r="U450" s="204"/>
      <c r="V450" s="205"/>
      <c r="AY450" s="613" t="s">
        <v>1534</v>
      </c>
      <c r="AZ450" s="614" t="s">
        <v>1535</v>
      </c>
      <c r="BA450" s="608" t="s">
        <v>1540</v>
      </c>
      <c r="BB450" s="608"/>
      <c r="BC450" s="608"/>
      <c r="BF450" s="196" t="s">
        <v>1541</v>
      </c>
      <c r="BG450" s="196" t="s">
        <v>1854</v>
      </c>
      <c r="BH450" s="206">
        <v>41730</v>
      </c>
      <c r="BI450" s="218"/>
      <c r="BM450" s="196">
        <v>224.4</v>
      </c>
      <c r="BN450" s="204">
        <v>1.9</v>
      </c>
      <c r="BO450" s="214"/>
      <c r="BP450" s="196">
        <v>50</v>
      </c>
      <c r="BQ450" s="246">
        <v>178.2</v>
      </c>
      <c r="BR450" s="196">
        <v>50</v>
      </c>
      <c r="BS450" s="196" t="s">
        <v>1854</v>
      </c>
      <c r="BT450" s="474">
        <f t="shared" si="11"/>
        <v>8.91</v>
      </c>
      <c r="BU450" s="474"/>
      <c r="BV450" s="214">
        <v>3</v>
      </c>
      <c r="BW450" s="214">
        <f>BR450-BV450</f>
        <v>47</v>
      </c>
      <c r="BX450" s="215"/>
      <c r="CA450" s="216"/>
      <c r="CB450" s="312">
        <v>42074</v>
      </c>
      <c r="CC450" s="403" t="s">
        <v>118</v>
      </c>
      <c r="CD450" s="189" t="s">
        <v>1562</v>
      </c>
      <c r="CE450" s="56" t="s">
        <v>1563</v>
      </c>
      <c r="CF450" s="329">
        <v>42117</v>
      </c>
      <c r="CG450" s="237" t="s">
        <v>237</v>
      </c>
      <c r="CH450" s="237"/>
      <c r="CI450" s="239"/>
      <c r="CJ450" s="199"/>
      <c r="CK450" s="215"/>
      <c r="CL450" s="199"/>
      <c r="CM450" s="205"/>
      <c r="CN450" s="219"/>
      <c r="CR450" s="199"/>
      <c r="CS450" s="217">
        <v>42123</v>
      </c>
    </row>
    <row r="451" spans="1:97" s="189" customFormat="1" ht="15" customHeight="1">
      <c r="A451" s="181">
        <v>163</v>
      </c>
      <c r="B451" s="181" t="s">
        <v>1855</v>
      </c>
      <c r="C451" s="187" t="s">
        <v>1856</v>
      </c>
      <c r="D451" s="187"/>
      <c r="E451" s="187" t="s">
        <v>1857</v>
      </c>
      <c r="G451" s="617" t="s">
        <v>1858</v>
      </c>
      <c r="H451" s="618"/>
      <c r="I451" s="618"/>
      <c r="J451" s="142" t="s">
        <v>1323</v>
      </c>
      <c r="K451" s="189" t="s">
        <v>1582</v>
      </c>
      <c r="O451" s="228"/>
      <c r="P451" s="228"/>
      <c r="T451" s="181"/>
      <c r="U451" s="187"/>
      <c r="V451" s="188"/>
      <c r="AC451" s="189" t="s">
        <v>1859</v>
      </c>
      <c r="AY451" s="604" t="s">
        <v>1534</v>
      </c>
      <c r="AZ451" s="605" t="s">
        <v>1535</v>
      </c>
      <c r="BA451" s="184" t="s">
        <v>1536</v>
      </c>
      <c r="BB451" s="606" t="s">
        <v>1537</v>
      </c>
      <c r="BC451" s="607">
        <v>41650</v>
      </c>
      <c r="BH451" s="291">
        <v>41730</v>
      </c>
      <c r="BI451" s="292"/>
      <c r="BJ451" s="187" t="s">
        <v>1860</v>
      </c>
      <c r="BK451" s="187" t="s">
        <v>1861</v>
      </c>
      <c r="BL451" s="187" t="s">
        <v>1862</v>
      </c>
      <c r="BM451" s="189">
        <v>12.5</v>
      </c>
      <c r="BN451" s="187">
        <v>1.87</v>
      </c>
      <c r="BO451" s="163"/>
      <c r="BQ451" s="246">
        <v>8.7200000000000006</v>
      </c>
      <c r="BR451" s="199">
        <v>50</v>
      </c>
      <c r="BS451" s="293"/>
      <c r="BT451" s="293">
        <f t="shared" si="11"/>
        <v>0.43600000000000005</v>
      </c>
      <c r="BU451" s="293"/>
      <c r="BV451" s="163"/>
      <c r="BW451" s="163"/>
      <c r="BX451" s="192"/>
      <c r="CA451" s="193"/>
      <c r="CB451" s="194"/>
      <c r="CC451" s="292"/>
      <c r="CF451" s="181"/>
      <c r="CG451" s="294"/>
      <c r="CH451" s="294"/>
      <c r="CI451" s="227"/>
      <c r="CJ451" s="142"/>
      <c r="CK451" s="192"/>
      <c r="CL451" s="142"/>
      <c r="CM451" s="188"/>
      <c r="CN451" s="295">
        <v>42107</v>
      </c>
      <c r="CR451" s="142"/>
      <c r="CS451" s="194"/>
    </row>
    <row r="452" spans="1:97" s="189" customFormat="1" ht="15" customHeight="1">
      <c r="A452" s="181">
        <v>163.1</v>
      </c>
      <c r="B452" s="181" t="s">
        <v>1863</v>
      </c>
      <c r="C452" s="187"/>
      <c r="D452" s="187"/>
      <c r="E452" s="187"/>
      <c r="G452" s="617" t="s">
        <v>1864</v>
      </c>
      <c r="H452" s="618"/>
      <c r="I452" s="618"/>
      <c r="J452" s="142"/>
      <c r="O452" s="228"/>
      <c r="P452" s="228"/>
      <c r="T452" s="181"/>
      <c r="U452" s="187"/>
      <c r="V452" s="188"/>
      <c r="AY452" s="604"/>
      <c r="AZ452" s="605"/>
      <c r="BA452" s="184"/>
      <c r="BB452" s="606"/>
      <c r="BC452" s="607"/>
      <c r="BH452" s="291"/>
      <c r="BI452" s="292"/>
      <c r="BJ452" s="187"/>
      <c r="BK452" s="187"/>
      <c r="BL452" s="187"/>
      <c r="BM452" s="189">
        <v>3.8</v>
      </c>
      <c r="BN452" s="187">
        <v>2.19</v>
      </c>
      <c r="BO452" s="163"/>
      <c r="BQ452" s="246" t="s">
        <v>1865</v>
      </c>
      <c r="BR452" s="142"/>
      <c r="BS452" s="293"/>
      <c r="BT452" s="293"/>
      <c r="BU452" s="293"/>
      <c r="BV452" s="163"/>
      <c r="BW452" s="163"/>
      <c r="BX452" s="192"/>
      <c r="CA452" s="193"/>
      <c r="CB452" s="194"/>
      <c r="CC452" s="292"/>
      <c r="CF452" s="181"/>
      <c r="CG452" s="294"/>
      <c r="CH452" s="294"/>
      <c r="CI452" s="227"/>
      <c r="CJ452" s="142"/>
      <c r="CK452" s="192"/>
      <c r="CL452" s="142"/>
      <c r="CM452" s="188"/>
      <c r="CN452" s="295"/>
      <c r="CR452" s="142"/>
      <c r="CS452" s="194"/>
    </row>
    <row r="453" spans="1:97" s="189" customFormat="1" ht="15" customHeight="1">
      <c r="A453" s="181">
        <v>163.19999999999999</v>
      </c>
      <c r="B453" s="181" t="s">
        <v>1866</v>
      </c>
      <c r="C453" s="187" t="s">
        <v>1867</v>
      </c>
      <c r="D453" s="187"/>
      <c r="E453" s="187"/>
      <c r="G453" s="617">
        <v>683</v>
      </c>
      <c r="H453" s="618"/>
      <c r="I453" s="618"/>
      <c r="J453" s="230" t="s">
        <v>600</v>
      </c>
      <c r="O453" s="228"/>
      <c r="P453" s="228"/>
      <c r="T453" s="181"/>
      <c r="U453" s="187"/>
      <c r="V453" s="188"/>
      <c r="AY453" s="604" t="s">
        <v>1534</v>
      </c>
      <c r="AZ453" s="605" t="s">
        <v>1535</v>
      </c>
      <c r="BA453" s="608" t="s">
        <v>1540</v>
      </c>
      <c r="BB453" s="608"/>
      <c r="BC453" s="608"/>
      <c r="BF453" s="189" t="s">
        <v>1541</v>
      </c>
      <c r="BG453" s="189" t="s">
        <v>1868</v>
      </c>
      <c r="BH453" s="291">
        <v>41730</v>
      </c>
      <c r="BI453" s="292"/>
      <c r="BM453" s="189">
        <v>259.2</v>
      </c>
      <c r="BN453" s="187">
        <v>1.92</v>
      </c>
      <c r="BO453" s="163"/>
      <c r="BP453" s="189">
        <v>50</v>
      </c>
      <c r="BQ453" s="246">
        <v>254</v>
      </c>
      <c r="BR453" s="189">
        <v>50</v>
      </c>
      <c r="BS453" s="189" t="s">
        <v>1868</v>
      </c>
      <c r="BT453" s="293">
        <f>BR453*BQ453/1000</f>
        <v>12.7</v>
      </c>
      <c r="BU453" s="293"/>
      <c r="BV453" s="163">
        <v>3</v>
      </c>
      <c r="BW453" s="163">
        <f>BR453-BV453</f>
        <v>47</v>
      </c>
      <c r="BX453" s="192"/>
      <c r="CA453" s="193"/>
      <c r="CB453" s="194"/>
      <c r="CC453" s="292"/>
      <c r="CF453" s="181"/>
      <c r="CG453" s="294"/>
      <c r="CH453" s="294"/>
      <c r="CI453" s="227"/>
      <c r="CJ453" s="142"/>
      <c r="CK453" s="192"/>
      <c r="CL453" s="142"/>
      <c r="CM453" s="188"/>
      <c r="CN453" s="295">
        <v>42107</v>
      </c>
      <c r="CR453" s="142"/>
      <c r="CS453" s="194"/>
    </row>
    <row r="454" spans="1:97" s="189" customFormat="1">
      <c r="A454" s="624">
        <v>164</v>
      </c>
      <c r="B454" s="619" t="s">
        <v>1869</v>
      </c>
      <c r="C454" s="187" t="s">
        <v>1335</v>
      </c>
      <c r="D454" s="187" t="s">
        <v>1335</v>
      </c>
      <c r="E454" s="187"/>
      <c r="F454" s="625" t="s">
        <v>668</v>
      </c>
      <c r="G454" s="626" t="s">
        <v>793</v>
      </c>
      <c r="H454" s="626"/>
      <c r="I454" s="626"/>
      <c r="J454" s="498" t="s">
        <v>670</v>
      </c>
      <c r="K454" s="625" t="s">
        <v>1870</v>
      </c>
      <c r="L454" s="182"/>
      <c r="M454" s="142"/>
      <c r="N454" s="142" t="s">
        <v>612</v>
      </c>
      <c r="O454" s="228" t="s">
        <v>577</v>
      </c>
      <c r="P454" s="228"/>
      <c r="Q454" s="142"/>
      <c r="R454" s="142"/>
      <c r="S454" s="228"/>
      <c r="T454" s="181"/>
      <c r="U454" s="187"/>
      <c r="V454" s="627" t="s">
        <v>100</v>
      </c>
      <c r="W454" s="628" t="s">
        <v>579</v>
      </c>
      <c r="AD454" s="403">
        <v>41176</v>
      </c>
      <c r="AE454" s="142" t="s">
        <v>739</v>
      </c>
      <c r="AF454" s="142"/>
      <c r="AG454" s="142"/>
      <c r="AH454" s="142" t="s">
        <v>740</v>
      </c>
      <c r="AI454" s="142" t="s">
        <v>741</v>
      </c>
      <c r="AJ454" s="142" t="s">
        <v>742</v>
      </c>
      <c r="AK454" s="142"/>
      <c r="AL454" s="142"/>
      <c r="AM454" s="142"/>
      <c r="AN454" s="142"/>
      <c r="AO454" s="142" t="s">
        <v>743</v>
      </c>
      <c r="AP454" s="142" t="s">
        <v>744</v>
      </c>
      <c r="AQ454" s="142" t="s">
        <v>743</v>
      </c>
      <c r="AR454" s="142">
        <v>0</v>
      </c>
      <c r="AS454" s="142">
        <v>61</v>
      </c>
      <c r="AT454" s="403">
        <v>18754</v>
      </c>
      <c r="AU454" s="142"/>
      <c r="AV454" s="142">
        <v>61</v>
      </c>
      <c r="AW454" s="142"/>
      <c r="AX454" s="629"/>
      <c r="AY454" s="142" t="s">
        <v>587</v>
      </c>
      <c r="AZ454" s="142" t="s">
        <v>588</v>
      </c>
      <c r="BA454" s="142" t="s">
        <v>589</v>
      </c>
      <c r="BB454" s="142"/>
      <c r="BC454" s="142"/>
      <c r="BD454" s="189" t="s">
        <v>616</v>
      </c>
      <c r="BE454" s="142" t="s">
        <v>722</v>
      </c>
      <c r="BF454" s="142"/>
      <c r="BG454" s="189" t="s">
        <v>794</v>
      </c>
      <c r="BH454" s="291">
        <v>41731</v>
      </c>
      <c r="BI454" s="292"/>
      <c r="BJ454" s="187"/>
      <c r="BK454" s="187"/>
      <c r="BL454" s="187"/>
      <c r="BN454" s="187"/>
      <c r="BO454" s="163"/>
      <c r="BQ454" s="246"/>
      <c r="BT454" s="399"/>
      <c r="BU454" s="399"/>
      <c r="BV454" s="163"/>
      <c r="BW454" s="163"/>
      <c r="BX454" s="192"/>
      <c r="CA454" s="193"/>
      <c r="CB454" s="312"/>
      <c r="CC454" s="292"/>
      <c r="CF454" s="181"/>
      <c r="CG454" s="294"/>
      <c r="CH454" s="294"/>
      <c r="CI454" s="227"/>
      <c r="CJ454" s="142"/>
      <c r="CK454" s="192"/>
      <c r="CL454" s="142"/>
      <c r="CM454" s="402"/>
      <c r="CN454" s="295"/>
      <c r="CR454" s="142"/>
      <c r="CS454" s="194"/>
    </row>
    <row r="455" spans="1:97" s="189" customFormat="1">
      <c r="A455" s="624">
        <v>165</v>
      </c>
      <c r="B455" s="619" t="s">
        <v>1871</v>
      </c>
      <c r="C455" s="187" t="s">
        <v>1335</v>
      </c>
      <c r="D455" s="187" t="s">
        <v>1335</v>
      </c>
      <c r="E455" s="187"/>
      <c r="F455" s="625" t="s">
        <v>819</v>
      </c>
      <c r="G455" s="497" t="s">
        <v>850</v>
      </c>
      <c r="H455" s="497"/>
      <c r="I455" s="497"/>
      <c r="J455" s="498" t="s">
        <v>845</v>
      </c>
      <c r="K455" s="496" t="s">
        <v>851</v>
      </c>
      <c r="N455" s="228" t="s">
        <v>822</v>
      </c>
      <c r="O455" s="228"/>
      <c r="P455" s="228"/>
      <c r="S455" s="187"/>
      <c r="T455" s="181"/>
      <c r="U455" s="187"/>
      <c r="V455" s="188"/>
      <c r="AY455" s="142" t="s">
        <v>587</v>
      </c>
      <c r="AZ455" s="142" t="s">
        <v>588</v>
      </c>
      <c r="BA455" s="142" t="s">
        <v>589</v>
      </c>
      <c r="BB455" s="142"/>
      <c r="BC455" s="142"/>
      <c r="BD455" s="189" t="s">
        <v>616</v>
      </c>
      <c r="BE455" s="142" t="s">
        <v>722</v>
      </c>
      <c r="BG455" s="189" t="s">
        <v>852</v>
      </c>
      <c r="BH455" s="291">
        <v>41737</v>
      </c>
      <c r="BI455" s="292"/>
      <c r="BJ455" s="187"/>
      <c r="BK455" s="187"/>
      <c r="BL455" s="187"/>
      <c r="BN455" s="187"/>
      <c r="BO455" s="163"/>
      <c r="BQ455" s="246">
        <v>21</v>
      </c>
      <c r="BR455" s="189">
        <v>50</v>
      </c>
      <c r="BS455" s="399"/>
      <c r="BT455" s="293">
        <f t="shared" ref="BT455:BT461" si="12">BQ455*BR455/1000</f>
        <v>1.05</v>
      </c>
      <c r="BU455" s="293"/>
      <c r="BV455" s="163"/>
      <c r="BW455" s="163"/>
      <c r="BX455" s="192"/>
      <c r="CA455" s="193"/>
      <c r="CB455" s="194"/>
      <c r="CC455" s="292"/>
      <c r="CF455" s="181"/>
      <c r="CG455" s="294"/>
      <c r="CH455" s="294"/>
      <c r="CI455" s="227"/>
      <c r="CJ455" s="142"/>
      <c r="CK455" s="192"/>
      <c r="CL455" s="142"/>
      <c r="CM455" s="188"/>
      <c r="CN455" s="295"/>
      <c r="CR455" s="142"/>
      <c r="CS455" s="194"/>
    </row>
    <row r="456" spans="1:97" s="196" customFormat="1">
      <c r="A456" s="195">
        <v>166</v>
      </c>
      <c r="B456" s="616" t="s">
        <v>1872</v>
      </c>
      <c r="C456" s="204" t="s">
        <v>1873</v>
      </c>
      <c r="D456" s="204"/>
      <c r="E456" s="204"/>
      <c r="G456" s="630" t="s">
        <v>1874</v>
      </c>
      <c r="H456" s="339"/>
      <c r="I456" s="339"/>
      <c r="J456" s="200" t="s">
        <v>1875</v>
      </c>
      <c r="K456" s="196" t="s">
        <v>1524</v>
      </c>
      <c r="O456" s="335"/>
      <c r="P456" s="335"/>
      <c r="S456" s="204"/>
      <c r="T456" s="195"/>
      <c r="U456" s="204"/>
      <c r="V456" s="205"/>
      <c r="AY456" s="220" t="s">
        <v>1292</v>
      </c>
      <c r="AZ456" s="199"/>
      <c r="BA456" s="201" t="s">
        <v>1876</v>
      </c>
      <c r="BB456" s="201"/>
      <c r="BC456" s="201"/>
      <c r="BG456" s="196" t="s">
        <v>1877</v>
      </c>
      <c r="BH456" s="206">
        <v>41758</v>
      </c>
      <c r="BI456" s="218"/>
      <c r="BJ456" s="622">
        <v>0.6</v>
      </c>
      <c r="BK456" s="622"/>
      <c r="BL456" s="622"/>
      <c r="BN456" s="204"/>
      <c r="BO456" s="214"/>
      <c r="BQ456" s="246">
        <v>38.799999999999997</v>
      </c>
      <c r="BR456" s="199">
        <v>50</v>
      </c>
      <c r="BS456" s="474"/>
      <c r="BT456" s="293">
        <f t="shared" si="12"/>
        <v>1.9399999999999997</v>
      </c>
      <c r="BU456" s="474"/>
      <c r="BV456" s="214"/>
      <c r="BW456" s="214"/>
      <c r="BX456" s="215"/>
      <c r="CA456" s="216"/>
      <c r="CB456" s="220"/>
      <c r="CC456" s="218"/>
      <c r="CF456" s="195"/>
      <c r="CG456" s="237"/>
      <c r="CH456" s="237"/>
      <c r="CI456" s="239"/>
      <c r="CJ456" s="199"/>
      <c r="CK456" s="215"/>
      <c r="CL456" s="199"/>
      <c r="CM456" s="205"/>
      <c r="CN456" s="219"/>
      <c r="CR456" s="199"/>
      <c r="CS456" s="220"/>
    </row>
    <row r="457" spans="1:97" s="196" customFormat="1">
      <c r="A457" s="195">
        <v>166.1</v>
      </c>
      <c r="B457" s="616" t="s">
        <v>1878</v>
      </c>
      <c r="C457" s="204" t="s">
        <v>1879</v>
      </c>
      <c r="D457" s="204"/>
      <c r="E457" s="204"/>
      <c r="G457" s="218" t="s">
        <v>1880</v>
      </c>
      <c r="J457" s="200" t="s">
        <v>1881</v>
      </c>
      <c r="O457" s="335"/>
      <c r="P457" s="335"/>
      <c r="T457" s="195"/>
      <c r="U457" s="204"/>
      <c r="V457" s="205"/>
      <c r="AY457" s="220" t="s">
        <v>1292</v>
      </c>
      <c r="AZ457" s="199"/>
      <c r="BA457" s="201" t="s">
        <v>1876</v>
      </c>
      <c r="BB457" s="201"/>
      <c r="BC457" s="201"/>
      <c r="BG457" s="196" t="s">
        <v>1882</v>
      </c>
      <c r="BH457" s="206">
        <v>41758</v>
      </c>
      <c r="BI457" s="218"/>
      <c r="BN457" s="204"/>
      <c r="BO457" s="214"/>
      <c r="BQ457" s="246">
        <v>56</v>
      </c>
      <c r="BR457" s="199">
        <v>50</v>
      </c>
      <c r="BS457" s="474"/>
      <c r="BT457" s="293">
        <f t="shared" si="12"/>
        <v>2.8</v>
      </c>
      <c r="BU457" s="474"/>
      <c r="BV457" s="214"/>
      <c r="BW457" s="214"/>
      <c r="BX457" s="215"/>
      <c r="CA457" s="216"/>
      <c r="CB457" s="220"/>
      <c r="CC457" s="218"/>
      <c r="CF457" s="195"/>
      <c r="CG457" s="237"/>
      <c r="CH457" s="237"/>
      <c r="CI457" s="239"/>
      <c r="CJ457" s="199"/>
      <c r="CK457" s="215"/>
      <c r="CL457" s="199"/>
      <c r="CM457" s="205"/>
      <c r="CN457" s="219"/>
      <c r="CR457" s="199"/>
      <c r="CS457" s="220"/>
    </row>
    <row r="458" spans="1:97" s="189" customFormat="1">
      <c r="A458" s="181">
        <v>167</v>
      </c>
      <c r="B458" s="619" t="s">
        <v>1883</v>
      </c>
      <c r="C458" s="187" t="s">
        <v>1884</v>
      </c>
      <c r="D458" s="187"/>
      <c r="E458" s="187"/>
      <c r="G458" s="631" t="s">
        <v>1885</v>
      </c>
      <c r="H458" s="400"/>
      <c r="I458" s="400"/>
      <c r="J458" s="230" t="s">
        <v>1886</v>
      </c>
      <c r="K458" s="189" t="s">
        <v>1524</v>
      </c>
      <c r="O458" s="228"/>
      <c r="P458" s="228"/>
      <c r="S458" s="187"/>
      <c r="T458" s="181"/>
      <c r="U458" s="187"/>
      <c r="V458" s="188"/>
      <c r="AY458" s="194" t="s">
        <v>1292</v>
      </c>
      <c r="AZ458" s="142"/>
      <c r="BA458" s="184" t="s">
        <v>1876</v>
      </c>
      <c r="BB458" s="184"/>
      <c r="BC458" s="184"/>
      <c r="BG458" s="189" t="s">
        <v>1877</v>
      </c>
      <c r="BH458" s="97">
        <v>41758</v>
      </c>
      <c r="BI458" s="292"/>
      <c r="BJ458" s="620">
        <v>0.8</v>
      </c>
      <c r="BK458" s="620"/>
      <c r="BL458" s="620"/>
      <c r="BN458" s="187"/>
      <c r="BO458" s="163"/>
      <c r="BQ458" s="246">
        <v>69</v>
      </c>
      <c r="BR458" s="142">
        <v>50</v>
      </c>
      <c r="BS458" s="293"/>
      <c r="BT458" s="293">
        <f t="shared" si="12"/>
        <v>3.45</v>
      </c>
      <c r="BU458" s="293"/>
      <c r="BV458" s="163"/>
      <c r="BW458" s="163"/>
      <c r="BX458" s="192"/>
      <c r="CA458" s="193"/>
      <c r="CB458" s="194"/>
      <c r="CC458" s="292"/>
      <c r="CF458" s="181"/>
      <c r="CG458" s="294"/>
      <c r="CH458" s="294"/>
      <c r="CI458" s="227"/>
      <c r="CJ458" s="142"/>
      <c r="CK458" s="192"/>
      <c r="CL458" s="142"/>
      <c r="CM458" s="188"/>
      <c r="CN458" s="295"/>
      <c r="CR458" s="142"/>
      <c r="CS458" s="194"/>
    </row>
    <row r="459" spans="1:97" s="189" customFormat="1">
      <c r="A459" s="181">
        <v>167.2</v>
      </c>
      <c r="B459" s="619" t="s">
        <v>1887</v>
      </c>
      <c r="C459" s="187" t="s">
        <v>1888</v>
      </c>
      <c r="D459" s="187"/>
      <c r="E459" s="187"/>
      <c r="G459" s="292" t="s">
        <v>1889</v>
      </c>
      <c r="J459" s="230" t="s">
        <v>1881</v>
      </c>
      <c r="O459" s="228"/>
      <c r="P459" s="228"/>
      <c r="T459" s="181"/>
      <c r="U459" s="187"/>
      <c r="V459" s="188"/>
      <c r="AY459" s="194" t="s">
        <v>1292</v>
      </c>
      <c r="AZ459" s="142"/>
      <c r="BA459" s="184" t="s">
        <v>1876</v>
      </c>
      <c r="BB459" s="184"/>
      <c r="BC459" s="184"/>
      <c r="BG459" s="189" t="s">
        <v>1882</v>
      </c>
      <c r="BH459" s="97">
        <v>41758</v>
      </c>
      <c r="BI459" s="292"/>
      <c r="BN459" s="187"/>
      <c r="BO459" s="163"/>
      <c r="BQ459" s="246">
        <v>200</v>
      </c>
      <c r="BR459" s="142">
        <v>50</v>
      </c>
      <c r="BS459" s="293"/>
      <c r="BT459" s="293">
        <f t="shared" si="12"/>
        <v>10</v>
      </c>
      <c r="BU459" s="293"/>
      <c r="BV459" s="163"/>
      <c r="BW459" s="163"/>
      <c r="BX459" s="192"/>
      <c r="CA459" s="193"/>
      <c r="CB459" s="194"/>
      <c r="CC459" s="292"/>
      <c r="CF459" s="181"/>
      <c r="CG459" s="294"/>
      <c r="CH459" s="294"/>
      <c r="CI459" s="227"/>
      <c r="CJ459" s="142"/>
      <c r="CK459" s="192"/>
      <c r="CL459" s="142"/>
      <c r="CM459" s="188"/>
      <c r="CN459" s="295"/>
      <c r="CR459" s="142"/>
      <c r="CS459" s="194"/>
    </row>
    <row r="460" spans="1:97" s="196" customFormat="1">
      <c r="A460" s="195">
        <v>168</v>
      </c>
      <c r="B460" s="616" t="s">
        <v>1890</v>
      </c>
      <c r="C460" s="204" t="s">
        <v>1891</v>
      </c>
      <c r="D460" s="204"/>
      <c r="E460" s="204"/>
      <c r="G460" s="632" t="s">
        <v>1892</v>
      </c>
      <c r="H460" s="633"/>
      <c r="I460" s="633"/>
      <c r="J460" s="200" t="s">
        <v>1886</v>
      </c>
      <c r="K460" s="196" t="s">
        <v>1568</v>
      </c>
      <c r="O460" s="335"/>
      <c r="P460" s="335"/>
      <c r="S460" s="204"/>
      <c r="T460" s="195"/>
      <c r="U460" s="204"/>
      <c r="V460" s="205"/>
      <c r="AY460" s="220" t="s">
        <v>1292</v>
      </c>
      <c r="AZ460" s="199"/>
      <c r="BA460" s="201" t="s">
        <v>1876</v>
      </c>
      <c r="BB460" s="201"/>
      <c r="BC460" s="201"/>
      <c r="BG460" s="196" t="s">
        <v>1893</v>
      </c>
      <c r="BH460" s="206">
        <v>41758</v>
      </c>
      <c r="BI460" s="218"/>
      <c r="BJ460" s="622">
        <v>0.75</v>
      </c>
      <c r="BK460" s="622"/>
      <c r="BL460" s="622"/>
      <c r="BN460" s="204"/>
      <c r="BO460" s="214"/>
      <c r="BQ460" s="246">
        <v>34.6</v>
      </c>
      <c r="BR460" s="142">
        <v>50</v>
      </c>
      <c r="BS460" s="293"/>
      <c r="BT460" s="293">
        <f t="shared" si="12"/>
        <v>1.73</v>
      </c>
      <c r="BU460" s="474"/>
      <c r="BV460" s="214"/>
      <c r="BW460" s="214"/>
      <c r="BX460" s="215"/>
      <c r="CA460" s="216"/>
      <c r="CB460" s="220"/>
      <c r="CC460" s="218"/>
      <c r="CF460" s="195"/>
      <c r="CG460" s="237"/>
      <c r="CH460" s="237"/>
      <c r="CI460" s="239"/>
      <c r="CJ460" s="199"/>
      <c r="CK460" s="215"/>
      <c r="CL460" s="199"/>
      <c r="CM460" s="205"/>
      <c r="CN460" s="219"/>
      <c r="CR460" s="199"/>
      <c r="CS460" s="220"/>
    </row>
    <row r="461" spans="1:97" s="196" customFormat="1">
      <c r="A461" s="195">
        <v>168.3</v>
      </c>
      <c r="B461" s="616" t="s">
        <v>1894</v>
      </c>
      <c r="C461" s="204" t="s">
        <v>1895</v>
      </c>
      <c r="D461" s="204"/>
      <c r="E461" s="204"/>
      <c r="G461" s="632" t="s">
        <v>1892</v>
      </c>
      <c r="H461" s="633"/>
      <c r="I461" s="633"/>
      <c r="J461" s="200" t="s">
        <v>1896</v>
      </c>
      <c r="O461" s="335"/>
      <c r="P461" s="335"/>
      <c r="T461" s="195"/>
      <c r="U461" s="204"/>
      <c r="V461" s="205"/>
      <c r="AY461" s="220" t="s">
        <v>1292</v>
      </c>
      <c r="AZ461" s="199"/>
      <c r="BA461" s="201" t="s">
        <v>1876</v>
      </c>
      <c r="BB461" s="201"/>
      <c r="BC461" s="201"/>
      <c r="BH461" s="206">
        <v>41758</v>
      </c>
      <c r="BI461" s="218"/>
      <c r="BN461" s="204"/>
      <c r="BO461" s="214"/>
      <c r="BQ461" s="246">
        <v>7.78</v>
      </c>
      <c r="BR461" s="142">
        <v>50</v>
      </c>
      <c r="BS461" s="293"/>
      <c r="BT461" s="293">
        <f t="shared" si="12"/>
        <v>0.38900000000000001</v>
      </c>
      <c r="BU461" s="474"/>
      <c r="BV461" s="214"/>
      <c r="BW461" s="214"/>
      <c r="BX461" s="215"/>
      <c r="CA461" s="216"/>
      <c r="CB461" s="220"/>
      <c r="CC461" s="218"/>
      <c r="CF461" s="195"/>
      <c r="CG461" s="237"/>
      <c r="CH461" s="237"/>
      <c r="CI461" s="239"/>
      <c r="CJ461" s="199"/>
      <c r="CK461" s="215"/>
      <c r="CL461" s="199"/>
      <c r="CM461" s="205"/>
      <c r="CN461" s="219"/>
      <c r="CR461" s="199"/>
      <c r="CS461" s="220"/>
    </row>
    <row r="462" spans="1:97" s="189" customFormat="1">
      <c r="A462" s="181">
        <v>169</v>
      </c>
      <c r="B462" s="619" t="s">
        <v>1897</v>
      </c>
      <c r="C462" s="187" t="s">
        <v>1898</v>
      </c>
      <c r="D462" s="187"/>
      <c r="E462" s="187"/>
      <c r="G462" s="634" t="s">
        <v>1899</v>
      </c>
      <c r="H462" s="635"/>
      <c r="I462" s="635"/>
      <c r="J462" s="230" t="s">
        <v>1900</v>
      </c>
      <c r="K462" s="189" t="s">
        <v>1568</v>
      </c>
      <c r="O462" s="228"/>
      <c r="P462" s="228"/>
      <c r="S462" s="187"/>
      <c r="T462" s="181"/>
      <c r="U462" s="187"/>
      <c r="V462" s="188"/>
      <c r="AY462" s="194" t="s">
        <v>1292</v>
      </c>
      <c r="AZ462" s="142"/>
      <c r="BA462" s="184" t="s">
        <v>1876</v>
      </c>
      <c r="BB462" s="184"/>
      <c r="BC462" s="184"/>
      <c r="BG462" s="189" t="s">
        <v>1877</v>
      </c>
      <c r="BH462" s="97">
        <v>41758</v>
      </c>
      <c r="BI462" s="292"/>
      <c r="BJ462" s="620">
        <v>0.35</v>
      </c>
      <c r="BK462" s="620"/>
      <c r="BL462" s="620"/>
      <c r="BN462" s="187"/>
      <c r="BO462" s="163"/>
      <c r="BQ462" s="246">
        <v>39.200000000000003</v>
      </c>
      <c r="BR462" s="142">
        <v>51</v>
      </c>
      <c r="BS462" s="293"/>
      <c r="BT462" s="293">
        <f>BQ462*BR462/1000</f>
        <v>1.9992000000000001</v>
      </c>
      <c r="BU462" s="293"/>
      <c r="BV462" s="163"/>
      <c r="BW462" s="163"/>
      <c r="BX462" s="192"/>
      <c r="CA462" s="193"/>
      <c r="CB462" s="194"/>
      <c r="CC462" s="292"/>
      <c r="CF462" s="181"/>
      <c r="CG462" s="294"/>
      <c r="CH462" s="294"/>
      <c r="CI462" s="227"/>
      <c r="CJ462" s="142"/>
      <c r="CK462" s="192"/>
      <c r="CL462" s="142"/>
      <c r="CM462" s="188"/>
      <c r="CN462" s="295"/>
      <c r="CR462" s="142"/>
      <c r="CS462" s="194"/>
    </row>
    <row r="463" spans="1:97" s="189" customFormat="1">
      <c r="A463" s="181">
        <v>169.1</v>
      </c>
      <c r="B463" s="619" t="s">
        <v>1901</v>
      </c>
      <c r="C463" s="187" t="s">
        <v>1902</v>
      </c>
      <c r="D463" s="187"/>
      <c r="E463" s="187"/>
      <c r="G463" s="292" t="s">
        <v>1903</v>
      </c>
      <c r="J463" s="230" t="s">
        <v>1904</v>
      </c>
      <c r="O463" s="228"/>
      <c r="P463" s="228"/>
      <c r="T463" s="181"/>
      <c r="U463" s="187"/>
      <c r="V463" s="188"/>
      <c r="AY463" s="194" t="s">
        <v>1292</v>
      </c>
      <c r="AZ463" s="142"/>
      <c r="BA463" s="184" t="s">
        <v>1876</v>
      </c>
      <c r="BB463" s="184"/>
      <c r="BC463" s="184"/>
      <c r="BG463" s="189" t="s">
        <v>1882</v>
      </c>
      <c r="BH463" s="97">
        <v>41758</v>
      </c>
      <c r="BI463" s="292"/>
      <c r="BN463" s="187"/>
      <c r="BO463" s="163"/>
      <c r="BQ463" s="246">
        <v>63</v>
      </c>
      <c r="BR463" s="142">
        <v>52</v>
      </c>
      <c r="BS463" s="293"/>
      <c r="BT463" s="293">
        <f>BQ463*BR463/1000</f>
        <v>3.2759999999999998</v>
      </c>
      <c r="BU463" s="293"/>
      <c r="BV463" s="163"/>
      <c r="BW463" s="163"/>
      <c r="BX463" s="192"/>
      <c r="CA463" s="193"/>
      <c r="CB463" s="194"/>
      <c r="CC463" s="292"/>
      <c r="CF463" s="181"/>
      <c r="CG463" s="294"/>
      <c r="CH463" s="294"/>
      <c r="CI463" s="227"/>
      <c r="CJ463" s="142"/>
      <c r="CK463" s="192"/>
      <c r="CL463" s="142"/>
      <c r="CM463" s="188"/>
      <c r="CN463" s="295"/>
      <c r="CR463" s="142"/>
      <c r="CS463" s="194"/>
    </row>
    <row r="464" spans="1:97" s="189" customFormat="1">
      <c r="A464" s="181">
        <v>170</v>
      </c>
      <c r="B464" s="619" t="s">
        <v>1905</v>
      </c>
      <c r="C464" s="187" t="s">
        <v>1906</v>
      </c>
      <c r="D464" s="187"/>
      <c r="E464" s="187"/>
      <c r="F464" s="182" t="s">
        <v>1907</v>
      </c>
      <c r="G464" s="636" t="s">
        <v>1908</v>
      </c>
      <c r="H464" s="637"/>
      <c r="I464" s="637"/>
      <c r="J464" s="638" t="s">
        <v>1546</v>
      </c>
      <c r="O464" s="228"/>
      <c r="P464" s="228"/>
      <c r="S464" s="187"/>
      <c r="T464" s="181"/>
      <c r="U464" s="187"/>
      <c r="V464" s="188"/>
      <c r="AY464" s="194" t="s">
        <v>1292</v>
      </c>
      <c r="AZ464" s="142"/>
      <c r="BA464" s="184" t="s">
        <v>1909</v>
      </c>
      <c r="BB464" s="184"/>
      <c r="BC464" s="184"/>
      <c r="BH464" s="291">
        <v>41778</v>
      </c>
      <c r="BI464" s="292"/>
      <c r="BJ464" s="187"/>
      <c r="BK464" s="187"/>
      <c r="BL464" s="187"/>
      <c r="BN464" s="187">
        <v>1.97</v>
      </c>
      <c r="BO464" s="67" t="s">
        <v>1910</v>
      </c>
      <c r="BP464" s="78" t="s">
        <v>1911</v>
      </c>
      <c r="BQ464" s="544">
        <v>36.6</v>
      </c>
      <c r="BR464" s="189">
        <v>94</v>
      </c>
      <c r="BS464" s="189">
        <v>1</v>
      </c>
      <c r="BT464" s="293">
        <f>BR464*BQ464/1000</f>
        <v>3.4403999999999999</v>
      </c>
      <c r="BV464" s="163">
        <v>54</v>
      </c>
      <c r="BW464" s="163">
        <f>BR464-BV464</f>
        <v>40</v>
      </c>
      <c r="BX464" s="192"/>
      <c r="CA464" s="193"/>
      <c r="CB464" s="403">
        <v>41787</v>
      </c>
      <c r="CC464" s="403" t="s">
        <v>118</v>
      </c>
      <c r="CD464" s="552" t="s">
        <v>1359</v>
      </c>
      <c r="CE464" t="s">
        <v>1370</v>
      </c>
      <c r="CF464" s="148">
        <v>41849</v>
      </c>
      <c r="CG464" s="294" t="s">
        <v>221</v>
      </c>
      <c r="CH464" s="294" t="s">
        <v>1361</v>
      </c>
      <c r="CI464" s="227"/>
      <c r="CJ464" s="142"/>
      <c r="CK464" s="192"/>
      <c r="CL464" s="142"/>
      <c r="CM464" s="188"/>
      <c r="CN464" s="295"/>
      <c r="CR464" s="142"/>
      <c r="CS464" s="312"/>
    </row>
    <row r="465" spans="1:97" s="189" customFormat="1">
      <c r="A465" s="181">
        <v>170.1</v>
      </c>
      <c r="B465" s="619" t="s">
        <v>1912</v>
      </c>
      <c r="C465" s="187" t="s">
        <v>1913</v>
      </c>
      <c r="D465" s="187"/>
      <c r="E465" s="187"/>
      <c r="F465" s="182">
        <v>527</v>
      </c>
      <c r="G465" s="331" t="s">
        <v>1908</v>
      </c>
      <c r="H465" s="67"/>
      <c r="I465" s="67"/>
      <c r="J465" s="638" t="s">
        <v>1914</v>
      </c>
      <c r="O465" s="228"/>
      <c r="P465" s="228"/>
      <c r="T465" s="181"/>
      <c r="U465" s="187"/>
      <c r="V465" s="188"/>
      <c r="AY465" s="194" t="s">
        <v>1292</v>
      </c>
      <c r="AZ465" s="142"/>
      <c r="BA465" s="184" t="s">
        <v>1909</v>
      </c>
      <c r="BB465" s="184"/>
      <c r="BC465" s="184"/>
      <c r="BH465" s="291">
        <v>41778</v>
      </c>
      <c r="BI465" s="292"/>
      <c r="BN465" s="187">
        <v>1.79</v>
      </c>
      <c r="BO465" s="67" t="s">
        <v>1915</v>
      </c>
      <c r="BP465" s="78" t="s">
        <v>1916</v>
      </c>
      <c r="BQ465" s="544">
        <v>60.8</v>
      </c>
      <c r="BR465" s="189">
        <v>93</v>
      </c>
      <c r="BS465" s="189">
        <v>1</v>
      </c>
      <c r="BT465" s="293">
        <f t="shared" ref="BT465:BT482" si="13">BR465*BQ465/1000</f>
        <v>5.6543999999999999</v>
      </c>
      <c r="BV465" s="163">
        <v>54</v>
      </c>
      <c r="BW465" s="163">
        <f t="shared" ref="BW465:BW490" si="14">BR465-BV465</f>
        <v>39</v>
      </c>
      <c r="BX465" s="192"/>
      <c r="CA465" s="193"/>
      <c r="CB465" s="403">
        <v>41787</v>
      </c>
      <c r="CC465" s="403" t="s">
        <v>118</v>
      </c>
      <c r="CD465" s="552" t="s">
        <v>1369</v>
      </c>
      <c r="CE465" t="s">
        <v>1370</v>
      </c>
      <c r="CF465" s="148">
        <v>41849</v>
      </c>
      <c r="CG465" s="294" t="s">
        <v>221</v>
      </c>
      <c r="CH465" s="294" t="s">
        <v>1361</v>
      </c>
      <c r="CI465" s="227"/>
      <c r="CJ465" s="142"/>
      <c r="CK465" s="192"/>
      <c r="CL465" s="142"/>
      <c r="CM465" s="188"/>
      <c r="CN465" s="295"/>
      <c r="CR465" s="142"/>
      <c r="CS465" s="194"/>
    </row>
    <row r="466" spans="1:97" s="189" customFormat="1">
      <c r="A466" s="181">
        <v>171</v>
      </c>
      <c r="B466" s="619" t="s">
        <v>1917</v>
      </c>
      <c r="C466" s="187"/>
      <c r="D466" s="187"/>
      <c r="E466" s="187"/>
      <c r="F466" s="182" t="s">
        <v>1918</v>
      </c>
      <c r="G466" s="636" t="s">
        <v>1919</v>
      </c>
      <c r="H466" s="637"/>
      <c r="I466" s="637"/>
      <c r="J466" s="397" t="s">
        <v>1546</v>
      </c>
      <c r="O466" s="228"/>
      <c r="P466" s="228"/>
      <c r="S466" s="187"/>
      <c r="T466" s="181"/>
      <c r="U466" s="187"/>
      <c r="V466" s="188"/>
      <c r="AY466" s="194" t="s">
        <v>1292</v>
      </c>
      <c r="AZ466" s="142"/>
      <c r="BA466" s="184" t="s">
        <v>1909</v>
      </c>
      <c r="BB466" s="184"/>
      <c r="BC466" s="184"/>
      <c r="BH466" s="291">
        <v>41778</v>
      </c>
      <c r="BI466" s="292"/>
      <c r="BJ466" s="187"/>
      <c r="BK466" s="187"/>
      <c r="BL466" s="187"/>
      <c r="BN466" s="187"/>
      <c r="BO466" s="639" t="s">
        <v>1920</v>
      </c>
      <c r="BP466" s="78" t="s">
        <v>1921</v>
      </c>
      <c r="BQ466" s="544">
        <v>0.20600000000000002</v>
      </c>
      <c r="BR466" s="189">
        <v>94</v>
      </c>
      <c r="BS466" s="189">
        <v>1</v>
      </c>
      <c r="BT466" s="293">
        <f t="shared" si="13"/>
        <v>1.9363999999999999E-2</v>
      </c>
      <c r="BV466" s="163"/>
      <c r="BW466" s="163"/>
      <c r="BX466" s="192"/>
      <c r="CA466" s="193"/>
      <c r="CB466" s="403"/>
      <c r="CC466" s="403"/>
      <c r="CD466" s="552"/>
      <c r="CE466" s="552"/>
      <c r="CF466" s="555"/>
      <c r="CG466" s="294"/>
      <c r="CH466" s="294"/>
      <c r="CI466" s="227"/>
      <c r="CJ466" s="142"/>
      <c r="CK466" s="192"/>
      <c r="CL466" s="142"/>
      <c r="CM466" s="188"/>
      <c r="CN466" s="295"/>
      <c r="CR466" s="142"/>
      <c r="CS466" s="194"/>
    </row>
    <row r="467" spans="1:97" s="189" customFormat="1">
      <c r="A467" s="181">
        <v>171.1</v>
      </c>
      <c r="B467" s="619" t="s">
        <v>1922</v>
      </c>
      <c r="C467" s="187"/>
      <c r="D467" s="187"/>
      <c r="E467" s="187"/>
      <c r="F467" s="182">
        <v>550</v>
      </c>
      <c r="G467" s="331" t="s">
        <v>1919</v>
      </c>
      <c r="H467" s="67"/>
      <c r="I467" s="67"/>
      <c r="J467" s="638" t="s">
        <v>1914</v>
      </c>
      <c r="O467" s="228"/>
      <c r="P467" s="228"/>
      <c r="T467" s="181"/>
      <c r="U467" s="187"/>
      <c r="V467" s="188"/>
      <c r="AY467" s="194" t="s">
        <v>1292</v>
      </c>
      <c r="AZ467" s="142"/>
      <c r="BA467" s="184" t="s">
        <v>1909</v>
      </c>
      <c r="BB467" s="184"/>
      <c r="BC467" s="184"/>
      <c r="BH467" s="291">
        <v>41778</v>
      </c>
      <c r="BI467" s="292"/>
      <c r="BN467" s="187"/>
      <c r="BO467" s="67" t="s">
        <v>1923</v>
      </c>
      <c r="BP467" s="78" t="s">
        <v>1924</v>
      </c>
      <c r="BQ467" s="544">
        <v>34.599999999999994</v>
      </c>
      <c r="BR467" s="189">
        <v>94</v>
      </c>
      <c r="BS467" s="189">
        <v>1</v>
      </c>
      <c r="BT467" s="293">
        <f t="shared" si="13"/>
        <v>3.2523999999999997</v>
      </c>
      <c r="BV467" s="163"/>
      <c r="BW467" s="163"/>
      <c r="BX467" s="192"/>
      <c r="CA467" s="193"/>
      <c r="CB467" s="403"/>
      <c r="CC467" s="403"/>
      <c r="CD467" s="552"/>
      <c r="CE467" s="552"/>
      <c r="CF467" s="555"/>
      <c r="CG467" s="294"/>
      <c r="CH467" s="294"/>
      <c r="CI467" s="227"/>
      <c r="CJ467" s="142"/>
      <c r="CK467" s="192"/>
      <c r="CL467" s="142"/>
      <c r="CM467" s="188"/>
      <c r="CN467" s="295"/>
      <c r="CR467" s="142"/>
      <c r="CS467" s="194"/>
    </row>
    <row r="468" spans="1:97" s="189" customFormat="1">
      <c r="A468" s="181">
        <v>172</v>
      </c>
      <c r="B468" s="619" t="s">
        <v>1925</v>
      </c>
      <c r="C468" s="187" t="s">
        <v>1926</v>
      </c>
      <c r="D468" s="189" t="s">
        <v>1927</v>
      </c>
      <c r="E468" s="187"/>
      <c r="F468" s="182" t="s">
        <v>1928</v>
      </c>
      <c r="G468" s="331" t="s">
        <v>1929</v>
      </c>
      <c r="H468" s="67"/>
      <c r="I468" s="67"/>
      <c r="J468" s="640" t="s">
        <v>1323</v>
      </c>
      <c r="O468" s="228"/>
      <c r="P468" s="228"/>
      <c r="S468" s="187"/>
      <c r="T468" s="181"/>
      <c r="U468" s="187"/>
      <c r="V468" s="188"/>
      <c r="AY468" s="194" t="s">
        <v>1292</v>
      </c>
      <c r="AZ468" s="142"/>
      <c r="BA468" s="184" t="s">
        <v>1909</v>
      </c>
      <c r="BB468" s="184"/>
      <c r="BC468" s="184"/>
      <c r="BH468" s="291">
        <v>41778</v>
      </c>
      <c r="BI468" s="292"/>
      <c r="BJ468" s="187"/>
      <c r="BK468" s="187"/>
      <c r="BL468" s="187"/>
      <c r="BN468" s="187">
        <v>1.8</v>
      </c>
      <c r="BO468" s="639" t="s">
        <v>1930</v>
      </c>
      <c r="BP468" s="78" t="s">
        <v>1931</v>
      </c>
      <c r="BQ468" s="544">
        <v>17.059999999999999</v>
      </c>
      <c r="BR468" s="189">
        <v>94</v>
      </c>
      <c r="BS468" s="189">
        <v>1</v>
      </c>
      <c r="BT468" s="293">
        <f t="shared" si="13"/>
        <v>1.60364</v>
      </c>
      <c r="BV468" s="163">
        <v>54</v>
      </c>
      <c r="BW468" s="163">
        <f>BR468-BV468</f>
        <v>40</v>
      </c>
      <c r="BX468" s="192"/>
      <c r="CA468" s="193"/>
      <c r="CB468" s="403">
        <v>41787</v>
      </c>
      <c r="CC468" s="403" t="s">
        <v>118</v>
      </c>
      <c r="CD468" s="552" t="s">
        <v>1359</v>
      </c>
      <c r="CE468" s="56" t="s">
        <v>1360</v>
      </c>
      <c r="CF468" s="553">
        <v>41844</v>
      </c>
      <c r="CG468" s="294" t="s">
        <v>227</v>
      </c>
      <c r="CH468" s="294" t="s">
        <v>1361</v>
      </c>
      <c r="CI468" s="227"/>
      <c r="CJ468" s="142"/>
      <c r="CK468" s="192"/>
      <c r="CL468" s="142"/>
      <c r="CM468" s="188"/>
      <c r="CN468" s="295"/>
      <c r="CR468" s="142"/>
      <c r="CS468" s="194"/>
    </row>
    <row r="469" spans="1:97" s="189" customFormat="1">
      <c r="A469" s="181">
        <v>172.1</v>
      </c>
      <c r="B469" s="619" t="s">
        <v>1932</v>
      </c>
      <c r="C469" s="187" t="s">
        <v>1933</v>
      </c>
      <c r="E469" s="187"/>
      <c r="F469" s="182">
        <v>551</v>
      </c>
      <c r="G469" s="331" t="s">
        <v>1929</v>
      </c>
      <c r="H469" s="67"/>
      <c r="I469" s="67"/>
      <c r="J469" s="640" t="s">
        <v>1914</v>
      </c>
      <c r="O469" s="228"/>
      <c r="P469" s="228"/>
      <c r="T469" s="181"/>
      <c r="U469" s="187"/>
      <c r="V469" s="188"/>
      <c r="AY469" s="194" t="s">
        <v>1292</v>
      </c>
      <c r="AZ469" s="142"/>
      <c r="BA469" s="184" t="s">
        <v>1909</v>
      </c>
      <c r="BB469" s="184"/>
      <c r="BC469" s="184"/>
      <c r="BH469" s="291">
        <v>41778</v>
      </c>
      <c r="BI469" s="292"/>
      <c r="BN469" s="187">
        <v>1.73</v>
      </c>
      <c r="BO469" s="67" t="s">
        <v>1934</v>
      </c>
      <c r="BP469" s="78" t="s">
        <v>1935</v>
      </c>
      <c r="BQ469" s="544">
        <v>26.400000000000002</v>
      </c>
      <c r="BR469" s="189">
        <v>95</v>
      </c>
      <c r="BS469" s="189">
        <v>1</v>
      </c>
      <c r="BT469" s="293">
        <f t="shared" si="13"/>
        <v>2.508</v>
      </c>
      <c r="BV469" s="163">
        <v>54</v>
      </c>
      <c r="BW469" s="163">
        <f t="shared" si="14"/>
        <v>41</v>
      </c>
      <c r="BX469" s="192"/>
      <c r="CA469" s="193"/>
      <c r="CB469" s="403">
        <v>41787</v>
      </c>
      <c r="CC469" s="403" t="s">
        <v>118</v>
      </c>
      <c r="CD469" s="552" t="s">
        <v>1369</v>
      </c>
      <c r="CE469" s="56" t="s">
        <v>1360</v>
      </c>
      <c r="CF469" s="553">
        <v>41844</v>
      </c>
      <c r="CG469" s="294" t="s">
        <v>227</v>
      </c>
      <c r="CH469" s="294" t="s">
        <v>1361</v>
      </c>
      <c r="CI469" s="227"/>
      <c r="CJ469" s="142"/>
      <c r="CK469" s="192"/>
      <c r="CL469" s="142"/>
      <c r="CM469" s="188"/>
      <c r="CN469" s="295"/>
      <c r="CR469" s="142"/>
      <c r="CS469" s="194"/>
    </row>
    <row r="470" spans="1:97" s="189" customFormat="1">
      <c r="A470" s="181">
        <v>173</v>
      </c>
      <c r="B470" s="619" t="s">
        <v>1936</v>
      </c>
      <c r="C470" s="187" t="s">
        <v>1937</v>
      </c>
      <c r="D470" s="187"/>
      <c r="E470" s="187"/>
      <c r="F470" s="182" t="s">
        <v>1938</v>
      </c>
      <c r="G470" s="331" t="s">
        <v>1939</v>
      </c>
      <c r="H470" s="67"/>
      <c r="I470" s="67"/>
      <c r="J470" s="641" t="s">
        <v>1546</v>
      </c>
      <c r="O470" s="228"/>
      <c r="P470" s="228"/>
      <c r="S470" s="187"/>
      <c r="T470" s="181"/>
      <c r="U470" s="187"/>
      <c r="V470" s="188"/>
      <c r="AY470" s="194" t="s">
        <v>1292</v>
      </c>
      <c r="AZ470" s="142"/>
      <c r="BA470" s="184" t="s">
        <v>1909</v>
      </c>
      <c r="BB470" s="184"/>
      <c r="BC470" s="184"/>
      <c r="BH470" s="291">
        <v>41778</v>
      </c>
      <c r="BI470" s="292"/>
      <c r="BJ470" s="187"/>
      <c r="BK470" s="187"/>
      <c r="BL470" s="187"/>
      <c r="BN470" s="187">
        <v>1.82</v>
      </c>
      <c r="BO470" s="639" t="s">
        <v>1940</v>
      </c>
      <c r="BP470" s="78" t="s">
        <v>1941</v>
      </c>
      <c r="BQ470" s="544">
        <v>33.6</v>
      </c>
      <c r="BR470" s="189">
        <v>93</v>
      </c>
      <c r="BS470" s="189">
        <v>1</v>
      </c>
      <c r="BT470" s="293">
        <f t="shared" si="13"/>
        <v>3.1248</v>
      </c>
      <c r="BV470" s="163">
        <v>54</v>
      </c>
      <c r="BW470" s="163">
        <f t="shared" si="14"/>
        <v>39</v>
      </c>
      <c r="BX470" s="192"/>
      <c r="CA470" s="193"/>
      <c r="CB470" s="403">
        <v>41787</v>
      </c>
      <c r="CC470" s="403" t="s">
        <v>118</v>
      </c>
      <c r="CD470" s="552" t="s">
        <v>1359</v>
      </c>
      <c r="CE470" s="56" t="s">
        <v>1360</v>
      </c>
      <c r="CF470" s="553">
        <v>41844</v>
      </c>
      <c r="CG470" s="294" t="s">
        <v>237</v>
      </c>
      <c r="CH470" s="294" t="s">
        <v>1361</v>
      </c>
      <c r="CI470" s="227"/>
      <c r="CJ470" s="142"/>
      <c r="CK470" s="192"/>
      <c r="CL470" s="142"/>
      <c r="CM470" s="188"/>
      <c r="CN470" s="295"/>
      <c r="CR470" s="142"/>
      <c r="CS470" s="312"/>
    </row>
    <row r="471" spans="1:97" s="189" customFormat="1">
      <c r="A471" s="181">
        <v>173.1</v>
      </c>
      <c r="B471" s="619" t="s">
        <v>1942</v>
      </c>
      <c r="C471" s="187" t="s">
        <v>1943</v>
      </c>
      <c r="E471" s="187"/>
      <c r="F471" s="182">
        <v>603</v>
      </c>
      <c r="G471" s="331" t="s">
        <v>1939</v>
      </c>
      <c r="H471" s="67"/>
      <c r="I471" s="67"/>
      <c r="J471" s="641" t="s">
        <v>1914</v>
      </c>
      <c r="O471" s="228"/>
      <c r="P471" s="228"/>
      <c r="T471" s="181"/>
      <c r="U471" s="187"/>
      <c r="V471" s="188"/>
      <c r="AY471" s="194" t="s">
        <v>1292</v>
      </c>
      <c r="AZ471" s="142"/>
      <c r="BA471" s="184" t="s">
        <v>1909</v>
      </c>
      <c r="BB471" s="184"/>
      <c r="BC471" s="184"/>
      <c r="BH471" s="291">
        <v>41778</v>
      </c>
      <c r="BI471" s="292"/>
      <c r="BN471" s="187">
        <v>1.71</v>
      </c>
      <c r="BO471" s="67" t="s">
        <v>1944</v>
      </c>
      <c r="BP471" s="78" t="s">
        <v>1945</v>
      </c>
      <c r="BQ471" s="544">
        <v>12.76</v>
      </c>
      <c r="BR471" s="189">
        <v>95</v>
      </c>
      <c r="BS471" s="189">
        <v>1</v>
      </c>
      <c r="BT471" s="293">
        <f t="shared" si="13"/>
        <v>1.2121999999999999</v>
      </c>
      <c r="BV471" s="163">
        <v>54</v>
      </c>
      <c r="BW471" s="163">
        <f t="shared" si="14"/>
        <v>41</v>
      </c>
      <c r="BX471" s="192"/>
      <c r="CA471" s="193"/>
      <c r="CB471" s="403">
        <v>41787</v>
      </c>
      <c r="CC471" s="403" t="s">
        <v>118</v>
      </c>
      <c r="CD471" s="552" t="s">
        <v>1369</v>
      </c>
      <c r="CE471" s="56" t="s">
        <v>1360</v>
      </c>
      <c r="CF471" s="553">
        <v>41844</v>
      </c>
      <c r="CG471" s="294" t="s">
        <v>237</v>
      </c>
      <c r="CH471" s="294" t="s">
        <v>1361</v>
      </c>
      <c r="CI471" s="227"/>
      <c r="CJ471" s="142"/>
      <c r="CK471" s="192"/>
      <c r="CL471" s="142"/>
      <c r="CM471" s="188"/>
      <c r="CN471" s="295"/>
      <c r="CR471" s="142"/>
      <c r="CS471" s="194"/>
    </row>
    <row r="472" spans="1:97" s="189" customFormat="1">
      <c r="A472" s="181">
        <v>174</v>
      </c>
      <c r="B472" s="619" t="s">
        <v>1946</v>
      </c>
      <c r="C472" s="187" t="s">
        <v>1947</v>
      </c>
      <c r="D472" s="187"/>
      <c r="E472" s="187"/>
      <c r="F472" s="182" t="s">
        <v>1948</v>
      </c>
      <c r="G472" s="636" t="s">
        <v>1949</v>
      </c>
      <c r="H472" s="637"/>
      <c r="I472" s="637"/>
      <c r="J472" s="642" t="s">
        <v>1950</v>
      </c>
      <c r="O472" s="228"/>
      <c r="P472" s="228"/>
      <c r="S472" s="187"/>
      <c r="T472" s="181"/>
      <c r="U472" s="187"/>
      <c r="V472" s="188"/>
      <c r="AY472" s="194" t="s">
        <v>1292</v>
      </c>
      <c r="AZ472" s="142"/>
      <c r="BA472" s="184" t="s">
        <v>1909</v>
      </c>
      <c r="BB472" s="184"/>
      <c r="BC472" s="184"/>
      <c r="BH472" s="291">
        <v>41778</v>
      </c>
      <c r="BI472" s="292"/>
      <c r="BJ472" s="187"/>
      <c r="BK472" s="187"/>
      <c r="BL472" s="187"/>
      <c r="BN472" s="187">
        <v>1.86</v>
      </c>
      <c r="BO472" s="639" t="s">
        <v>1951</v>
      </c>
      <c r="BP472" s="78" t="s">
        <v>1952</v>
      </c>
      <c r="BQ472" s="544">
        <v>21.8</v>
      </c>
      <c r="BR472" s="189">
        <v>92</v>
      </c>
      <c r="BS472" s="189">
        <v>1</v>
      </c>
      <c r="BT472" s="293">
        <f t="shared" si="13"/>
        <v>2.0056000000000003</v>
      </c>
      <c r="BV472" s="163">
        <v>54</v>
      </c>
      <c r="BW472" s="163">
        <f t="shared" si="14"/>
        <v>38</v>
      </c>
      <c r="BX472" s="192"/>
      <c r="CA472" s="193"/>
      <c r="CB472" s="403">
        <v>41787</v>
      </c>
      <c r="CC472" s="403" t="s">
        <v>118</v>
      </c>
      <c r="CD472" s="552" t="s">
        <v>1359</v>
      </c>
      <c r="CE472" t="s">
        <v>1370</v>
      </c>
      <c r="CF472" s="148">
        <v>41849</v>
      </c>
      <c r="CG472" s="294" t="s">
        <v>244</v>
      </c>
      <c r="CH472" s="294" t="s">
        <v>1361</v>
      </c>
      <c r="CI472" s="227"/>
      <c r="CJ472" s="142"/>
      <c r="CK472" s="192"/>
      <c r="CL472" s="142"/>
      <c r="CM472" s="188"/>
      <c r="CN472" s="295"/>
      <c r="CR472" s="142"/>
      <c r="CS472" s="312"/>
    </row>
    <row r="473" spans="1:97" s="189" customFormat="1">
      <c r="A473" s="181">
        <v>174.1</v>
      </c>
      <c r="B473" s="619" t="s">
        <v>1953</v>
      </c>
      <c r="C473" s="187" t="s">
        <v>1954</v>
      </c>
      <c r="E473" s="187"/>
      <c r="F473" s="182">
        <v>605</v>
      </c>
      <c r="G473" s="636" t="s">
        <v>1949</v>
      </c>
      <c r="H473" s="637"/>
      <c r="I473" s="637"/>
      <c r="J473" s="642" t="s">
        <v>1914</v>
      </c>
      <c r="O473" s="228"/>
      <c r="P473" s="228"/>
      <c r="T473" s="181"/>
      <c r="U473" s="187"/>
      <c r="V473" s="188"/>
      <c r="AY473" s="194" t="s">
        <v>1292</v>
      </c>
      <c r="AZ473" s="142"/>
      <c r="BA473" s="184" t="s">
        <v>1909</v>
      </c>
      <c r="BB473" s="184"/>
      <c r="BC473" s="184"/>
      <c r="BH473" s="291">
        <v>41778</v>
      </c>
      <c r="BI473" s="292"/>
      <c r="BN473" s="187">
        <v>1.69</v>
      </c>
      <c r="BO473" s="67" t="s">
        <v>1955</v>
      </c>
      <c r="BP473" s="78" t="s">
        <v>1956</v>
      </c>
      <c r="BQ473" s="544">
        <v>19.100000000000001</v>
      </c>
      <c r="BR473" s="189">
        <v>96</v>
      </c>
      <c r="BS473" s="189">
        <v>1</v>
      </c>
      <c r="BT473" s="293">
        <f t="shared" si="13"/>
        <v>1.8336000000000001</v>
      </c>
      <c r="BV473" s="163">
        <v>54</v>
      </c>
      <c r="BW473" s="163">
        <f t="shared" si="14"/>
        <v>42</v>
      </c>
      <c r="BX473" s="192"/>
      <c r="CA473" s="193"/>
      <c r="CB473" s="403">
        <v>41787</v>
      </c>
      <c r="CC473" s="403" t="s">
        <v>118</v>
      </c>
      <c r="CD473" s="552" t="s">
        <v>1369</v>
      </c>
      <c r="CE473" s="56" t="s">
        <v>1360</v>
      </c>
      <c r="CF473" s="553">
        <v>41844</v>
      </c>
      <c r="CG473" s="294" t="s">
        <v>244</v>
      </c>
      <c r="CH473" s="294" t="s">
        <v>1361</v>
      </c>
      <c r="CI473" s="227"/>
      <c r="CJ473" s="142"/>
      <c r="CK473" s="192"/>
      <c r="CL473" s="142"/>
      <c r="CM473" s="188"/>
      <c r="CN473" s="295"/>
      <c r="CR473" s="142"/>
      <c r="CS473" s="194"/>
    </row>
    <row r="474" spans="1:97" s="189" customFormat="1">
      <c r="A474" s="181">
        <v>175</v>
      </c>
      <c r="B474" s="619" t="s">
        <v>1957</v>
      </c>
      <c r="C474" s="187" t="s">
        <v>1958</v>
      </c>
      <c r="D474" s="187"/>
      <c r="E474" s="187"/>
      <c r="F474" s="182" t="s">
        <v>1959</v>
      </c>
      <c r="G474" s="331" t="s">
        <v>1960</v>
      </c>
      <c r="H474" s="67"/>
      <c r="I474" s="67"/>
      <c r="J474" s="640" t="s">
        <v>1323</v>
      </c>
      <c r="O474" s="228"/>
      <c r="P474" s="228"/>
      <c r="S474" s="187"/>
      <c r="T474" s="181"/>
      <c r="U474" s="187"/>
      <c r="V474" s="188"/>
      <c r="AY474" s="194" t="s">
        <v>1292</v>
      </c>
      <c r="AZ474" s="142"/>
      <c r="BA474" s="184" t="s">
        <v>1909</v>
      </c>
      <c r="BB474" s="184"/>
      <c r="BC474" s="184"/>
      <c r="BH474" s="291">
        <v>41778</v>
      </c>
      <c r="BI474" s="292"/>
      <c r="BJ474" s="187"/>
      <c r="BK474" s="187"/>
      <c r="BL474" s="187"/>
      <c r="BN474" s="187"/>
      <c r="BO474" s="67" t="s">
        <v>1961</v>
      </c>
      <c r="BP474" s="78" t="s">
        <v>1962</v>
      </c>
      <c r="BQ474" s="544">
        <v>2.5</v>
      </c>
      <c r="BR474" s="189">
        <v>93</v>
      </c>
      <c r="BS474" s="189">
        <v>1</v>
      </c>
      <c r="BT474" s="293">
        <f t="shared" si="13"/>
        <v>0.23250000000000001</v>
      </c>
      <c r="BV474" s="163"/>
      <c r="BW474" s="163"/>
      <c r="BX474" s="192"/>
      <c r="CA474" s="193"/>
      <c r="CB474" s="403"/>
      <c r="CC474" s="403"/>
      <c r="CD474" s="552"/>
      <c r="CE474" s="552"/>
      <c r="CF474" s="555"/>
      <c r="CG474" s="294"/>
      <c r="CH474" s="294"/>
      <c r="CI474" s="227"/>
      <c r="CJ474" s="142"/>
      <c r="CK474" s="192"/>
      <c r="CL474" s="142"/>
      <c r="CM474" s="188"/>
      <c r="CN474" s="295">
        <v>42107</v>
      </c>
      <c r="CR474" s="142"/>
      <c r="CS474" s="194"/>
    </row>
    <row r="475" spans="1:97" s="189" customFormat="1">
      <c r="A475" s="181">
        <v>175.1</v>
      </c>
      <c r="B475" s="619" t="s">
        <v>1963</v>
      </c>
      <c r="C475" s="187" t="s">
        <v>1964</v>
      </c>
      <c r="D475" s="187"/>
      <c r="E475" s="187"/>
      <c r="F475" s="182">
        <v>505</v>
      </c>
      <c r="G475" s="636" t="s">
        <v>1960</v>
      </c>
      <c r="H475" s="637"/>
      <c r="I475" s="637"/>
      <c r="J475" s="643" t="s">
        <v>1914</v>
      </c>
      <c r="O475" s="228"/>
      <c r="P475" s="228"/>
      <c r="T475" s="181"/>
      <c r="U475" s="187"/>
      <c r="V475" s="188"/>
      <c r="AY475" s="194" t="s">
        <v>1292</v>
      </c>
      <c r="AZ475" s="142"/>
      <c r="BA475" s="184" t="s">
        <v>1909</v>
      </c>
      <c r="BB475" s="184"/>
      <c r="BC475" s="184"/>
      <c r="BH475" s="291">
        <v>41778</v>
      </c>
      <c r="BI475" s="292"/>
      <c r="BN475" s="187"/>
      <c r="BO475" s="67" t="s">
        <v>1965</v>
      </c>
      <c r="BP475" s="78" t="s">
        <v>1966</v>
      </c>
      <c r="BQ475" s="544">
        <v>127.60000000000001</v>
      </c>
      <c r="BR475" s="189">
        <v>93</v>
      </c>
      <c r="BS475" s="189">
        <v>1</v>
      </c>
      <c r="BT475" s="293">
        <f t="shared" si="13"/>
        <v>11.866800000000001</v>
      </c>
      <c r="BV475" s="163"/>
      <c r="BW475" s="163"/>
      <c r="BX475" s="192"/>
      <c r="CA475" s="193"/>
      <c r="CB475" s="403"/>
      <c r="CC475" s="403"/>
      <c r="CD475" s="552"/>
      <c r="CE475" s="552"/>
      <c r="CF475" s="555"/>
      <c r="CG475" s="294"/>
      <c r="CH475" s="294"/>
      <c r="CI475" s="227"/>
      <c r="CJ475" s="142"/>
      <c r="CK475" s="192"/>
      <c r="CL475" s="142"/>
      <c r="CM475" s="188"/>
      <c r="CN475" s="295">
        <v>42107</v>
      </c>
      <c r="CR475" s="142"/>
      <c r="CS475" s="194"/>
    </row>
    <row r="476" spans="1:97" s="189" customFormat="1">
      <c r="A476" s="181">
        <v>176</v>
      </c>
      <c r="B476" s="619" t="s">
        <v>1967</v>
      </c>
      <c r="C476" s="187" t="s">
        <v>1968</v>
      </c>
      <c r="D476" s="187" t="s">
        <v>1969</v>
      </c>
      <c r="E476" s="187"/>
      <c r="F476" s="182" t="s">
        <v>1970</v>
      </c>
      <c r="G476" s="644" t="s">
        <v>1971</v>
      </c>
      <c r="H476" s="645"/>
      <c r="I476" s="645"/>
      <c r="J476" s="643" t="s">
        <v>1323</v>
      </c>
      <c r="O476" s="228"/>
      <c r="P476" s="228"/>
      <c r="S476" s="187"/>
      <c r="T476" s="181"/>
      <c r="U476" s="187"/>
      <c r="V476" s="188"/>
      <c r="AY476" s="194" t="s">
        <v>1292</v>
      </c>
      <c r="AZ476" s="142"/>
      <c r="BA476" s="184" t="s">
        <v>1909</v>
      </c>
      <c r="BB476" s="184"/>
      <c r="BC476" s="184"/>
      <c r="BH476" s="291">
        <v>41778</v>
      </c>
      <c r="BI476" s="292"/>
      <c r="BJ476" s="187"/>
      <c r="BK476" s="187"/>
      <c r="BL476" s="187"/>
      <c r="BN476" s="187">
        <v>1.97</v>
      </c>
      <c r="BO476" s="646" t="s">
        <v>1972</v>
      </c>
      <c r="BP476" s="78" t="s">
        <v>1973</v>
      </c>
      <c r="BQ476" s="544">
        <v>27.400000000000002</v>
      </c>
      <c r="BR476" s="189">
        <v>92</v>
      </c>
      <c r="BS476" s="189">
        <v>1</v>
      </c>
      <c r="BT476" s="293">
        <f t="shared" si="13"/>
        <v>2.5208000000000004</v>
      </c>
      <c r="BV476" s="163">
        <v>54</v>
      </c>
      <c r="BW476" s="163">
        <f t="shared" si="14"/>
        <v>38</v>
      </c>
      <c r="BX476" s="192"/>
      <c r="CA476" s="193"/>
      <c r="CB476" s="403">
        <v>41787</v>
      </c>
      <c r="CC476" s="403" t="s">
        <v>118</v>
      </c>
      <c r="CD476" s="552" t="s">
        <v>1359</v>
      </c>
      <c r="CE476" s="56" t="s">
        <v>1360</v>
      </c>
      <c r="CF476" s="553">
        <v>41844</v>
      </c>
      <c r="CG476" s="294" t="s">
        <v>248</v>
      </c>
      <c r="CH476" s="294" t="s">
        <v>1361</v>
      </c>
      <c r="CI476" s="227"/>
      <c r="CJ476" s="142"/>
      <c r="CK476" s="192"/>
      <c r="CL476" s="142"/>
      <c r="CM476" s="188"/>
      <c r="CN476" s="295"/>
      <c r="CR476" s="142"/>
      <c r="CS476" s="194"/>
    </row>
    <row r="477" spans="1:97" s="189" customFormat="1">
      <c r="A477" s="181">
        <v>176.1</v>
      </c>
      <c r="B477" s="619" t="s">
        <v>1974</v>
      </c>
      <c r="C477" s="187" t="s">
        <v>1975</v>
      </c>
      <c r="D477" s="187"/>
      <c r="E477" s="187"/>
      <c r="F477" s="182">
        <v>607</v>
      </c>
      <c r="G477" s="647" t="s">
        <v>1971</v>
      </c>
      <c r="H477" s="296"/>
      <c r="I477" s="296"/>
      <c r="J477" s="230" t="s">
        <v>1914</v>
      </c>
      <c r="O477" s="228"/>
      <c r="P477" s="228"/>
      <c r="T477" s="181"/>
      <c r="U477" s="187"/>
      <c r="V477" s="188"/>
      <c r="AY477" s="194" t="s">
        <v>1292</v>
      </c>
      <c r="AZ477" s="142"/>
      <c r="BA477" s="184" t="s">
        <v>1909</v>
      </c>
      <c r="BB477" s="184"/>
      <c r="BC477" s="184"/>
      <c r="BH477" s="291">
        <v>41778</v>
      </c>
      <c r="BI477" s="292"/>
      <c r="BN477" s="187">
        <v>1.74</v>
      </c>
      <c r="BO477" s="296" t="s">
        <v>1976</v>
      </c>
      <c r="BP477" s="78" t="s">
        <v>1977</v>
      </c>
      <c r="BQ477" s="544">
        <v>28.000000000000004</v>
      </c>
      <c r="BR477" s="189">
        <v>93</v>
      </c>
      <c r="BS477" s="189">
        <v>1</v>
      </c>
      <c r="BT477" s="293">
        <f t="shared" si="13"/>
        <v>2.6040000000000005</v>
      </c>
      <c r="BV477" s="163">
        <v>54</v>
      </c>
      <c r="BW477" s="163">
        <f t="shared" si="14"/>
        <v>39</v>
      </c>
      <c r="BX477" s="192"/>
      <c r="CA477" s="193"/>
      <c r="CB477" s="403">
        <v>41787</v>
      </c>
      <c r="CC477" s="403" t="s">
        <v>118</v>
      </c>
      <c r="CD477" s="552" t="s">
        <v>1369</v>
      </c>
      <c r="CE477" t="s">
        <v>1370</v>
      </c>
      <c r="CF477" s="148">
        <v>41849</v>
      </c>
      <c r="CG477" s="294" t="s">
        <v>248</v>
      </c>
      <c r="CH477" s="294" t="s">
        <v>1361</v>
      </c>
      <c r="CI477" s="227"/>
      <c r="CJ477" s="142"/>
      <c r="CK477" s="192"/>
      <c r="CL477" s="142"/>
      <c r="CM477" s="188"/>
      <c r="CN477" s="295"/>
      <c r="CR477" s="142"/>
      <c r="CS477" s="194"/>
    </row>
    <row r="478" spans="1:97" s="189" customFormat="1">
      <c r="A478" s="181">
        <v>177</v>
      </c>
      <c r="B478" s="619" t="s">
        <v>1978</v>
      </c>
      <c r="C478" s="187" t="s">
        <v>1979</v>
      </c>
      <c r="D478" s="187"/>
      <c r="E478" s="187"/>
      <c r="F478" s="182"/>
      <c r="G478" s="292" t="s">
        <v>1980</v>
      </c>
      <c r="J478" s="641" t="s">
        <v>1546</v>
      </c>
      <c r="O478" s="228"/>
      <c r="P478" s="228"/>
      <c r="S478" s="187">
        <v>80</v>
      </c>
      <c r="T478" s="181"/>
      <c r="U478" s="187"/>
      <c r="V478" s="188"/>
      <c r="AY478" s="194" t="s">
        <v>1292</v>
      </c>
      <c r="BA478" s="184" t="s">
        <v>1876</v>
      </c>
      <c r="BB478" s="184"/>
      <c r="BC478" s="184"/>
      <c r="BF478" s="189" t="s">
        <v>1981</v>
      </c>
      <c r="BG478" s="142" t="s">
        <v>1982</v>
      </c>
      <c r="BH478" s="291">
        <v>41816</v>
      </c>
      <c r="BI478" s="292" t="s">
        <v>1983</v>
      </c>
      <c r="BJ478" s="620">
        <v>0.8</v>
      </c>
      <c r="BK478" s="187"/>
      <c r="BL478" s="187"/>
      <c r="BN478" s="187"/>
      <c r="BO478" s="163"/>
      <c r="BQ478" s="246">
        <v>125.8</v>
      </c>
      <c r="BR478" s="142">
        <v>50</v>
      </c>
      <c r="BS478" s="293"/>
      <c r="BT478" s="293">
        <f t="shared" si="13"/>
        <v>6.29</v>
      </c>
      <c r="BU478" s="293"/>
      <c r="BV478" s="163">
        <v>30</v>
      </c>
      <c r="BW478" s="163">
        <f t="shared" si="14"/>
        <v>20</v>
      </c>
      <c r="BX478" s="192"/>
      <c r="CA478" s="193"/>
      <c r="CB478" s="194"/>
      <c r="CC478" s="292"/>
      <c r="CF478" s="181"/>
      <c r="CG478" s="294"/>
      <c r="CH478" s="294"/>
      <c r="CI478" s="227"/>
      <c r="CJ478" s="142"/>
      <c r="CK478" s="192"/>
      <c r="CL478" s="142"/>
      <c r="CM478" s="188"/>
      <c r="CN478" s="295"/>
      <c r="CR478" s="142"/>
      <c r="CS478" s="194"/>
    </row>
    <row r="479" spans="1:97" s="189" customFormat="1">
      <c r="A479" s="181">
        <v>177.1</v>
      </c>
      <c r="B479" s="619" t="s">
        <v>1984</v>
      </c>
      <c r="C479" s="187" t="s">
        <v>1985</v>
      </c>
      <c r="D479" s="187"/>
      <c r="E479" s="187"/>
      <c r="F479" s="182"/>
      <c r="G479" s="292" t="s">
        <v>1986</v>
      </c>
      <c r="J479" s="641"/>
      <c r="O479" s="228"/>
      <c r="P479" s="228"/>
      <c r="S479" s="187"/>
      <c r="T479" s="181"/>
      <c r="U479" s="187"/>
      <c r="V479" s="188"/>
      <c r="AY479" s="194"/>
      <c r="BA479" s="184"/>
      <c r="BB479" s="184"/>
      <c r="BC479" s="184"/>
      <c r="BG479" s="142"/>
      <c r="BH479" s="291"/>
      <c r="BI479" s="292"/>
      <c r="BJ479" s="620"/>
      <c r="BK479" s="187"/>
      <c r="BL479" s="187"/>
      <c r="BN479" s="187"/>
      <c r="BO479" s="163"/>
      <c r="BQ479" s="246">
        <v>84.6</v>
      </c>
      <c r="BR479" s="142">
        <v>50</v>
      </c>
      <c r="BS479" s="293"/>
      <c r="BT479" s="293">
        <f t="shared" si="13"/>
        <v>4.2300000000000004</v>
      </c>
      <c r="BU479" s="293"/>
      <c r="BV479" s="293">
        <v>0</v>
      </c>
      <c r="BW479" s="163">
        <f>BR479-BV479</f>
        <v>50</v>
      </c>
      <c r="BX479" s="192"/>
      <c r="CA479" s="193"/>
      <c r="CB479" s="194"/>
      <c r="CC479" s="292"/>
      <c r="CF479" s="181"/>
      <c r="CG479" s="294"/>
      <c r="CH479" s="294"/>
      <c r="CI479" s="227">
        <v>42093</v>
      </c>
      <c r="CJ479" s="142" t="s">
        <v>1987</v>
      </c>
      <c r="CK479" s="192"/>
      <c r="CL479" s="142"/>
      <c r="CM479" s="188"/>
      <c r="CN479" s="295"/>
      <c r="CR479" s="142"/>
      <c r="CS479" s="194"/>
    </row>
    <row r="480" spans="1:97" s="189" customFormat="1">
      <c r="A480" s="181">
        <v>177.2</v>
      </c>
      <c r="B480" s="619" t="s">
        <v>1988</v>
      </c>
      <c r="C480" s="187" t="s">
        <v>1989</v>
      </c>
      <c r="D480" s="187"/>
      <c r="E480" s="187"/>
      <c r="F480" s="182"/>
      <c r="G480" s="292"/>
      <c r="J480" s="641"/>
      <c r="O480" s="228"/>
      <c r="P480" s="228"/>
      <c r="S480" s="187"/>
      <c r="T480" s="181"/>
      <c r="U480" s="187"/>
      <c r="V480" s="188"/>
      <c r="AY480" s="194"/>
      <c r="BA480" s="184"/>
      <c r="BB480" s="184"/>
      <c r="BC480" s="184"/>
      <c r="BG480" s="142"/>
      <c r="BH480" s="291"/>
      <c r="BI480" s="292"/>
      <c r="BJ480" s="620"/>
      <c r="BK480" s="187"/>
      <c r="BL480" s="187"/>
      <c r="BN480" s="187"/>
      <c r="BO480" s="163"/>
      <c r="BQ480" s="246">
        <v>44.2</v>
      </c>
      <c r="BR480" s="142">
        <v>50</v>
      </c>
      <c r="BS480" s="293"/>
      <c r="BT480" s="293">
        <f>BQ480*BR480/1000</f>
        <v>2.21</v>
      </c>
      <c r="BU480" s="293"/>
      <c r="BV480" s="293"/>
      <c r="BW480" s="163"/>
      <c r="BX480" s="192"/>
      <c r="CA480" s="193"/>
      <c r="CB480" s="194"/>
      <c r="CC480" s="292"/>
      <c r="CF480" s="181"/>
      <c r="CG480" s="294"/>
      <c r="CH480" s="294"/>
      <c r="CI480" s="227"/>
      <c r="CJ480" s="142"/>
      <c r="CK480" s="192"/>
      <c r="CL480" s="142"/>
      <c r="CM480" s="188"/>
      <c r="CN480" s="295"/>
      <c r="CR480" s="142"/>
      <c r="CS480" s="194"/>
    </row>
    <row r="481" spans="1:97" s="189" customFormat="1">
      <c r="A481" s="181">
        <v>177.3</v>
      </c>
      <c r="B481" s="619" t="s">
        <v>1990</v>
      </c>
      <c r="C481" s="187" t="s">
        <v>1991</v>
      </c>
      <c r="D481" s="187"/>
      <c r="E481" s="187"/>
      <c r="F481" s="182"/>
      <c r="G481" s="292" t="s">
        <v>1992</v>
      </c>
      <c r="J481" s="230" t="s">
        <v>1914</v>
      </c>
      <c r="O481" s="228"/>
      <c r="P481" s="228"/>
      <c r="T481" s="181"/>
      <c r="U481" s="187"/>
      <c r="V481" s="188"/>
      <c r="AY481" s="194" t="s">
        <v>1292</v>
      </c>
      <c r="AZ481" s="142" t="s">
        <v>1993</v>
      </c>
      <c r="BA481" s="184" t="s">
        <v>1994</v>
      </c>
      <c r="BB481" s="184"/>
      <c r="BC481" s="184"/>
      <c r="BH481" s="291">
        <v>41816</v>
      </c>
      <c r="BI481" s="292" t="s">
        <v>1983</v>
      </c>
      <c r="BN481" s="187"/>
      <c r="BO481" s="163"/>
      <c r="BQ481" s="246">
        <v>42.6</v>
      </c>
      <c r="BR481" s="142">
        <v>50</v>
      </c>
      <c r="BS481" s="293"/>
      <c r="BT481" s="293">
        <f t="shared" si="13"/>
        <v>2.13</v>
      </c>
      <c r="BU481" s="293"/>
      <c r="BV481" s="163">
        <v>50</v>
      </c>
      <c r="BW481" s="163">
        <f t="shared" si="14"/>
        <v>0</v>
      </c>
      <c r="BX481" s="192"/>
      <c r="CA481" s="193"/>
      <c r="CB481" s="194"/>
      <c r="CC481" s="292"/>
      <c r="CF481" s="181"/>
      <c r="CG481" s="294"/>
      <c r="CH481" s="294"/>
      <c r="CI481" s="227"/>
      <c r="CJ481" s="142"/>
      <c r="CK481" s="192"/>
      <c r="CL481" s="142"/>
      <c r="CM481" s="188"/>
      <c r="CN481" s="295"/>
      <c r="CR481" s="142"/>
      <c r="CS481" s="194"/>
    </row>
    <row r="482" spans="1:97" s="189" customFormat="1">
      <c r="A482" s="181">
        <v>177.4</v>
      </c>
      <c r="B482" s="619" t="s">
        <v>1995</v>
      </c>
      <c r="C482" s="187" t="s">
        <v>1996</v>
      </c>
      <c r="D482" s="187"/>
      <c r="E482" s="187"/>
      <c r="F482" s="182"/>
      <c r="G482" s="292" t="s">
        <v>1997</v>
      </c>
      <c r="J482" s="230"/>
      <c r="O482" s="228"/>
      <c r="P482" s="228"/>
      <c r="T482" s="181"/>
      <c r="U482" s="187"/>
      <c r="V482" s="188"/>
      <c r="AY482" s="194"/>
      <c r="AZ482" s="142"/>
      <c r="BA482" s="184"/>
      <c r="BB482" s="184"/>
      <c r="BC482" s="184"/>
      <c r="BH482" s="291"/>
      <c r="BI482" s="292"/>
      <c r="BN482" s="187"/>
      <c r="BO482" s="163"/>
      <c r="BQ482" s="246">
        <v>104.4</v>
      </c>
      <c r="BR482" s="142">
        <v>50</v>
      </c>
      <c r="BS482" s="293"/>
      <c r="BT482" s="293">
        <f t="shared" si="13"/>
        <v>5.22</v>
      </c>
      <c r="BU482" s="293"/>
      <c r="BV482" s="293">
        <v>0</v>
      </c>
      <c r="BW482" s="163">
        <f>BR482-BV482</f>
        <v>50</v>
      </c>
      <c r="BX482" s="192"/>
      <c r="CA482" s="193"/>
      <c r="CB482" s="194"/>
      <c r="CC482" s="292"/>
      <c r="CF482" s="181"/>
      <c r="CG482" s="294"/>
      <c r="CH482" s="294"/>
      <c r="CI482" s="227">
        <v>42093</v>
      </c>
      <c r="CJ482" s="142" t="s">
        <v>1987</v>
      </c>
      <c r="CK482" s="192"/>
      <c r="CL482" s="142"/>
      <c r="CM482" s="188"/>
      <c r="CN482" s="295"/>
      <c r="CR482" s="142"/>
      <c r="CS482" s="194"/>
    </row>
    <row r="483" spans="1:97" s="189" customFormat="1">
      <c r="A483" s="181">
        <v>177.5</v>
      </c>
      <c r="B483" s="619" t="s">
        <v>1998</v>
      </c>
      <c r="C483" s="187"/>
      <c r="D483" s="187"/>
      <c r="E483" s="187"/>
      <c r="F483" s="182"/>
      <c r="G483" s="292" t="s">
        <v>1997</v>
      </c>
      <c r="J483" s="230"/>
      <c r="O483" s="228"/>
      <c r="P483" s="228"/>
      <c r="T483" s="181"/>
      <c r="U483" s="187"/>
      <c r="V483" s="188"/>
      <c r="AY483" s="194"/>
      <c r="AZ483" s="142"/>
      <c r="BA483" s="184"/>
      <c r="BB483" s="184"/>
      <c r="BC483" s="184"/>
      <c r="BH483" s="291"/>
      <c r="BI483" s="292"/>
      <c r="BN483" s="187"/>
      <c r="BO483" s="163"/>
      <c r="BQ483" s="246">
        <v>18.72</v>
      </c>
      <c r="BR483" s="142">
        <v>50</v>
      </c>
      <c r="BS483" s="293"/>
      <c r="BT483" s="293">
        <f>BQ483*BR483/1000</f>
        <v>0.93600000000000005</v>
      </c>
      <c r="BU483" s="293"/>
      <c r="BV483" s="293"/>
      <c r="BW483" s="163"/>
      <c r="BX483" s="192"/>
      <c r="CA483" s="193"/>
      <c r="CB483" s="194"/>
      <c r="CC483" s="292"/>
      <c r="CF483" s="181"/>
      <c r="CG483" s="294"/>
      <c r="CH483" s="294"/>
      <c r="CI483" s="227"/>
      <c r="CJ483" s="142"/>
      <c r="CK483" s="192"/>
      <c r="CL483" s="142"/>
      <c r="CM483" s="188"/>
      <c r="CN483" s="295"/>
      <c r="CR483" s="142"/>
      <c r="CS483" s="194"/>
    </row>
    <row r="484" spans="1:97" s="189" customFormat="1">
      <c r="A484" s="181">
        <v>178</v>
      </c>
      <c r="B484" s="619" t="s">
        <v>1999</v>
      </c>
      <c r="C484" s="187" t="s">
        <v>2000</v>
      </c>
      <c r="D484" s="187"/>
      <c r="E484" s="187"/>
      <c r="F484" s="182"/>
      <c r="G484" s="292" t="s">
        <v>2001</v>
      </c>
      <c r="J484" s="641" t="s">
        <v>1546</v>
      </c>
      <c r="O484" s="228"/>
      <c r="P484" s="228"/>
      <c r="S484" s="187">
        <v>50</v>
      </c>
      <c r="T484" s="181"/>
      <c r="U484" s="187"/>
      <c r="V484" s="188"/>
      <c r="AY484" s="194" t="s">
        <v>1292</v>
      </c>
      <c r="AZ484" s="142"/>
      <c r="BA484" s="184" t="s">
        <v>1876</v>
      </c>
      <c r="BB484" s="184"/>
      <c r="BC484" s="184"/>
      <c r="BF484" s="189" t="s">
        <v>2002</v>
      </c>
      <c r="BG484" s="142" t="s">
        <v>1982</v>
      </c>
      <c r="BH484" s="291">
        <v>41816</v>
      </c>
      <c r="BI484" s="292" t="s">
        <v>1983</v>
      </c>
      <c r="BJ484" s="620">
        <v>0.5</v>
      </c>
      <c r="BK484" s="187"/>
      <c r="BL484" s="187"/>
      <c r="BN484" s="187"/>
      <c r="BO484" s="163"/>
      <c r="BQ484" s="246">
        <v>94</v>
      </c>
      <c r="BR484" s="142">
        <v>50</v>
      </c>
      <c r="BS484" s="293"/>
      <c r="BT484" s="293">
        <f t="shared" ref="BT484:BT490" si="15">BR484*BQ484/1000</f>
        <v>4.7</v>
      </c>
      <c r="BU484" s="293"/>
      <c r="BV484" s="163">
        <v>24</v>
      </c>
      <c r="BW484" s="163">
        <f t="shared" si="14"/>
        <v>26</v>
      </c>
      <c r="BX484" s="192"/>
      <c r="CA484" s="193"/>
      <c r="CB484" s="194"/>
      <c r="CC484" s="292"/>
      <c r="CF484" s="181"/>
      <c r="CG484" s="294"/>
      <c r="CH484" s="294"/>
      <c r="CI484" s="227">
        <v>42081</v>
      </c>
      <c r="CJ484" s="142" t="s">
        <v>1987</v>
      </c>
      <c r="CK484" s="192"/>
      <c r="CL484" s="142"/>
      <c r="CM484" s="188"/>
      <c r="CN484" s="295"/>
      <c r="CR484" s="142"/>
      <c r="CS484" s="194"/>
    </row>
    <row r="485" spans="1:97" s="189" customFormat="1">
      <c r="A485" s="181">
        <v>178.1</v>
      </c>
      <c r="B485" s="619" t="s">
        <v>2003</v>
      </c>
      <c r="C485" s="187" t="s">
        <v>2004</v>
      </c>
      <c r="D485" s="187"/>
      <c r="E485" s="187"/>
      <c r="F485" s="182"/>
      <c r="G485" s="292" t="s">
        <v>2005</v>
      </c>
      <c r="J485" s="230" t="s">
        <v>1914</v>
      </c>
      <c r="O485" s="228"/>
      <c r="P485" s="228"/>
      <c r="T485" s="181"/>
      <c r="U485" s="187"/>
      <c r="V485" s="188"/>
      <c r="AY485" s="194" t="s">
        <v>1292</v>
      </c>
      <c r="AZ485" s="142" t="s">
        <v>1993</v>
      </c>
      <c r="BA485" s="184" t="s">
        <v>1994</v>
      </c>
      <c r="BB485" s="184"/>
      <c r="BC485" s="184"/>
      <c r="BH485" s="291">
        <v>41816</v>
      </c>
      <c r="BI485" s="292" t="s">
        <v>1983</v>
      </c>
      <c r="BN485" s="187"/>
      <c r="BO485" s="163"/>
      <c r="BQ485" s="246">
        <v>67.2</v>
      </c>
      <c r="BR485" s="142">
        <v>50</v>
      </c>
      <c r="BS485" s="293"/>
      <c r="BT485" s="293">
        <f t="shared" si="15"/>
        <v>3.36</v>
      </c>
      <c r="BU485" s="293"/>
      <c r="BV485" s="163">
        <v>31</v>
      </c>
      <c r="BW485" s="163">
        <f t="shared" si="14"/>
        <v>19</v>
      </c>
      <c r="BX485" s="192"/>
      <c r="CA485" s="193"/>
      <c r="CB485" s="194"/>
      <c r="CC485" s="292"/>
      <c r="CF485" s="181"/>
      <c r="CG485" s="294"/>
      <c r="CH485" s="294"/>
      <c r="CI485" s="227">
        <v>42081</v>
      </c>
      <c r="CJ485" s="142" t="s">
        <v>1987</v>
      </c>
      <c r="CK485" s="192"/>
      <c r="CL485" s="142"/>
      <c r="CM485" s="188"/>
      <c r="CN485" s="295"/>
      <c r="CR485" s="142"/>
      <c r="CS485" s="194"/>
    </row>
    <row r="486" spans="1:97" s="189" customFormat="1">
      <c r="A486" s="181">
        <v>178.2</v>
      </c>
      <c r="B486" s="619" t="s">
        <v>2006</v>
      </c>
      <c r="C486" s="187"/>
      <c r="D486" s="187"/>
      <c r="E486" s="187"/>
      <c r="F486" s="182"/>
      <c r="G486" s="292" t="s">
        <v>2007</v>
      </c>
      <c r="J486" s="230"/>
      <c r="O486" s="228"/>
      <c r="P486" s="228"/>
      <c r="T486" s="181"/>
      <c r="U486" s="187"/>
      <c r="V486" s="188"/>
      <c r="AY486" s="194"/>
      <c r="AZ486" s="142"/>
      <c r="BA486" s="184"/>
      <c r="BB486" s="184"/>
      <c r="BC486" s="184"/>
      <c r="BH486" s="291"/>
      <c r="BI486" s="292"/>
      <c r="BN486" s="187"/>
      <c r="BO486" s="163"/>
      <c r="BQ486" s="246">
        <v>64</v>
      </c>
      <c r="BR486" s="142">
        <v>50</v>
      </c>
      <c r="BS486" s="293"/>
      <c r="BT486" s="293">
        <f t="shared" si="15"/>
        <v>3.2</v>
      </c>
      <c r="BU486" s="293"/>
      <c r="BV486" s="293">
        <v>0</v>
      </c>
      <c r="BW486" s="163">
        <f>BR486-BV486</f>
        <v>50</v>
      </c>
      <c r="BX486" s="192"/>
      <c r="CA486" s="193"/>
      <c r="CB486" s="194"/>
      <c r="CC486" s="292"/>
      <c r="CF486" s="181"/>
      <c r="CG486" s="294"/>
      <c r="CH486" s="294"/>
      <c r="CI486" s="227"/>
      <c r="CJ486" s="142"/>
      <c r="CK486" s="192"/>
      <c r="CL486" s="142"/>
      <c r="CM486" s="188"/>
      <c r="CN486" s="295"/>
      <c r="CR486" s="142"/>
      <c r="CS486" s="194"/>
    </row>
    <row r="487" spans="1:97" s="189" customFormat="1">
      <c r="A487" s="181">
        <v>179</v>
      </c>
      <c r="B487" s="619" t="s">
        <v>2008</v>
      </c>
      <c r="C487" s="187" t="s">
        <v>2009</v>
      </c>
      <c r="D487" s="187"/>
      <c r="E487" s="187"/>
      <c r="F487" s="182"/>
      <c r="G487" s="292" t="s">
        <v>2010</v>
      </c>
      <c r="J487" s="641" t="s">
        <v>1546</v>
      </c>
      <c r="O487" s="228"/>
      <c r="P487" s="228"/>
      <c r="S487" s="187">
        <v>80</v>
      </c>
      <c r="T487" s="181"/>
      <c r="U487" s="187"/>
      <c r="V487" s="188"/>
      <c r="AY487" s="194" t="s">
        <v>1292</v>
      </c>
      <c r="AZ487" s="142"/>
      <c r="BA487" s="184" t="s">
        <v>1876</v>
      </c>
      <c r="BB487" s="184"/>
      <c r="BC487" s="184"/>
      <c r="BF487" s="189" t="s">
        <v>2011</v>
      </c>
      <c r="BG487" s="142" t="s">
        <v>1982</v>
      </c>
      <c r="BH487" s="291">
        <v>41816</v>
      </c>
      <c r="BI487" s="292" t="s">
        <v>1983</v>
      </c>
      <c r="BJ487" s="620">
        <v>0.8</v>
      </c>
      <c r="BK487" s="187"/>
      <c r="BL487" s="187"/>
      <c r="BN487" s="187"/>
      <c r="BO487" s="163"/>
      <c r="BQ487" s="246">
        <v>163.6</v>
      </c>
      <c r="BR487" s="142">
        <v>50</v>
      </c>
      <c r="BS487" s="293"/>
      <c r="BT487" s="293">
        <f t="shared" si="15"/>
        <v>8.18</v>
      </c>
      <c r="BU487" s="293"/>
      <c r="BV487" s="163">
        <v>18</v>
      </c>
      <c r="BW487" s="163">
        <f t="shared" si="14"/>
        <v>32</v>
      </c>
      <c r="BX487" s="192"/>
      <c r="CA487" s="193"/>
      <c r="CB487" s="194"/>
      <c r="CC487" s="292"/>
      <c r="CF487" s="181"/>
      <c r="CG487" s="294"/>
      <c r="CH487" s="294"/>
      <c r="CI487" s="227"/>
      <c r="CJ487" s="142"/>
      <c r="CK487" s="192"/>
      <c r="CL487" s="142"/>
      <c r="CM487" s="188"/>
      <c r="CN487" s="295"/>
      <c r="CR487" s="142"/>
      <c r="CS487" s="194"/>
    </row>
    <row r="488" spans="1:97" s="189" customFormat="1">
      <c r="A488" s="181">
        <v>179.1</v>
      </c>
      <c r="B488" s="619" t="s">
        <v>2012</v>
      </c>
      <c r="C488" s="187" t="s">
        <v>2013</v>
      </c>
      <c r="D488" s="187"/>
      <c r="E488" s="187"/>
      <c r="F488" s="182"/>
      <c r="G488" s="292" t="s">
        <v>2014</v>
      </c>
      <c r="J488" s="641"/>
      <c r="O488" s="228"/>
      <c r="P488" s="228"/>
      <c r="S488" s="187"/>
      <c r="T488" s="181"/>
      <c r="U488" s="187"/>
      <c r="V488" s="188"/>
      <c r="AY488" s="194"/>
      <c r="AZ488" s="142"/>
      <c r="BA488" s="184"/>
      <c r="BB488" s="184"/>
      <c r="BC488" s="184"/>
      <c r="BG488" s="142"/>
      <c r="BH488" s="291"/>
      <c r="BI488" s="292"/>
      <c r="BJ488" s="620"/>
      <c r="BK488" s="187"/>
      <c r="BL488" s="187"/>
      <c r="BN488" s="187"/>
      <c r="BO488" s="163"/>
      <c r="BQ488" s="246">
        <v>123</v>
      </c>
      <c r="BR488" s="142">
        <v>50</v>
      </c>
      <c r="BS488" s="293"/>
      <c r="BT488" s="293">
        <f t="shared" si="15"/>
        <v>6.15</v>
      </c>
      <c r="BU488" s="293"/>
      <c r="BV488" s="293">
        <v>0</v>
      </c>
      <c r="BW488" s="163">
        <f>BR488-BV488</f>
        <v>50</v>
      </c>
      <c r="BX488" s="192"/>
      <c r="CA488" s="193"/>
      <c r="CB488" s="194"/>
      <c r="CC488" s="292"/>
      <c r="CF488" s="181"/>
      <c r="CG488" s="294"/>
      <c r="CH488" s="294"/>
      <c r="CI488" s="227">
        <v>42093</v>
      </c>
      <c r="CJ488" s="142" t="s">
        <v>1987</v>
      </c>
      <c r="CK488" s="192"/>
      <c r="CL488" s="142"/>
      <c r="CM488" s="188"/>
      <c r="CN488" s="295"/>
      <c r="CR488" s="142"/>
      <c r="CS488" s="194"/>
    </row>
    <row r="489" spans="1:97" s="189" customFormat="1">
      <c r="A489" s="181">
        <v>179.2</v>
      </c>
      <c r="B489" s="619" t="s">
        <v>2015</v>
      </c>
      <c r="C489" s="187" t="s">
        <v>2016</v>
      </c>
      <c r="D489" s="187"/>
      <c r="E489" s="187"/>
      <c r="F489" s="182"/>
      <c r="G489" s="292" t="s">
        <v>2017</v>
      </c>
      <c r="J489" s="230" t="s">
        <v>1914</v>
      </c>
      <c r="O489" s="228"/>
      <c r="P489" s="228"/>
      <c r="T489" s="181"/>
      <c r="U489" s="187"/>
      <c r="V489" s="188"/>
      <c r="AY489" s="194" t="s">
        <v>1292</v>
      </c>
      <c r="AZ489" s="142" t="s">
        <v>1993</v>
      </c>
      <c r="BA489" s="184" t="s">
        <v>1994</v>
      </c>
      <c r="BB489" s="184"/>
      <c r="BC489" s="184"/>
      <c r="BH489" s="291">
        <v>41816</v>
      </c>
      <c r="BI489" s="292" t="s">
        <v>1983</v>
      </c>
      <c r="BN489" s="187"/>
      <c r="BO489" s="163"/>
      <c r="BQ489" s="152">
        <v>109.4</v>
      </c>
      <c r="BR489" s="142">
        <v>50</v>
      </c>
      <c r="BS489" s="293"/>
      <c r="BT489" s="293">
        <f t="shared" si="15"/>
        <v>5.47</v>
      </c>
      <c r="BU489" s="293"/>
      <c r="BV489" s="163">
        <v>19</v>
      </c>
      <c r="BW489" s="163">
        <f t="shared" si="14"/>
        <v>31</v>
      </c>
      <c r="BX489" s="192"/>
      <c r="CA489" s="193"/>
      <c r="CB489" s="194"/>
      <c r="CC489" s="292"/>
      <c r="CF489" s="181"/>
      <c r="CG489" s="294"/>
      <c r="CH489" s="294"/>
      <c r="CI489" s="227">
        <v>42093</v>
      </c>
      <c r="CJ489" s="142" t="s">
        <v>1987</v>
      </c>
      <c r="CK489" s="192"/>
      <c r="CL489" s="142"/>
      <c r="CM489" s="188"/>
      <c r="CN489" s="295"/>
      <c r="CR489" s="142"/>
      <c r="CS489" s="194"/>
    </row>
    <row r="490" spans="1:97" s="189" customFormat="1">
      <c r="A490" s="181">
        <v>180</v>
      </c>
      <c r="B490" s="619" t="s">
        <v>2018</v>
      </c>
      <c r="C490" s="187"/>
      <c r="D490" s="187"/>
      <c r="E490" s="187"/>
      <c r="F490" s="182"/>
      <c r="G490" s="292" t="s">
        <v>2019</v>
      </c>
      <c r="J490" s="641" t="s">
        <v>1546</v>
      </c>
      <c r="O490" s="228"/>
      <c r="P490" s="228"/>
      <c r="S490" s="187" t="s">
        <v>2020</v>
      </c>
      <c r="T490" s="181"/>
      <c r="U490" s="187"/>
      <c r="V490" s="188"/>
      <c r="AY490" s="194" t="s">
        <v>1292</v>
      </c>
      <c r="AZ490" s="142"/>
      <c r="BA490" s="184" t="s">
        <v>1876</v>
      </c>
      <c r="BB490" s="184"/>
      <c r="BC490" s="184"/>
      <c r="BG490" s="142" t="s">
        <v>1982</v>
      </c>
      <c r="BH490" s="291">
        <v>41816</v>
      </c>
      <c r="BI490" s="292" t="s">
        <v>1983</v>
      </c>
      <c r="BJ490" s="187" t="s">
        <v>2021</v>
      </c>
      <c r="BK490" s="187"/>
      <c r="BL490" s="187"/>
      <c r="BN490" s="187"/>
      <c r="BO490" s="163"/>
      <c r="BQ490" s="246">
        <v>8.24</v>
      </c>
      <c r="BR490" s="142">
        <v>50</v>
      </c>
      <c r="BS490" s="293"/>
      <c r="BT490" s="293">
        <f t="shared" si="15"/>
        <v>0.41199999999999998</v>
      </c>
      <c r="BU490" s="293"/>
      <c r="BV490" s="163">
        <v>0</v>
      </c>
      <c r="BW490" s="163">
        <f t="shared" si="14"/>
        <v>50</v>
      </c>
      <c r="BX490" s="192"/>
      <c r="CA490" s="193"/>
      <c r="CB490" s="194"/>
      <c r="CC490" s="292"/>
      <c r="CF490" s="181"/>
      <c r="CG490" s="294"/>
      <c r="CH490" s="294"/>
      <c r="CI490" s="227"/>
      <c r="CJ490" s="142"/>
      <c r="CK490" s="192"/>
      <c r="CL490" s="142"/>
      <c r="CM490" s="188"/>
      <c r="CN490" s="295"/>
      <c r="CR490" s="142"/>
      <c r="CS490" s="194"/>
    </row>
    <row r="491" spans="1:97" s="189" customFormat="1">
      <c r="A491" s="181">
        <v>180.1</v>
      </c>
      <c r="B491" s="619" t="s">
        <v>2022</v>
      </c>
      <c r="C491" s="187" t="s">
        <v>2023</v>
      </c>
      <c r="D491" s="187"/>
      <c r="E491" s="187"/>
      <c r="F491" s="182"/>
      <c r="G491" s="292"/>
      <c r="J491" s="641"/>
      <c r="O491" s="228"/>
      <c r="P491" s="228"/>
      <c r="S491" s="187"/>
      <c r="T491" s="181"/>
      <c r="U491" s="187"/>
      <c r="V491" s="188"/>
      <c r="AY491" s="194"/>
      <c r="AZ491" s="142"/>
      <c r="BA491" s="184"/>
      <c r="BB491" s="184"/>
      <c r="BC491" s="184"/>
      <c r="BG491" s="142"/>
      <c r="BH491" s="291"/>
      <c r="BI491" s="292"/>
      <c r="BJ491" s="187"/>
      <c r="BK491" s="187"/>
      <c r="BL491" s="187"/>
      <c r="BN491" s="187"/>
      <c r="BO491" s="163"/>
      <c r="BQ491" s="246">
        <v>5.16</v>
      </c>
      <c r="BR491" s="142">
        <v>50</v>
      </c>
      <c r="BS491" s="293"/>
      <c r="BT491" s="293">
        <f>BQ491*BR491/1000</f>
        <v>0.25800000000000001</v>
      </c>
      <c r="BU491" s="293"/>
      <c r="BV491" s="163"/>
      <c r="BW491" s="163"/>
      <c r="BX491" s="192"/>
      <c r="CA491" s="193"/>
      <c r="CB491" s="194"/>
      <c r="CC491" s="292"/>
      <c r="CF491" s="181"/>
      <c r="CG491" s="294"/>
      <c r="CH491" s="294"/>
      <c r="CI491" s="227"/>
      <c r="CJ491" s="142"/>
      <c r="CK491" s="192"/>
      <c r="CL491" s="142"/>
      <c r="CM491" s="188"/>
      <c r="CN491" s="295"/>
      <c r="CR491" s="142"/>
      <c r="CS491" s="194"/>
    </row>
    <row r="492" spans="1:97" s="189" customFormat="1">
      <c r="A492" s="181">
        <v>180.2</v>
      </c>
      <c r="B492" s="619" t="s">
        <v>2024</v>
      </c>
      <c r="C492" s="187" t="s">
        <v>2025</v>
      </c>
      <c r="D492" s="187"/>
      <c r="E492" s="187"/>
      <c r="F492" s="182"/>
      <c r="G492" s="292" t="s">
        <v>2026</v>
      </c>
      <c r="J492" s="230" t="s">
        <v>1914</v>
      </c>
      <c r="O492" s="228"/>
      <c r="P492" s="228"/>
      <c r="S492" s="294"/>
      <c r="T492" s="181"/>
      <c r="U492" s="187"/>
      <c r="V492" s="188"/>
      <c r="AY492" s="194" t="s">
        <v>1292</v>
      </c>
      <c r="AZ492" s="142" t="s">
        <v>1993</v>
      </c>
      <c r="BA492" s="184" t="s">
        <v>1994</v>
      </c>
      <c r="BB492" s="184"/>
      <c r="BC492" s="184"/>
      <c r="BH492" s="291">
        <v>41816</v>
      </c>
      <c r="BI492" s="292" t="s">
        <v>1983</v>
      </c>
      <c r="BJ492" s="294"/>
      <c r="BN492" s="187"/>
      <c r="BO492" s="163"/>
      <c r="BQ492" s="246">
        <v>57.6</v>
      </c>
      <c r="BR492" s="142">
        <v>50</v>
      </c>
      <c r="BS492" s="293"/>
      <c r="BT492" s="293">
        <f t="shared" ref="BT492:BT501" si="16">BR492*BQ492/1000</f>
        <v>2.88</v>
      </c>
      <c r="BU492" s="293"/>
      <c r="BV492" s="293">
        <v>0</v>
      </c>
      <c r="BW492" s="163">
        <f t="shared" ref="BW492:BW498" si="17">BR492-BV492</f>
        <v>50</v>
      </c>
      <c r="BX492" s="192"/>
      <c r="CA492" s="193"/>
      <c r="CB492" s="194"/>
      <c r="CC492" s="292"/>
      <c r="CF492" s="181"/>
      <c r="CG492" s="294"/>
      <c r="CH492" s="294"/>
      <c r="CI492" s="227"/>
      <c r="CJ492" s="142"/>
      <c r="CK492" s="192"/>
      <c r="CL492" s="142"/>
      <c r="CM492" s="188"/>
      <c r="CN492" s="295"/>
      <c r="CR492" s="142"/>
      <c r="CS492" s="194"/>
    </row>
    <row r="493" spans="1:97" s="189" customFormat="1">
      <c r="A493" s="181">
        <v>181</v>
      </c>
      <c r="B493" s="619" t="s">
        <v>2027</v>
      </c>
      <c r="C493" s="187" t="s">
        <v>2028</v>
      </c>
      <c r="D493" s="187"/>
      <c r="E493" s="187"/>
      <c r="F493" s="182"/>
      <c r="G493" s="292" t="s">
        <v>2029</v>
      </c>
      <c r="J493" s="641" t="s">
        <v>1546</v>
      </c>
      <c r="O493" s="228"/>
      <c r="P493" s="228"/>
      <c r="S493" s="187">
        <v>80</v>
      </c>
      <c r="T493" s="181"/>
      <c r="U493" s="187"/>
      <c r="V493" s="188"/>
      <c r="AY493" s="194" t="s">
        <v>1292</v>
      </c>
      <c r="AZ493" s="142"/>
      <c r="BA493" s="184" t="s">
        <v>1876</v>
      </c>
      <c r="BB493" s="184"/>
      <c r="BC493" s="184"/>
      <c r="BF493" s="189" t="s">
        <v>2011</v>
      </c>
      <c r="BG493" s="142" t="s">
        <v>1982</v>
      </c>
      <c r="BH493" s="291">
        <v>41816</v>
      </c>
      <c r="BI493" s="292" t="s">
        <v>1983</v>
      </c>
      <c r="BJ493" s="620">
        <v>0.8</v>
      </c>
      <c r="BK493" s="187"/>
      <c r="BL493" s="187"/>
      <c r="BN493" s="187"/>
      <c r="BO493" s="163"/>
      <c r="BQ493" s="246">
        <v>50.2</v>
      </c>
      <c r="BR493" s="142">
        <v>50</v>
      </c>
      <c r="BS493" s="293"/>
      <c r="BT493" s="293">
        <f t="shared" si="16"/>
        <v>2.5099999999999998</v>
      </c>
      <c r="BU493" s="293"/>
      <c r="BV493" s="163">
        <v>50</v>
      </c>
      <c r="BW493" s="163">
        <f t="shared" si="17"/>
        <v>0</v>
      </c>
      <c r="BX493" s="192"/>
      <c r="CA493" s="193"/>
      <c r="CB493" s="194"/>
      <c r="CC493" s="292"/>
      <c r="CF493" s="181"/>
      <c r="CG493" s="294"/>
      <c r="CH493" s="294"/>
      <c r="CI493" s="227"/>
      <c r="CJ493" s="142"/>
      <c r="CK493" s="192"/>
      <c r="CL493" s="142"/>
      <c r="CM493" s="188"/>
      <c r="CN493" s="295"/>
      <c r="CR493" s="142"/>
      <c r="CS493" s="194"/>
    </row>
    <row r="494" spans="1:97" s="189" customFormat="1">
      <c r="A494" s="181">
        <v>181.1</v>
      </c>
      <c r="B494" s="619" t="s">
        <v>2030</v>
      </c>
      <c r="C494" s="187"/>
      <c r="D494" s="187"/>
      <c r="E494" s="187"/>
      <c r="F494" s="182"/>
      <c r="G494" s="292" t="s">
        <v>2031</v>
      </c>
      <c r="J494" s="641"/>
      <c r="O494" s="228"/>
      <c r="P494" s="228"/>
      <c r="S494" s="187"/>
      <c r="T494" s="181"/>
      <c r="U494" s="187"/>
      <c r="V494" s="188"/>
      <c r="AY494" s="194"/>
      <c r="AZ494" s="142"/>
      <c r="BA494" s="184"/>
      <c r="BB494" s="184"/>
      <c r="BC494" s="184"/>
      <c r="BG494" s="142"/>
      <c r="BH494" s="291"/>
      <c r="BI494" s="292"/>
      <c r="BJ494" s="620"/>
      <c r="BK494" s="187"/>
      <c r="BL494" s="187"/>
      <c r="BN494" s="187"/>
      <c r="BO494" s="163"/>
      <c r="BQ494" s="246">
        <v>25.4</v>
      </c>
      <c r="BR494" s="142">
        <v>50</v>
      </c>
      <c r="BS494" s="293"/>
      <c r="BT494" s="293">
        <f t="shared" si="16"/>
        <v>1.27</v>
      </c>
      <c r="BU494" s="293"/>
      <c r="BV494" s="293">
        <v>0</v>
      </c>
      <c r="BW494" s="163">
        <f t="shared" si="17"/>
        <v>50</v>
      </c>
      <c r="BX494" s="192"/>
      <c r="CA494" s="193"/>
      <c r="CB494" s="194"/>
      <c r="CC494" s="292"/>
      <c r="CF494" s="181"/>
      <c r="CG494" s="294"/>
      <c r="CH494" s="294"/>
      <c r="CI494" s="227"/>
      <c r="CJ494" s="142"/>
      <c r="CK494" s="192"/>
      <c r="CL494" s="142"/>
      <c r="CM494" s="188"/>
      <c r="CN494" s="295"/>
      <c r="CR494" s="142"/>
      <c r="CS494" s="194"/>
    </row>
    <row r="495" spans="1:97" s="189" customFormat="1">
      <c r="A495" s="181">
        <v>181.2</v>
      </c>
      <c r="B495" s="619" t="s">
        <v>2032</v>
      </c>
      <c r="C495" s="187" t="s">
        <v>2033</v>
      </c>
      <c r="D495" s="187"/>
      <c r="E495" s="187"/>
      <c r="F495" s="182"/>
      <c r="G495" s="292" t="s">
        <v>2034</v>
      </c>
      <c r="J495" s="230" t="s">
        <v>1914</v>
      </c>
      <c r="O495" s="228"/>
      <c r="P495" s="228"/>
      <c r="S495" s="294"/>
      <c r="T495" s="181"/>
      <c r="U495" s="187"/>
      <c r="V495" s="188"/>
      <c r="AY495" s="194" t="s">
        <v>1292</v>
      </c>
      <c r="AZ495" s="142" t="s">
        <v>1993</v>
      </c>
      <c r="BA495" s="184" t="s">
        <v>1994</v>
      </c>
      <c r="BB495" s="184"/>
      <c r="BC495" s="184"/>
      <c r="BH495" s="291">
        <v>41816</v>
      </c>
      <c r="BI495" s="292" t="s">
        <v>1983</v>
      </c>
      <c r="BJ495" s="294"/>
      <c r="BN495" s="187"/>
      <c r="BO495" s="163"/>
      <c r="BQ495" s="152">
        <v>210</v>
      </c>
      <c r="BR495" s="142">
        <v>50</v>
      </c>
      <c r="BS495" s="293"/>
      <c r="BT495" s="293">
        <f t="shared" si="16"/>
        <v>10.5</v>
      </c>
      <c r="BU495" s="293"/>
      <c r="BV495" s="163">
        <v>41</v>
      </c>
      <c r="BW495" s="163">
        <f t="shared" si="17"/>
        <v>9</v>
      </c>
      <c r="BX495" s="192"/>
      <c r="CA495" s="193"/>
      <c r="CB495" s="194"/>
      <c r="CC495" s="292"/>
      <c r="CF495" s="181"/>
      <c r="CG495" s="294"/>
      <c r="CH495" s="294"/>
      <c r="CI495" s="227"/>
      <c r="CJ495" s="142"/>
      <c r="CK495" s="192"/>
      <c r="CL495" s="142"/>
      <c r="CM495" s="188"/>
      <c r="CN495" s="295"/>
      <c r="CR495" s="142"/>
      <c r="CS495" s="194"/>
    </row>
    <row r="496" spans="1:97" s="189" customFormat="1">
      <c r="A496" s="181">
        <v>181.3</v>
      </c>
      <c r="B496" s="619" t="s">
        <v>2035</v>
      </c>
      <c r="C496" s="187"/>
      <c r="D496" s="187"/>
      <c r="E496" s="187"/>
      <c r="F496" s="182"/>
      <c r="G496" s="292" t="s">
        <v>2036</v>
      </c>
      <c r="J496" s="230"/>
      <c r="O496" s="228"/>
      <c r="P496" s="228"/>
      <c r="S496" s="294"/>
      <c r="T496" s="181"/>
      <c r="U496" s="187"/>
      <c r="V496" s="188"/>
      <c r="AY496" s="194"/>
      <c r="AZ496" s="142"/>
      <c r="BA496" s="184"/>
      <c r="BB496" s="184"/>
      <c r="BC496" s="184"/>
      <c r="BH496" s="291"/>
      <c r="BI496" s="292"/>
      <c r="BJ496" s="294"/>
      <c r="BN496" s="187"/>
      <c r="BO496" s="163"/>
      <c r="BQ496" s="152">
        <v>156.4</v>
      </c>
      <c r="BR496" s="142">
        <v>50</v>
      </c>
      <c r="BS496" s="293"/>
      <c r="BT496" s="293">
        <f t="shared" si="16"/>
        <v>7.82</v>
      </c>
      <c r="BU496" s="293"/>
      <c r="BV496" s="293">
        <v>0</v>
      </c>
      <c r="BW496" s="163">
        <f t="shared" si="17"/>
        <v>50</v>
      </c>
      <c r="BX496" s="192"/>
      <c r="CA496" s="193"/>
      <c r="CB496" s="194"/>
      <c r="CC496" s="292"/>
      <c r="CF496" s="181"/>
      <c r="CG496" s="294"/>
      <c r="CH496" s="294"/>
      <c r="CI496" s="227"/>
      <c r="CJ496" s="142"/>
      <c r="CK496" s="192"/>
      <c r="CL496" s="142"/>
      <c r="CM496" s="188"/>
      <c r="CN496" s="295"/>
      <c r="CR496" s="142"/>
      <c r="CS496" s="194"/>
    </row>
    <row r="497" spans="1:97" s="189" customFormat="1">
      <c r="A497" s="181">
        <v>181.4</v>
      </c>
      <c r="B497" s="619" t="s">
        <v>2037</v>
      </c>
      <c r="C497" s="187"/>
      <c r="D497" s="187"/>
      <c r="E497" s="187"/>
      <c r="F497" s="182"/>
      <c r="G497" s="292" t="s">
        <v>2036</v>
      </c>
      <c r="J497" s="230"/>
      <c r="O497" s="228"/>
      <c r="P497" s="228"/>
      <c r="S497" s="294"/>
      <c r="T497" s="181"/>
      <c r="U497" s="187"/>
      <c r="V497" s="188"/>
      <c r="AY497" s="194"/>
      <c r="AZ497" s="142"/>
      <c r="BA497" s="184"/>
      <c r="BB497" s="184"/>
      <c r="BC497" s="184"/>
      <c r="BH497" s="291"/>
      <c r="BI497" s="292"/>
      <c r="BJ497" s="294"/>
      <c r="BN497" s="187"/>
      <c r="BO497" s="163"/>
      <c r="BQ497" s="152">
        <v>96.4</v>
      </c>
      <c r="BR497" s="142">
        <v>50</v>
      </c>
      <c r="BS497" s="293"/>
      <c r="BT497" s="293">
        <f>BQ497*BR497/1000</f>
        <v>4.82</v>
      </c>
      <c r="BU497" s="293"/>
      <c r="BV497" s="293"/>
      <c r="BW497" s="163"/>
      <c r="BX497" s="192"/>
      <c r="CA497" s="193"/>
      <c r="CB497" s="194"/>
      <c r="CC497" s="292"/>
      <c r="CF497" s="181"/>
      <c r="CG497" s="294"/>
      <c r="CH497" s="294"/>
      <c r="CI497" s="227"/>
      <c r="CJ497" s="142"/>
      <c r="CK497" s="192"/>
      <c r="CL497" s="142"/>
      <c r="CM497" s="188"/>
      <c r="CN497" s="295"/>
      <c r="CR497" s="142"/>
      <c r="CS497" s="194"/>
    </row>
    <row r="498" spans="1:97" s="189" customFormat="1">
      <c r="A498" s="181">
        <v>182</v>
      </c>
      <c r="B498" s="619" t="s">
        <v>2038</v>
      </c>
      <c r="C498" s="187"/>
      <c r="D498" s="187"/>
      <c r="E498" s="187"/>
      <c r="F498" s="182"/>
      <c r="G498" s="292" t="s">
        <v>2039</v>
      </c>
      <c r="J498" s="641" t="s">
        <v>1546</v>
      </c>
      <c r="O498" s="228"/>
      <c r="P498" s="228"/>
      <c r="S498" s="187" t="s">
        <v>2040</v>
      </c>
      <c r="T498" s="181"/>
      <c r="U498" s="187"/>
      <c r="V498" s="188"/>
      <c r="AY498" s="194" t="s">
        <v>1292</v>
      </c>
      <c r="AZ498" s="142"/>
      <c r="BA498" s="184" t="s">
        <v>1876</v>
      </c>
      <c r="BB498" s="184"/>
      <c r="BC498" s="184"/>
      <c r="BF498" s="189" t="s">
        <v>2011</v>
      </c>
      <c r="BG498" s="142" t="s">
        <v>1982</v>
      </c>
      <c r="BH498" s="291">
        <v>41816</v>
      </c>
      <c r="BI498" s="292" t="s">
        <v>1983</v>
      </c>
      <c r="BJ498" s="187" t="s">
        <v>1618</v>
      </c>
      <c r="BK498" s="187"/>
      <c r="BL498" s="187"/>
      <c r="BN498" s="187"/>
      <c r="BO498" s="163"/>
      <c r="BQ498" s="246">
        <v>26.8</v>
      </c>
      <c r="BR498" s="142">
        <v>50</v>
      </c>
      <c r="BS498" s="293"/>
      <c r="BT498" s="293">
        <f t="shared" si="16"/>
        <v>1.34</v>
      </c>
      <c r="BU498" s="293"/>
      <c r="BV498" s="293">
        <v>0</v>
      </c>
      <c r="BW498" s="163">
        <f t="shared" si="17"/>
        <v>50</v>
      </c>
      <c r="BX498" s="192"/>
      <c r="CA498" s="193"/>
      <c r="CB498" s="194"/>
      <c r="CC498" s="292"/>
      <c r="CF498" s="181"/>
      <c r="CG498" s="294"/>
      <c r="CH498" s="294"/>
      <c r="CI498" s="227"/>
      <c r="CJ498" s="142"/>
      <c r="CK498" s="192"/>
      <c r="CL498" s="142"/>
      <c r="CM498" s="188"/>
      <c r="CN498" s="295"/>
      <c r="CR498" s="142"/>
      <c r="CS498" s="194"/>
    </row>
    <row r="499" spans="1:97" s="189" customFormat="1">
      <c r="A499" s="181">
        <v>182.1</v>
      </c>
      <c r="B499" s="619" t="s">
        <v>2041</v>
      </c>
      <c r="C499" s="187"/>
      <c r="D499" s="187"/>
      <c r="E499" s="187"/>
      <c r="F499" s="182"/>
      <c r="G499" s="292" t="s">
        <v>2042</v>
      </c>
      <c r="J499" s="641"/>
      <c r="O499" s="228"/>
      <c r="P499" s="228"/>
      <c r="S499" s="187"/>
      <c r="T499" s="181"/>
      <c r="U499" s="187"/>
      <c r="V499" s="188"/>
      <c r="AY499" s="194"/>
      <c r="AZ499" s="142"/>
      <c r="BA499" s="184"/>
      <c r="BB499" s="184"/>
      <c r="BC499" s="184"/>
      <c r="BG499" s="142"/>
      <c r="BH499" s="291"/>
      <c r="BI499" s="292"/>
      <c r="BJ499" s="187"/>
      <c r="BK499" s="187"/>
      <c r="BL499" s="187"/>
      <c r="BN499" s="187"/>
      <c r="BO499" s="163"/>
      <c r="BQ499" s="246">
        <v>10.08</v>
      </c>
      <c r="BR499" s="142">
        <v>50</v>
      </c>
      <c r="BS499" s="293"/>
      <c r="BT499" s="293">
        <f>BQ499*BR499/1000</f>
        <v>0.504</v>
      </c>
      <c r="BU499" s="293"/>
      <c r="BV499" s="293"/>
      <c r="BW499" s="163"/>
      <c r="BX499" s="192"/>
      <c r="CA499" s="193"/>
      <c r="CB499" s="194"/>
      <c r="CC499" s="292"/>
      <c r="CF499" s="181"/>
      <c r="CG499" s="294"/>
      <c r="CH499" s="294"/>
      <c r="CI499" s="227"/>
      <c r="CJ499" s="142"/>
      <c r="CK499" s="192"/>
      <c r="CL499" s="142"/>
      <c r="CM499" s="188"/>
      <c r="CN499" s="295"/>
      <c r="CR499" s="142"/>
      <c r="CS499" s="194"/>
    </row>
    <row r="500" spans="1:97" s="189" customFormat="1">
      <c r="A500" s="181">
        <v>182.2</v>
      </c>
      <c r="B500" s="619" t="s">
        <v>2043</v>
      </c>
      <c r="C500" s="187"/>
      <c r="D500" s="187"/>
      <c r="E500" s="187"/>
      <c r="F500" s="182"/>
      <c r="G500" s="292" t="s">
        <v>2042</v>
      </c>
      <c r="J500" s="641"/>
      <c r="O500" s="228"/>
      <c r="P500" s="228"/>
      <c r="S500" s="187"/>
      <c r="T500" s="181"/>
      <c r="U500" s="187"/>
      <c r="V500" s="188"/>
      <c r="AY500" s="194"/>
      <c r="AZ500" s="142"/>
      <c r="BA500" s="184"/>
      <c r="BB500" s="184"/>
      <c r="BC500" s="184"/>
      <c r="BG500" s="142"/>
      <c r="BH500" s="291"/>
      <c r="BI500" s="292"/>
      <c r="BJ500" s="187"/>
      <c r="BK500" s="187"/>
      <c r="BL500" s="187"/>
      <c r="BN500" s="187"/>
      <c r="BO500" s="163"/>
      <c r="BQ500" s="246">
        <v>10.199999999999999</v>
      </c>
      <c r="BR500" s="142">
        <v>50</v>
      </c>
      <c r="BS500" s="293"/>
      <c r="BT500" s="293">
        <f>BQ500*BR500/1000</f>
        <v>0.5099999999999999</v>
      </c>
      <c r="BU500" s="293"/>
      <c r="BV500" s="293"/>
      <c r="BW500" s="163"/>
      <c r="BX500" s="192"/>
      <c r="CA500" s="193"/>
      <c r="CB500" s="194"/>
      <c r="CC500" s="292"/>
      <c r="CF500" s="181"/>
      <c r="CG500" s="294"/>
      <c r="CH500" s="294"/>
      <c r="CI500" s="227"/>
      <c r="CJ500" s="142"/>
      <c r="CK500" s="192"/>
      <c r="CL500" s="142"/>
      <c r="CM500" s="188"/>
      <c r="CN500" s="295"/>
      <c r="CR500" s="142"/>
      <c r="CS500" s="194"/>
    </row>
    <row r="501" spans="1:97" s="189" customFormat="1">
      <c r="A501" s="181">
        <v>182.3</v>
      </c>
      <c r="B501" s="619" t="s">
        <v>2044</v>
      </c>
      <c r="C501" s="187"/>
      <c r="D501" s="187"/>
      <c r="E501" s="187"/>
      <c r="F501" s="182"/>
      <c r="G501" s="292" t="s">
        <v>2045</v>
      </c>
      <c r="J501" s="230" t="s">
        <v>1914</v>
      </c>
      <c r="O501" s="228"/>
      <c r="P501" s="228"/>
      <c r="S501" s="294"/>
      <c r="T501" s="181"/>
      <c r="U501" s="187"/>
      <c r="V501" s="188"/>
      <c r="AY501" s="194" t="s">
        <v>1292</v>
      </c>
      <c r="AZ501" s="142" t="s">
        <v>1993</v>
      </c>
      <c r="BA501" s="184" t="s">
        <v>1994</v>
      </c>
      <c r="BB501" s="184"/>
      <c r="BC501" s="184"/>
      <c r="BH501" s="291">
        <v>41816</v>
      </c>
      <c r="BI501" s="292" t="s">
        <v>1983</v>
      </c>
      <c r="BJ501" s="294"/>
      <c r="BN501" s="187"/>
      <c r="BO501" s="163"/>
      <c r="BQ501" s="246">
        <v>33</v>
      </c>
      <c r="BR501" s="142">
        <v>50</v>
      </c>
      <c r="BS501" s="293"/>
      <c r="BT501" s="293">
        <f t="shared" si="16"/>
        <v>1.65</v>
      </c>
      <c r="BU501" s="293"/>
      <c r="BV501" s="163"/>
      <c r="BW501" s="163"/>
      <c r="BX501" s="192"/>
      <c r="CA501" s="193"/>
      <c r="CB501" s="194"/>
      <c r="CC501" s="292"/>
      <c r="CF501" s="181"/>
      <c r="CG501" s="294"/>
      <c r="CH501" s="294"/>
      <c r="CI501" s="227"/>
      <c r="CJ501" s="142"/>
      <c r="CK501" s="192"/>
      <c r="CL501" s="142"/>
      <c r="CM501" s="188"/>
      <c r="CN501" s="295"/>
      <c r="CR501" s="142"/>
      <c r="CS501" s="194"/>
    </row>
    <row r="502" spans="1:97" s="189" customFormat="1">
      <c r="A502" s="181">
        <v>182.4</v>
      </c>
      <c r="B502" s="619" t="s">
        <v>2046</v>
      </c>
      <c r="C502" s="187"/>
      <c r="D502" s="187"/>
      <c r="E502" s="187"/>
      <c r="F502" s="182"/>
      <c r="G502" s="292" t="s">
        <v>2047</v>
      </c>
      <c r="J502" s="230"/>
      <c r="O502" s="228"/>
      <c r="P502" s="228"/>
      <c r="S502" s="294"/>
      <c r="T502" s="181"/>
      <c r="U502" s="187"/>
      <c r="V502" s="188"/>
      <c r="AY502" s="194"/>
      <c r="AZ502" s="142"/>
      <c r="BA502" s="184"/>
      <c r="BB502" s="184"/>
      <c r="BC502" s="184"/>
      <c r="BH502" s="291"/>
      <c r="BI502" s="292"/>
      <c r="BJ502" s="294"/>
      <c r="BN502" s="187"/>
      <c r="BO502" s="163"/>
      <c r="BQ502" s="246">
        <v>56.4</v>
      </c>
      <c r="BR502" s="142">
        <v>50</v>
      </c>
      <c r="BS502" s="293"/>
      <c r="BT502" s="293">
        <f>BQ502*BR502/1000</f>
        <v>2.82</v>
      </c>
      <c r="BU502" s="293"/>
      <c r="BV502" s="163"/>
      <c r="BW502" s="163"/>
      <c r="BX502" s="192"/>
      <c r="CA502" s="193"/>
      <c r="CB502" s="194"/>
      <c r="CC502" s="292"/>
      <c r="CF502" s="181"/>
      <c r="CG502" s="294"/>
      <c r="CH502" s="294"/>
      <c r="CI502" s="227"/>
      <c r="CJ502" s="142"/>
      <c r="CK502" s="192"/>
      <c r="CL502" s="142"/>
      <c r="CM502" s="188"/>
      <c r="CN502" s="295"/>
      <c r="CR502" s="142"/>
      <c r="CS502" s="194"/>
    </row>
    <row r="503" spans="1:97" s="189" customFormat="1">
      <c r="A503" s="181">
        <v>183</v>
      </c>
      <c r="B503" s="619" t="s">
        <v>2048</v>
      </c>
      <c r="C503" s="187" t="s">
        <v>2049</v>
      </c>
      <c r="D503" s="187"/>
      <c r="E503" s="187"/>
      <c r="F503" s="182"/>
      <c r="G503" s="292" t="s">
        <v>2050</v>
      </c>
      <c r="J503" s="641" t="s">
        <v>1546</v>
      </c>
      <c r="O503" s="228"/>
      <c r="P503" s="228"/>
      <c r="S503" s="187" t="s">
        <v>2051</v>
      </c>
      <c r="T503" s="181"/>
      <c r="U503" s="187"/>
      <c r="V503" s="188"/>
      <c r="AY503" s="194" t="s">
        <v>1292</v>
      </c>
      <c r="AZ503" s="142"/>
      <c r="BA503" s="184" t="s">
        <v>1876</v>
      </c>
      <c r="BB503" s="184"/>
      <c r="BC503" s="184"/>
      <c r="BF503" s="189" t="s">
        <v>1981</v>
      </c>
      <c r="BG503" s="142" t="s">
        <v>1982</v>
      </c>
      <c r="BH503" s="291">
        <v>41816</v>
      </c>
      <c r="BI503" s="292" t="s">
        <v>1983</v>
      </c>
      <c r="BJ503" s="187" t="s">
        <v>1619</v>
      </c>
      <c r="BK503" s="187"/>
      <c r="BL503" s="187"/>
      <c r="BN503" s="187"/>
      <c r="BO503" s="163"/>
      <c r="BQ503" s="246">
        <v>144.80000000000001</v>
      </c>
      <c r="BR503" s="142">
        <v>50</v>
      </c>
      <c r="BS503" s="293"/>
      <c r="BT503" s="293">
        <f t="shared" ref="BT503:BT544" si="18">BR503*BQ503/1000</f>
        <v>7.2400000000000011</v>
      </c>
      <c r="BU503" s="293"/>
      <c r="BV503" s="163">
        <v>28</v>
      </c>
      <c r="BW503" s="163">
        <f t="shared" ref="BW503:BW515" si="19">BR503-BV503</f>
        <v>22</v>
      </c>
      <c r="BX503" s="192"/>
      <c r="CA503" s="193"/>
      <c r="CB503" s="194"/>
      <c r="CC503" s="292"/>
      <c r="CF503" s="181"/>
      <c r="CG503" s="294"/>
      <c r="CH503" s="294"/>
      <c r="CI503" s="227"/>
      <c r="CJ503" s="142"/>
      <c r="CK503" s="192"/>
      <c r="CL503" s="142"/>
      <c r="CM503" s="188"/>
      <c r="CN503" s="295"/>
      <c r="CR503" s="142"/>
      <c r="CS503" s="194"/>
    </row>
    <row r="504" spans="1:97" s="189" customFormat="1">
      <c r="A504" s="181">
        <v>183.1</v>
      </c>
      <c r="B504" s="619" t="s">
        <v>2052</v>
      </c>
      <c r="C504" s="187" t="s">
        <v>2053</v>
      </c>
      <c r="D504" s="187"/>
      <c r="E504" s="187"/>
      <c r="F504" s="182"/>
      <c r="G504" s="292" t="s">
        <v>2054</v>
      </c>
      <c r="J504" s="230" t="s">
        <v>1914</v>
      </c>
      <c r="O504" s="228"/>
      <c r="P504" s="228"/>
      <c r="S504" s="294"/>
      <c r="T504" s="181"/>
      <c r="U504" s="187"/>
      <c r="V504" s="188"/>
      <c r="AY504" s="194" t="s">
        <v>1292</v>
      </c>
      <c r="AZ504" s="142" t="s">
        <v>1993</v>
      </c>
      <c r="BA504" s="184" t="s">
        <v>1994</v>
      </c>
      <c r="BB504" s="184"/>
      <c r="BC504" s="184"/>
      <c r="BH504" s="291">
        <v>41816</v>
      </c>
      <c r="BI504" s="292" t="s">
        <v>1983</v>
      </c>
      <c r="BJ504" s="294"/>
      <c r="BN504" s="187"/>
      <c r="BO504" s="163"/>
      <c r="BQ504" s="246">
        <v>35.4</v>
      </c>
      <c r="BR504" s="142">
        <v>50</v>
      </c>
      <c r="BS504" s="293"/>
      <c r="BT504" s="293">
        <f t="shared" si="18"/>
        <v>1.77</v>
      </c>
      <c r="BU504" s="293"/>
      <c r="BV504" s="163">
        <v>50</v>
      </c>
      <c r="BW504" s="163">
        <f t="shared" si="19"/>
        <v>0</v>
      </c>
      <c r="BX504" s="192"/>
      <c r="CA504" s="193"/>
      <c r="CB504" s="194"/>
      <c r="CC504" s="292"/>
      <c r="CF504" s="181"/>
      <c r="CG504" s="294"/>
      <c r="CH504" s="294"/>
      <c r="CI504" s="227"/>
      <c r="CJ504" s="142"/>
      <c r="CK504" s="192"/>
      <c r="CL504" s="142"/>
      <c r="CM504" s="188"/>
      <c r="CN504" s="295"/>
      <c r="CR504" s="142"/>
      <c r="CS504" s="194"/>
    </row>
    <row r="505" spans="1:97" s="189" customFormat="1">
      <c r="A505" s="181">
        <v>183.2</v>
      </c>
      <c r="B505" s="619" t="s">
        <v>2055</v>
      </c>
      <c r="C505" s="187"/>
      <c r="D505" s="187"/>
      <c r="E505" s="187"/>
      <c r="F505" s="182"/>
      <c r="G505" s="292" t="s">
        <v>2056</v>
      </c>
      <c r="J505" s="230"/>
      <c r="O505" s="228"/>
      <c r="P505" s="228"/>
      <c r="S505" s="294"/>
      <c r="T505" s="181"/>
      <c r="U505" s="187"/>
      <c r="V505" s="188"/>
      <c r="AY505" s="194"/>
      <c r="AZ505" s="142"/>
      <c r="BA505" s="184"/>
      <c r="BB505" s="184"/>
      <c r="BC505" s="184"/>
      <c r="BH505" s="291"/>
      <c r="BI505" s="292"/>
      <c r="BJ505" s="294"/>
      <c r="BN505" s="187"/>
      <c r="BO505" s="163"/>
      <c r="BQ505" s="246">
        <v>34.6</v>
      </c>
      <c r="BR505" s="142">
        <v>50</v>
      </c>
      <c r="BS505" s="293"/>
      <c r="BT505" s="293">
        <f t="shared" si="18"/>
        <v>1.73</v>
      </c>
      <c r="BU505" s="293"/>
      <c r="BV505" s="293">
        <v>0</v>
      </c>
      <c r="BW505" s="163">
        <f t="shared" si="19"/>
        <v>50</v>
      </c>
      <c r="BX505" s="192"/>
      <c r="CA505" s="193"/>
      <c r="CB505" s="194"/>
      <c r="CC505" s="292"/>
      <c r="CF505" s="181"/>
      <c r="CG505" s="294"/>
      <c r="CH505" s="294"/>
      <c r="CI505" s="227"/>
      <c r="CJ505" s="142"/>
      <c r="CK505" s="192"/>
      <c r="CL505" s="142"/>
      <c r="CM505" s="188"/>
      <c r="CN505" s="295"/>
      <c r="CR505" s="142"/>
      <c r="CS505" s="194"/>
    </row>
    <row r="506" spans="1:97" s="189" customFormat="1">
      <c r="A506" s="181">
        <v>184</v>
      </c>
      <c r="B506" s="619" t="s">
        <v>2057</v>
      </c>
      <c r="C506" s="187" t="s">
        <v>2058</v>
      </c>
      <c r="D506" s="187"/>
      <c r="E506" s="187"/>
      <c r="F506" s="182"/>
      <c r="G506" s="292" t="s">
        <v>2059</v>
      </c>
      <c r="J506" s="641" t="s">
        <v>1546</v>
      </c>
      <c r="O506" s="228"/>
      <c r="P506" s="228"/>
      <c r="S506" s="187" t="s">
        <v>2040</v>
      </c>
      <c r="T506" s="181"/>
      <c r="U506" s="187"/>
      <c r="V506" s="188"/>
      <c r="AY506" s="194" t="s">
        <v>1292</v>
      </c>
      <c r="AZ506" s="142"/>
      <c r="BA506" s="184" t="s">
        <v>1876</v>
      </c>
      <c r="BB506" s="184"/>
      <c r="BC506" s="184"/>
      <c r="BF506" s="189" t="s">
        <v>1981</v>
      </c>
      <c r="BG506" s="142" t="s">
        <v>1982</v>
      </c>
      <c r="BH506" s="291">
        <v>41816</v>
      </c>
      <c r="BI506" s="292" t="s">
        <v>1983</v>
      </c>
      <c r="BJ506" s="187" t="s">
        <v>1618</v>
      </c>
      <c r="BK506" s="187"/>
      <c r="BL506" s="187"/>
      <c r="BN506" s="187"/>
      <c r="BO506" s="163"/>
      <c r="BQ506" s="246">
        <v>121.6</v>
      </c>
      <c r="BR506" s="142">
        <v>50</v>
      </c>
      <c r="BS506" s="293"/>
      <c r="BT506" s="293">
        <f t="shared" si="18"/>
        <v>6.08</v>
      </c>
      <c r="BU506" s="293"/>
      <c r="BV506" s="163">
        <v>37</v>
      </c>
      <c r="BW506" s="163">
        <f t="shared" si="19"/>
        <v>13</v>
      </c>
      <c r="BX506" s="192"/>
      <c r="CA506" s="193"/>
      <c r="CB506" s="194"/>
      <c r="CC506" s="292"/>
      <c r="CF506" s="181"/>
      <c r="CG506" s="294"/>
      <c r="CH506" s="294"/>
      <c r="CI506" s="227">
        <v>42093</v>
      </c>
      <c r="CJ506" s="142" t="s">
        <v>1987</v>
      </c>
      <c r="CK506" s="192"/>
      <c r="CL506" s="142"/>
      <c r="CM506" s="188"/>
      <c r="CN506" s="295"/>
      <c r="CR506" s="142"/>
      <c r="CS506" s="194"/>
    </row>
    <row r="507" spans="1:97" s="189" customFormat="1">
      <c r="A507" s="181">
        <v>184.1</v>
      </c>
      <c r="B507" s="619" t="s">
        <v>2060</v>
      </c>
      <c r="C507" s="187" t="s">
        <v>2061</v>
      </c>
      <c r="D507" s="187"/>
      <c r="E507" s="187"/>
      <c r="F507" s="182"/>
      <c r="G507" s="292" t="s">
        <v>2062</v>
      </c>
      <c r="J507" s="230" t="s">
        <v>1914</v>
      </c>
      <c r="O507" s="228"/>
      <c r="P507" s="228"/>
      <c r="S507" s="294"/>
      <c r="T507" s="181"/>
      <c r="U507" s="187"/>
      <c r="V507" s="188"/>
      <c r="AY507" s="194" t="s">
        <v>1292</v>
      </c>
      <c r="AZ507" s="142" t="s">
        <v>1993</v>
      </c>
      <c r="BA507" s="184" t="s">
        <v>1994</v>
      </c>
      <c r="BB507" s="184"/>
      <c r="BC507" s="184"/>
      <c r="BH507" s="291">
        <v>41816</v>
      </c>
      <c r="BI507" s="292" t="s">
        <v>1983</v>
      </c>
      <c r="BJ507" s="294"/>
      <c r="BN507" s="187"/>
      <c r="BO507" s="163"/>
      <c r="BQ507" s="152">
        <v>17.32</v>
      </c>
      <c r="BR507" s="142">
        <v>50</v>
      </c>
      <c r="BS507" s="293"/>
      <c r="BT507" s="293">
        <f t="shared" si="18"/>
        <v>0.86599999999999999</v>
      </c>
      <c r="BU507" s="293"/>
      <c r="BV507" s="163">
        <v>50</v>
      </c>
      <c r="BW507" s="163">
        <f t="shared" si="19"/>
        <v>0</v>
      </c>
      <c r="BX507" s="192"/>
      <c r="CA507" s="193"/>
      <c r="CB507" s="194"/>
      <c r="CC507" s="292"/>
      <c r="CF507" s="181"/>
      <c r="CG507" s="294"/>
      <c r="CH507" s="294"/>
      <c r="CI507" s="227"/>
      <c r="CJ507" s="142"/>
      <c r="CK507" s="192"/>
      <c r="CL507" s="142"/>
      <c r="CM507" s="188"/>
      <c r="CN507" s="295"/>
      <c r="CR507" s="142"/>
      <c r="CS507" s="194"/>
    </row>
    <row r="508" spans="1:97" s="189" customFormat="1">
      <c r="A508" s="181">
        <v>184.2</v>
      </c>
      <c r="B508" s="619" t="s">
        <v>2063</v>
      </c>
      <c r="C508" s="187"/>
      <c r="D508" s="187"/>
      <c r="E508" s="187"/>
      <c r="F508" s="182"/>
      <c r="G508" s="292" t="s">
        <v>2064</v>
      </c>
      <c r="J508" s="230"/>
      <c r="O508" s="228"/>
      <c r="P508" s="228"/>
      <c r="S508" s="294"/>
      <c r="T508" s="181"/>
      <c r="U508" s="187"/>
      <c r="V508" s="188"/>
      <c r="AY508" s="194"/>
      <c r="AZ508" s="142"/>
      <c r="BA508" s="184"/>
      <c r="BB508" s="184"/>
      <c r="BC508" s="184"/>
      <c r="BH508" s="291"/>
      <c r="BI508" s="292"/>
      <c r="BJ508" s="294"/>
      <c r="BN508" s="187"/>
      <c r="BO508" s="163"/>
      <c r="BQ508" s="152">
        <v>84.2</v>
      </c>
      <c r="BR508" s="142">
        <v>50</v>
      </c>
      <c r="BS508" s="293"/>
      <c r="BT508" s="293">
        <f t="shared" si="18"/>
        <v>4.21</v>
      </c>
      <c r="BV508" s="293">
        <v>0</v>
      </c>
      <c r="BW508" s="163">
        <f t="shared" si="19"/>
        <v>50</v>
      </c>
      <c r="BX508" s="192"/>
      <c r="CA508" s="193"/>
      <c r="CB508" s="194"/>
      <c r="CC508" s="292"/>
      <c r="CF508" s="181"/>
      <c r="CG508" s="294"/>
      <c r="CH508" s="294"/>
      <c r="CI508" s="227">
        <v>42093</v>
      </c>
      <c r="CJ508" s="142" t="s">
        <v>1987</v>
      </c>
      <c r="CK508" s="192"/>
      <c r="CL508" s="142"/>
      <c r="CM508" s="188"/>
      <c r="CN508" s="295"/>
      <c r="CR508" s="142"/>
      <c r="CS508" s="194"/>
    </row>
    <row r="509" spans="1:97" s="189" customFormat="1">
      <c r="A509" s="181">
        <v>185</v>
      </c>
      <c r="B509" s="619" t="s">
        <v>2065</v>
      </c>
      <c r="C509" s="187" t="s">
        <v>2066</v>
      </c>
      <c r="D509" s="187"/>
      <c r="E509" s="187"/>
      <c r="F509" s="182"/>
      <c r="G509" s="292" t="s">
        <v>2067</v>
      </c>
      <c r="J509" s="641" t="s">
        <v>1546</v>
      </c>
      <c r="O509" s="228"/>
      <c r="P509" s="228"/>
      <c r="S509" s="187">
        <v>70</v>
      </c>
      <c r="T509" s="181"/>
      <c r="U509" s="187"/>
      <c r="V509" s="188"/>
      <c r="AY509" s="194" t="s">
        <v>1292</v>
      </c>
      <c r="AZ509" s="142"/>
      <c r="BA509" s="184" t="s">
        <v>1876</v>
      </c>
      <c r="BB509" s="184"/>
      <c r="BC509" s="184"/>
      <c r="BG509" s="142" t="s">
        <v>1982</v>
      </c>
      <c r="BH509" s="291">
        <v>41816</v>
      </c>
      <c r="BI509" s="292" t="s">
        <v>1983</v>
      </c>
      <c r="BJ509" s="620">
        <v>0.7</v>
      </c>
      <c r="BK509" s="187"/>
      <c r="BL509" s="187"/>
      <c r="BN509" s="187"/>
      <c r="BO509" s="163"/>
      <c r="BQ509" s="246">
        <v>29.2</v>
      </c>
      <c r="BR509" s="142">
        <v>50</v>
      </c>
      <c r="BS509" s="293"/>
      <c r="BT509" s="293">
        <f t="shared" si="18"/>
        <v>1.46</v>
      </c>
      <c r="BU509" s="293"/>
      <c r="BV509" s="293">
        <v>0</v>
      </c>
      <c r="BW509" s="163">
        <f t="shared" si="19"/>
        <v>50</v>
      </c>
      <c r="BX509" s="192"/>
      <c r="CA509" s="193"/>
      <c r="CB509" s="194"/>
      <c r="CC509" s="292"/>
      <c r="CF509" s="181"/>
      <c r="CG509" s="294"/>
      <c r="CH509" s="294"/>
      <c r="CI509" s="227">
        <v>42093</v>
      </c>
      <c r="CJ509" s="142" t="s">
        <v>1987</v>
      </c>
      <c r="CK509" s="192"/>
      <c r="CL509" s="142"/>
      <c r="CM509" s="188"/>
      <c r="CN509" s="295"/>
      <c r="CR509" s="142"/>
      <c r="CS509" s="194"/>
    </row>
    <row r="510" spans="1:97" s="189" customFormat="1">
      <c r="A510" s="181">
        <v>185.1</v>
      </c>
      <c r="B510" s="619" t="s">
        <v>2068</v>
      </c>
      <c r="C510" s="187" t="s">
        <v>2069</v>
      </c>
      <c r="D510" s="187"/>
      <c r="E510" s="187"/>
      <c r="F510" s="182"/>
      <c r="G510" s="292" t="s">
        <v>2070</v>
      </c>
      <c r="J510" s="230" t="s">
        <v>1914</v>
      </c>
      <c r="O510" s="228"/>
      <c r="P510" s="228"/>
      <c r="S510" s="294"/>
      <c r="T510" s="181"/>
      <c r="U510" s="187"/>
      <c r="V510" s="188"/>
      <c r="AY510" s="194" t="s">
        <v>1292</v>
      </c>
      <c r="AZ510" s="142" t="s">
        <v>1993</v>
      </c>
      <c r="BA510" s="184" t="s">
        <v>1994</v>
      </c>
      <c r="BB510" s="184"/>
      <c r="BC510" s="184"/>
      <c r="BH510" s="291">
        <v>41816</v>
      </c>
      <c r="BI510" s="292" t="s">
        <v>1983</v>
      </c>
      <c r="BJ510" s="294"/>
      <c r="BN510" s="187"/>
      <c r="BO510" s="163"/>
      <c r="BQ510" s="246">
        <v>123.2</v>
      </c>
      <c r="BR510" s="142">
        <v>50</v>
      </c>
      <c r="BS510" s="293"/>
      <c r="BT510" s="293">
        <f t="shared" si="18"/>
        <v>6.16</v>
      </c>
      <c r="BU510" s="293"/>
      <c r="BV510" s="293">
        <v>0</v>
      </c>
      <c r="BW510" s="163">
        <f t="shared" si="19"/>
        <v>50</v>
      </c>
      <c r="BX510" s="192"/>
      <c r="CA510" s="193"/>
      <c r="CB510" s="194"/>
      <c r="CC510" s="292"/>
      <c r="CF510" s="181"/>
      <c r="CG510" s="294"/>
      <c r="CH510" s="294"/>
      <c r="CI510" s="227">
        <v>42093</v>
      </c>
      <c r="CJ510" s="142" t="s">
        <v>1987</v>
      </c>
      <c r="CK510" s="192"/>
      <c r="CL510" s="142"/>
      <c r="CM510" s="188"/>
      <c r="CN510" s="295"/>
      <c r="CR510" s="142"/>
      <c r="CS510" s="194"/>
    </row>
    <row r="511" spans="1:97" s="189" customFormat="1">
      <c r="A511" s="181">
        <v>186</v>
      </c>
      <c r="B511" s="619" t="s">
        <v>2071</v>
      </c>
      <c r="C511" s="187" t="s">
        <v>2072</v>
      </c>
      <c r="D511" s="187"/>
      <c r="E511" s="187"/>
      <c r="F511" s="182"/>
      <c r="G511" s="292" t="s">
        <v>2073</v>
      </c>
      <c r="J511" s="641" t="s">
        <v>1546</v>
      </c>
      <c r="O511" s="228"/>
      <c r="P511" s="228"/>
      <c r="S511" s="187" t="s">
        <v>2074</v>
      </c>
      <c r="T511" s="181"/>
      <c r="U511" s="187"/>
      <c r="V511" s="188"/>
      <c r="AY511" s="194" t="s">
        <v>1292</v>
      </c>
      <c r="AZ511" s="142"/>
      <c r="BA511" s="184" t="s">
        <v>1876</v>
      </c>
      <c r="BB511" s="184"/>
      <c r="BC511" s="184"/>
      <c r="BF511" s="189" t="s">
        <v>2075</v>
      </c>
      <c r="BG511" s="142" t="s">
        <v>1982</v>
      </c>
      <c r="BH511" s="291">
        <v>41816</v>
      </c>
      <c r="BI511" s="292" t="s">
        <v>1983</v>
      </c>
      <c r="BJ511" s="187" t="s">
        <v>1822</v>
      </c>
      <c r="BK511" s="187"/>
      <c r="BL511" s="187"/>
      <c r="BN511" s="187"/>
      <c r="BO511" s="163"/>
      <c r="BQ511" s="246">
        <v>96.6</v>
      </c>
      <c r="BR511" s="142">
        <v>50</v>
      </c>
      <c r="BS511" s="293"/>
      <c r="BT511" s="293">
        <f t="shared" si="18"/>
        <v>4.83</v>
      </c>
      <c r="BU511" s="293"/>
      <c r="BV511" s="163">
        <v>27</v>
      </c>
      <c r="BW511" s="163">
        <f t="shared" si="19"/>
        <v>23</v>
      </c>
      <c r="BX511" s="192"/>
      <c r="CA511" s="193"/>
      <c r="CB511" s="194"/>
      <c r="CC511" s="292"/>
      <c r="CF511" s="181"/>
      <c r="CG511" s="294"/>
      <c r="CH511" s="294"/>
      <c r="CI511" s="227"/>
      <c r="CJ511" s="142"/>
      <c r="CK511" s="192"/>
      <c r="CL511" s="142"/>
      <c r="CM511" s="188"/>
      <c r="CN511" s="295"/>
      <c r="CR511" s="142"/>
      <c r="CS511" s="194"/>
    </row>
    <row r="512" spans="1:97" s="189" customFormat="1">
      <c r="A512" s="181">
        <v>186.1</v>
      </c>
      <c r="B512" s="619" t="s">
        <v>2076</v>
      </c>
      <c r="C512" s="187"/>
      <c r="D512" s="187"/>
      <c r="E512" s="187"/>
      <c r="F512" s="182"/>
      <c r="G512" s="292" t="s">
        <v>2077</v>
      </c>
      <c r="J512" s="641"/>
      <c r="O512" s="228"/>
      <c r="P512" s="228"/>
      <c r="S512" s="187"/>
      <c r="T512" s="181"/>
      <c r="U512" s="187"/>
      <c r="V512" s="188"/>
      <c r="AY512" s="194"/>
      <c r="AZ512" s="142"/>
      <c r="BA512" s="184"/>
      <c r="BB512" s="184"/>
      <c r="BC512" s="184"/>
      <c r="BG512" s="142"/>
      <c r="BH512" s="291"/>
      <c r="BI512" s="292"/>
      <c r="BJ512" s="187"/>
      <c r="BK512" s="187"/>
      <c r="BL512" s="187"/>
      <c r="BN512" s="187"/>
      <c r="BO512" s="163"/>
      <c r="BQ512" s="246">
        <v>82.6</v>
      </c>
      <c r="BR512" s="142">
        <v>50</v>
      </c>
      <c r="BS512" s="293"/>
      <c r="BT512" s="293">
        <f t="shared" si="18"/>
        <v>4.13</v>
      </c>
      <c r="BU512" s="293"/>
      <c r="BV512" s="293">
        <v>0</v>
      </c>
      <c r="BW512" s="163">
        <f t="shared" si="19"/>
        <v>50</v>
      </c>
      <c r="BX512" s="192"/>
      <c r="CA512" s="193"/>
      <c r="CB512" s="194"/>
      <c r="CC512" s="292"/>
      <c r="CF512" s="181"/>
      <c r="CG512" s="294"/>
      <c r="CH512" s="294"/>
      <c r="CI512" s="227"/>
      <c r="CJ512" s="142"/>
      <c r="CK512" s="192"/>
      <c r="CL512" s="142"/>
      <c r="CM512" s="188"/>
      <c r="CN512" s="295"/>
      <c r="CR512" s="142"/>
      <c r="CS512" s="194"/>
    </row>
    <row r="513" spans="1:97" s="189" customFormat="1">
      <c r="A513" s="181">
        <v>186.2</v>
      </c>
      <c r="B513" s="619" t="s">
        <v>2078</v>
      </c>
      <c r="C513" s="187"/>
      <c r="D513" s="187"/>
      <c r="E513" s="187"/>
      <c r="F513" s="182"/>
      <c r="G513" s="292" t="s">
        <v>2077</v>
      </c>
      <c r="J513" s="641"/>
      <c r="O513" s="228"/>
      <c r="P513" s="228"/>
      <c r="S513" s="187"/>
      <c r="T513" s="181"/>
      <c r="U513" s="187"/>
      <c r="V513" s="188"/>
      <c r="AY513" s="194"/>
      <c r="AZ513" s="142"/>
      <c r="BA513" s="184"/>
      <c r="BB513" s="184"/>
      <c r="BC513" s="184"/>
      <c r="BG513" s="142"/>
      <c r="BH513" s="291"/>
      <c r="BI513" s="292"/>
      <c r="BJ513" s="187"/>
      <c r="BK513" s="187"/>
      <c r="BL513" s="187"/>
      <c r="BN513" s="187"/>
      <c r="BO513" s="163"/>
      <c r="BQ513" s="246">
        <v>38.799999999999997</v>
      </c>
      <c r="BR513" s="142">
        <v>50</v>
      </c>
      <c r="BS513" s="293"/>
      <c r="BT513" s="293">
        <f>BQ513*BR513/1000</f>
        <v>1.9399999999999997</v>
      </c>
      <c r="BU513" s="293"/>
      <c r="BV513" s="293"/>
      <c r="BW513" s="163"/>
      <c r="BX513" s="192"/>
      <c r="CA513" s="193"/>
      <c r="CB513" s="194"/>
      <c r="CC513" s="292"/>
      <c r="CF513" s="181"/>
      <c r="CG513" s="294"/>
      <c r="CH513" s="294"/>
      <c r="CI513" s="227"/>
      <c r="CJ513" s="142"/>
      <c r="CK513" s="192"/>
      <c r="CL513" s="142"/>
      <c r="CM513" s="188"/>
      <c r="CN513" s="295"/>
      <c r="CR513" s="142"/>
      <c r="CS513" s="194"/>
    </row>
    <row r="514" spans="1:97" s="189" customFormat="1">
      <c r="A514" s="181">
        <v>186.3</v>
      </c>
      <c r="B514" s="619" t="s">
        <v>2079</v>
      </c>
      <c r="C514" s="187" t="s">
        <v>2080</v>
      </c>
      <c r="D514" s="187"/>
      <c r="E514" s="187"/>
      <c r="F514" s="182"/>
      <c r="G514" s="292" t="s">
        <v>2081</v>
      </c>
      <c r="J514" s="230" t="s">
        <v>1914</v>
      </c>
      <c r="O514" s="228"/>
      <c r="P514" s="228"/>
      <c r="T514" s="181"/>
      <c r="U514" s="187"/>
      <c r="V514" s="188"/>
      <c r="AY514" s="194" t="s">
        <v>1292</v>
      </c>
      <c r="AZ514" s="142" t="s">
        <v>1993</v>
      </c>
      <c r="BA514" s="184" t="s">
        <v>1994</v>
      </c>
      <c r="BB514" s="184"/>
      <c r="BC514" s="184"/>
      <c r="BH514" s="291">
        <v>41816</v>
      </c>
      <c r="BI514" s="292" t="s">
        <v>1983</v>
      </c>
      <c r="BN514" s="187"/>
      <c r="BO514" s="163"/>
      <c r="BQ514" s="152">
        <v>67.599999999999994</v>
      </c>
      <c r="BR514" s="142">
        <v>50</v>
      </c>
      <c r="BS514" s="293"/>
      <c r="BT514" s="293">
        <f t="shared" si="18"/>
        <v>3.3799999999999994</v>
      </c>
      <c r="BU514" s="293"/>
      <c r="BV514" s="163">
        <v>50</v>
      </c>
      <c r="BW514" s="163">
        <f t="shared" si="19"/>
        <v>0</v>
      </c>
      <c r="BX514" s="192"/>
      <c r="CA514" s="193"/>
      <c r="CB514" s="194"/>
      <c r="CC514" s="292"/>
      <c r="CF514" s="181"/>
      <c r="CG514" s="294"/>
      <c r="CH514" s="294"/>
      <c r="CI514" s="227"/>
      <c r="CJ514" s="142"/>
      <c r="CK514" s="192"/>
      <c r="CL514" s="142"/>
      <c r="CM514" s="188"/>
      <c r="CN514" s="295"/>
      <c r="CR514" s="142"/>
      <c r="CS514" s="194"/>
    </row>
    <row r="515" spans="1:97" s="189" customFormat="1">
      <c r="A515" s="181">
        <v>186.4</v>
      </c>
      <c r="B515" s="619" t="s">
        <v>2082</v>
      </c>
      <c r="C515" s="187"/>
      <c r="D515" s="187"/>
      <c r="E515" s="187"/>
      <c r="F515" s="182"/>
      <c r="G515" s="292" t="s">
        <v>2083</v>
      </c>
      <c r="J515" s="230"/>
      <c r="O515" s="228"/>
      <c r="P515" s="228"/>
      <c r="T515" s="181"/>
      <c r="U515" s="187"/>
      <c r="V515" s="188"/>
      <c r="AY515" s="194"/>
      <c r="AZ515" s="142"/>
      <c r="BA515" s="184"/>
      <c r="BB515" s="184"/>
      <c r="BC515" s="184"/>
      <c r="BH515" s="291"/>
      <c r="BI515" s="292"/>
      <c r="BN515" s="187"/>
      <c r="BO515" s="163"/>
      <c r="BQ515" s="152">
        <v>129</v>
      </c>
      <c r="BR515" s="142">
        <v>50</v>
      </c>
      <c r="BS515" s="293"/>
      <c r="BT515" s="293">
        <f t="shared" si="18"/>
        <v>6.45</v>
      </c>
      <c r="BU515" s="293"/>
      <c r="BV515" s="293">
        <v>0</v>
      </c>
      <c r="BW515" s="163">
        <f t="shared" si="19"/>
        <v>50</v>
      </c>
      <c r="BX515" s="192"/>
      <c r="CA515" s="193"/>
      <c r="CB515" s="194"/>
      <c r="CC515" s="292"/>
      <c r="CF515" s="181"/>
      <c r="CG515" s="294"/>
      <c r="CH515" s="294"/>
      <c r="CI515" s="227"/>
      <c r="CJ515" s="142"/>
      <c r="CK515" s="192"/>
      <c r="CL515" s="142"/>
      <c r="CM515" s="188"/>
      <c r="CN515" s="295"/>
      <c r="CR515" s="142"/>
      <c r="CS515" s="194"/>
    </row>
    <row r="516" spans="1:97" s="189" customFormat="1">
      <c r="A516" s="181">
        <v>187</v>
      </c>
      <c r="B516" s="619" t="s">
        <v>2084</v>
      </c>
      <c r="C516" s="187" t="s">
        <v>2085</v>
      </c>
      <c r="D516" s="187"/>
      <c r="E516" s="187"/>
      <c r="F516" s="182"/>
      <c r="G516" s="292" t="s">
        <v>2086</v>
      </c>
      <c r="J516" s="641" t="s">
        <v>1546</v>
      </c>
      <c r="O516" s="228"/>
      <c r="P516" s="228"/>
      <c r="S516" s="187">
        <v>60</v>
      </c>
      <c r="T516" s="181"/>
      <c r="U516" s="187"/>
      <c r="V516" s="188"/>
      <c r="AY516" s="194" t="s">
        <v>1292</v>
      </c>
      <c r="AZ516" s="142"/>
      <c r="BA516" s="184" t="s">
        <v>1876</v>
      </c>
      <c r="BB516" s="184"/>
      <c r="BC516" s="184"/>
      <c r="BG516" s="142" t="s">
        <v>1982</v>
      </c>
      <c r="BH516" s="291">
        <v>41816</v>
      </c>
      <c r="BI516" s="292" t="s">
        <v>1983</v>
      </c>
      <c r="BJ516" s="620">
        <v>0.6</v>
      </c>
      <c r="BK516" s="187"/>
      <c r="BL516" s="187"/>
      <c r="BN516" s="187"/>
      <c r="BO516" s="163"/>
      <c r="BQ516" s="246">
        <v>15.12</v>
      </c>
      <c r="BR516" s="142">
        <v>50</v>
      </c>
      <c r="BS516" s="293"/>
      <c r="BT516" s="293">
        <f t="shared" si="18"/>
        <v>0.75600000000000001</v>
      </c>
      <c r="BU516" s="293"/>
      <c r="BV516" s="163"/>
      <c r="BW516" s="163"/>
      <c r="BX516" s="192"/>
      <c r="CA516" s="193"/>
      <c r="CB516" s="194"/>
      <c r="CC516" s="292"/>
      <c r="CF516" s="181"/>
      <c r="CG516" s="294"/>
      <c r="CH516" s="294"/>
      <c r="CI516" s="227">
        <v>42093</v>
      </c>
      <c r="CJ516" s="142" t="s">
        <v>1987</v>
      </c>
      <c r="CK516" s="192"/>
      <c r="CL516" s="142"/>
      <c r="CM516" s="188"/>
      <c r="CN516" s="295"/>
      <c r="CR516" s="142"/>
      <c r="CS516" s="194"/>
    </row>
    <row r="517" spans="1:97" s="189" customFormat="1">
      <c r="A517" s="181">
        <v>187.1</v>
      </c>
      <c r="B517" s="619" t="s">
        <v>2087</v>
      </c>
      <c r="C517" s="187" t="s">
        <v>2088</v>
      </c>
      <c r="D517" s="187"/>
      <c r="E517" s="187"/>
      <c r="F517" s="182"/>
      <c r="G517" s="648" t="s">
        <v>2089</v>
      </c>
      <c r="H517" s="603"/>
      <c r="I517" s="603"/>
      <c r="J517" s="230" t="s">
        <v>1914</v>
      </c>
      <c r="O517" s="228"/>
      <c r="P517" s="228"/>
      <c r="T517" s="181"/>
      <c r="U517" s="187"/>
      <c r="V517" s="188"/>
      <c r="AY517" s="194" t="s">
        <v>1292</v>
      </c>
      <c r="AZ517" s="142" t="s">
        <v>1993</v>
      </c>
      <c r="BA517" s="184" t="s">
        <v>1994</v>
      </c>
      <c r="BB517" s="184"/>
      <c r="BC517" s="184"/>
      <c r="BH517" s="291">
        <v>41816</v>
      </c>
      <c r="BI517" s="292" t="s">
        <v>1983</v>
      </c>
      <c r="BN517" s="187"/>
      <c r="BO517" s="163"/>
      <c r="BQ517" s="246">
        <v>44.4</v>
      </c>
      <c r="BR517" s="142">
        <v>50</v>
      </c>
      <c r="BS517" s="293"/>
      <c r="BT517" s="293">
        <f t="shared" si="18"/>
        <v>2.2200000000000002</v>
      </c>
      <c r="BU517" s="293"/>
      <c r="BV517" s="163"/>
      <c r="BW517" s="163"/>
      <c r="BX517" s="192"/>
      <c r="CA517" s="193"/>
      <c r="CB517" s="194"/>
      <c r="CC517" s="292"/>
      <c r="CF517" s="181"/>
      <c r="CG517" s="294"/>
      <c r="CH517" s="294"/>
      <c r="CI517" s="227">
        <v>42093</v>
      </c>
      <c r="CJ517" s="142" t="s">
        <v>1987</v>
      </c>
      <c r="CK517" s="192"/>
      <c r="CL517" s="142"/>
      <c r="CM517" s="188"/>
      <c r="CN517" s="295"/>
      <c r="CR517" s="142"/>
      <c r="CS517" s="194"/>
    </row>
    <row r="518" spans="1:97" s="189" customFormat="1">
      <c r="A518" s="181">
        <v>188</v>
      </c>
      <c r="B518" s="619" t="s">
        <v>2090</v>
      </c>
      <c r="C518" s="187"/>
      <c r="D518" s="187"/>
      <c r="E518" s="187"/>
      <c r="F518" s="182"/>
      <c r="G518" s="292" t="s">
        <v>2091</v>
      </c>
      <c r="J518" s="641" t="s">
        <v>1546</v>
      </c>
      <c r="O518" s="228"/>
      <c r="P518" s="228"/>
      <c r="S518" s="187">
        <v>50</v>
      </c>
      <c r="T518" s="181"/>
      <c r="U518" s="187"/>
      <c r="V518" s="188"/>
      <c r="AY518" s="194" t="s">
        <v>1292</v>
      </c>
      <c r="AZ518" s="142"/>
      <c r="BA518" s="184" t="s">
        <v>1876</v>
      </c>
      <c r="BB518" s="184"/>
      <c r="BC518" s="184"/>
      <c r="BF518" s="189" t="s">
        <v>1981</v>
      </c>
      <c r="BG518" s="142" t="s">
        <v>1982</v>
      </c>
      <c r="BH518" s="291">
        <v>41816</v>
      </c>
      <c r="BI518" s="292" t="s">
        <v>1983</v>
      </c>
      <c r="BJ518" s="620">
        <v>0.5</v>
      </c>
      <c r="BK518" s="187"/>
      <c r="BL518" s="187"/>
      <c r="BN518" s="187"/>
      <c r="BO518" s="163"/>
      <c r="BQ518" s="246">
        <v>71.8</v>
      </c>
      <c r="BR518" s="142">
        <v>50</v>
      </c>
      <c r="BS518" s="293"/>
      <c r="BT518" s="293">
        <f t="shared" si="18"/>
        <v>3.59</v>
      </c>
      <c r="BU518" s="293"/>
      <c r="BV518" s="293">
        <v>0</v>
      </c>
      <c r="BW518" s="163">
        <f>BR518-BV518</f>
        <v>50</v>
      </c>
      <c r="BX518" s="192"/>
      <c r="CA518" s="193"/>
      <c r="CB518" s="194"/>
      <c r="CC518" s="292"/>
      <c r="CF518" s="181"/>
      <c r="CG518" s="294"/>
      <c r="CH518" s="294"/>
      <c r="CI518" s="227"/>
      <c r="CJ518" s="142"/>
      <c r="CK518" s="192"/>
      <c r="CL518" s="142"/>
      <c r="CM518" s="188"/>
      <c r="CN518" s="295"/>
      <c r="CR518" s="142"/>
      <c r="CS518" s="194"/>
    </row>
    <row r="519" spans="1:97" s="189" customFormat="1">
      <c r="A519" s="181">
        <v>188.1</v>
      </c>
      <c r="B519" s="619" t="s">
        <v>2092</v>
      </c>
      <c r="C519" s="187"/>
      <c r="D519" s="187"/>
      <c r="E519" s="187"/>
      <c r="F519" s="182"/>
      <c r="G519" s="292" t="s">
        <v>2093</v>
      </c>
      <c r="J519" s="641"/>
      <c r="O519" s="228"/>
      <c r="P519" s="228"/>
      <c r="S519" s="187"/>
      <c r="T519" s="181"/>
      <c r="U519" s="187"/>
      <c r="V519" s="188"/>
      <c r="AY519" s="194"/>
      <c r="AZ519" s="142"/>
      <c r="BA519" s="184"/>
      <c r="BB519" s="184"/>
      <c r="BC519" s="184"/>
      <c r="BG519" s="142"/>
      <c r="BH519" s="291"/>
      <c r="BI519" s="292"/>
      <c r="BJ519" s="620"/>
      <c r="BK519" s="187"/>
      <c r="BL519" s="187"/>
      <c r="BN519" s="187"/>
      <c r="BO519" s="163"/>
      <c r="BQ519" s="246">
        <v>42.6</v>
      </c>
      <c r="BR519" s="142">
        <v>50</v>
      </c>
      <c r="BS519" s="293"/>
      <c r="BT519" s="293">
        <f t="shared" si="18"/>
        <v>2.13</v>
      </c>
      <c r="BU519" s="293"/>
      <c r="BV519" s="293">
        <v>0</v>
      </c>
      <c r="BW519" s="163"/>
      <c r="BX519" s="192"/>
      <c r="CA519" s="193"/>
      <c r="CB519" s="194"/>
      <c r="CC519" s="292"/>
      <c r="CF519" s="181"/>
      <c r="CG519" s="294"/>
      <c r="CH519" s="294"/>
      <c r="CI519" s="227"/>
      <c r="CJ519" s="142"/>
      <c r="CK519" s="192"/>
      <c r="CL519" s="142"/>
      <c r="CM519" s="188"/>
      <c r="CN519" s="295"/>
      <c r="CR519" s="142"/>
      <c r="CS519" s="194"/>
    </row>
    <row r="520" spans="1:97" s="189" customFormat="1">
      <c r="A520" s="181">
        <v>188.2</v>
      </c>
      <c r="B520" s="619" t="s">
        <v>2094</v>
      </c>
      <c r="C520" s="187" t="s">
        <v>2095</v>
      </c>
      <c r="D520" s="187"/>
      <c r="E520" s="187"/>
      <c r="F520" s="182"/>
      <c r="G520" s="292" t="s">
        <v>2093</v>
      </c>
      <c r="J520" s="641"/>
      <c r="O520" s="228"/>
      <c r="P520" s="228"/>
      <c r="S520" s="187"/>
      <c r="T520" s="181"/>
      <c r="U520" s="187"/>
      <c r="V520" s="188"/>
      <c r="AY520" s="194"/>
      <c r="AZ520" s="142"/>
      <c r="BA520" s="184"/>
      <c r="BB520" s="184"/>
      <c r="BC520" s="184"/>
      <c r="BG520" s="142"/>
      <c r="BH520" s="291"/>
      <c r="BI520" s="292"/>
      <c r="BJ520" s="620"/>
      <c r="BK520" s="187"/>
      <c r="BL520" s="187"/>
      <c r="BN520" s="187"/>
      <c r="BO520" s="163"/>
      <c r="BQ520" s="246">
        <v>32</v>
      </c>
      <c r="BR520" s="142">
        <v>50</v>
      </c>
      <c r="BS520" s="293"/>
      <c r="BT520" s="293">
        <f>BQ520*BR520/1000</f>
        <v>1.6</v>
      </c>
      <c r="BU520" s="293"/>
      <c r="BV520" s="293"/>
      <c r="BW520" s="163"/>
      <c r="BX520" s="192"/>
      <c r="CA520" s="193"/>
      <c r="CB520" s="194"/>
      <c r="CC520" s="292"/>
      <c r="CF520" s="181"/>
      <c r="CG520" s="294"/>
      <c r="CH520" s="294"/>
      <c r="CI520" s="227"/>
      <c r="CJ520" s="142"/>
      <c r="CK520" s="192"/>
      <c r="CL520" s="142"/>
      <c r="CM520" s="188"/>
      <c r="CN520" s="295"/>
      <c r="CR520" s="142"/>
      <c r="CS520" s="194"/>
    </row>
    <row r="521" spans="1:97" s="189" customFormat="1">
      <c r="A521" s="181">
        <v>188.3</v>
      </c>
      <c r="B521" s="619" t="s">
        <v>2096</v>
      </c>
      <c r="C521" s="187" t="s">
        <v>2097</v>
      </c>
      <c r="D521" s="187"/>
      <c r="E521" s="187"/>
      <c r="F521" s="182"/>
      <c r="G521" s="648" t="s">
        <v>2098</v>
      </c>
      <c r="H521" s="603"/>
      <c r="I521" s="603"/>
      <c r="J521" s="230" t="s">
        <v>1914</v>
      </c>
      <c r="O521" s="228"/>
      <c r="P521" s="228"/>
      <c r="T521" s="181"/>
      <c r="U521" s="187"/>
      <c r="V521" s="188"/>
      <c r="AY521" s="194" t="s">
        <v>1292</v>
      </c>
      <c r="AZ521" s="142" t="s">
        <v>1993</v>
      </c>
      <c r="BA521" s="184" t="s">
        <v>1994</v>
      </c>
      <c r="BB521" s="184"/>
      <c r="BC521" s="184"/>
      <c r="BH521" s="291">
        <v>41816</v>
      </c>
      <c r="BI521" s="292" t="s">
        <v>1983</v>
      </c>
      <c r="BN521" s="187"/>
      <c r="BO521" s="163"/>
      <c r="BQ521" s="246">
        <v>222</v>
      </c>
      <c r="BR521" s="142">
        <v>50</v>
      </c>
      <c r="BS521" s="293"/>
      <c r="BT521" s="293">
        <f t="shared" si="18"/>
        <v>11.1</v>
      </c>
      <c r="BU521" s="293"/>
      <c r="BV521" s="163"/>
      <c r="BW521" s="163"/>
      <c r="BX521" s="192"/>
      <c r="CA521" s="193"/>
      <c r="CB521" s="194"/>
      <c r="CC521" s="292"/>
      <c r="CF521" s="181"/>
      <c r="CG521" s="294"/>
      <c r="CH521" s="294"/>
      <c r="CI521" s="227"/>
      <c r="CJ521" s="142"/>
      <c r="CK521" s="192"/>
      <c r="CL521" s="142"/>
      <c r="CM521" s="188"/>
      <c r="CN521" s="295"/>
      <c r="CR521" s="142"/>
      <c r="CS521" s="194"/>
    </row>
    <row r="522" spans="1:97" s="189" customFormat="1">
      <c r="A522" s="181">
        <v>188.4</v>
      </c>
      <c r="B522" s="619" t="s">
        <v>2099</v>
      </c>
      <c r="C522" s="187"/>
      <c r="D522" s="187"/>
      <c r="E522" s="187"/>
      <c r="F522" s="182"/>
      <c r="G522" s="292" t="s">
        <v>2100</v>
      </c>
      <c r="J522" s="230"/>
      <c r="O522" s="228"/>
      <c r="P522" s="228"/>
      <c r="T522" s="181"/>
      <c r="U522" s="187"/>
      <c r="V522" s="188"/>
      <c r="AY522" s="194"/>
      <c r="AZ522" s="142"/>
      <c r="BA522" s="184"/>
      <c r="BB522" s="184"/>
      <c r="BC522" s="184"/>
      <c r="BH522" s="291"/>
      <c r="BI522" s="292"/>
      <c r="BN522" s="187"/>
      <c r="BO522" s="163"/>
      <c r="BQ522" s="246">
        <v>93.4</v>
      </c>
      <c r="BR522" s="142">
        <v>50</v>
      </c>
      <c r="BS522" s="293"/>
      <c r="BT522" s="293">
        <f t="shared" si="18"/>
        <v>4.67</v>
      </c>
      <c r="BU522" s="293"/>
      <c r="BV522" s="163"/>
      <c r="BW522" s="163"/>
      <c r="BX522" s="192"/>
      <c r="CA522" s="193"/>
      <c r="CB522" s="194"/>
      <c r="CC522" s="292"/>
      <c r="CF522" s="181"/>
      <c r="CG522" s="294"/>
      <c r="CH522" s="294"/>
      <c r="CI522" s="227"/>
      <c r="CJ522" s="142"/>
      <c r="CK522" s="192"/>
      <c r="CL522" s="142"/>
      <c r="CM522" s="188"/>
      <c r="CN522" s="295"/>
      <c r="CR522" s="142"/>
      <c r="CS522" s="194"/>
    </row>
    <row r="523" spans="1:97" s="189" customFormat="1">
      <c r="A523" s="181">
        <v>189</v>
      </c>
      <c r="B523" s="619" t="s">
        <v>2101</v>
      </c>
      <c r="C523" s="187" t="s">
        <v>2102</v>
      </c>
      <c r="D523" s="187"/>
      <c r="E523" s="187"/>
      <c r="F523" s="182"/>
      <c r="G523" s="292" t="s">
        <v>2103</v>
      </c>
      <c r="J523" s="641" t="s">
        <v>1546</v>
      </c>
      <c r="O523" s="228"/>
      <c r="P523" s="228"/>
      <c r="S523" s="187">
        <v>70</v>
      </c>
      <c r="T523" s="181"/>
      <c r="U523" s="187"/>
      <c r="V523" s="188"/>
      <c r="AY523" s="194" t="s">
        <v>1292</v>
      </c>
      <c r="AZ523" s="142"/>
      <c r="BA523" s="184" t="s">
        <v>1876</v>
      </c>
      <c r="BB523" s="184"/>
      <c r="BC523" s="184"/>
      <c r="BG523" s="142" t="s">
        <v>1982</v>
      </c>
      <c r="BH523" s="291">
        <v>41816</v>
      </c>
      <c r="BI523" s="292" t="s">
        <v>1983</v>
      </c>
      <c r="BJ523" s="620">
        <v>0.7</v>
      </c>
      <c r="BK523" s="187"/>
      <c r="BL523" s="187"/>
      <c r="BN523" s="187"/>
      <c r="BO523" s="163"/>
      <c r="BQ523" s="246">
        <v>57.2</v>
      </c>
      <c r="BR523" s="142">
        <v>50</v>
      </c>
      <c r="BS523" s="293"/>
      <c r="BT523" s="293">
        <f t="shared" si="18"/>
        <v>2.86</v>
      </c>
      <c r="BU523" s="293"/>
      <c r="BV523" s="163">
        <v>0</v>
      </c>
      <c r="BW523" s="163"/>
      <c r="BX523" s="192"/>
      <c r="CA523" s="193"/>
      <c r="CB523" s="194"/>
      <c r="CC523" s="292"/>
      <c r="CF523" s="181"/>
      <c r="CG523" s="294"/>
      <c r="CH523" s="294"/>
      <c r="CI523" s="227">
        <v>42093</v>
      </c>
      <c r="CJ523" s="142" t="s">
        <v>1987</v>
      </c>
      <c r="CK523" s="192"/>
      <c r="CL523" s="142"/>
      <c r="CM523" s="188"/>
      <c r="CN523" s="295"/>
      <c r="CR523" s="142"/>
      <c r="CS523" s="194"/>
    </row>
    <row r="524" spans="1:97" s="189" customFormat="1">
      <c r="A524" s="181">
        <v>189.1</v>
      </c>
      <c r="B524" s="619" t="s">
        <v>2104</v>
      </c>
      <c r="C524" s="187" t="s">
        <v>2105</v>
      </c>
      <c r="D524" s="187"/>
      <c r="E524" s="187"/>
      <c r="F524" s="182"/>
      <c r="G524" s="648" t="s">
        <v>2106</v>
      </c>
      <c r="H524" s="603"/>
      <c r="I524" s="603"/>
      <c r="J524" s="230" t="s">
        <v>1914</v>
      </c>
      <c r="O524" s="228"/>
      <c r="P524" s="228"/>
      <c r="T524" s="181"/>
      <c r="U524" s="187"/>
      <c r="V524" s="188"/>
      <c r="AY524" s="194" t="s">
        <v>1292</v>
      </c>
      <c r="AZ524" s="142" t="s">
        <v>1993</v>
      </c>
      <c r="BA524" s="184" t="s">
        <v>1994</v>
      </c>
      <c r="BB524" s="184"/>
      <c r="BC524" s="184"/>
      <c r="BH524" s="291">
        <v>41816</v>
      </c>
      <c r="BI524" s="292" t="s">
        <v>1983</v>
      </c>
      <c r="BN524" s="187"/>
      <c r="BO524" s="163"/>
      <c r="BQ524" s="246">
        <v>34</v>
      </c>
      <c r="BR524" s="142">
        <v>50</v>
      </c>
      <c r="BS524" s="293"/>
      <c r="BT524" s="293">
        <f t="shared" si="18"/>
        <v>1.7</v>
      </c>
      <c r="BU524" s="293"/>
      <c r="BV524" s="163"/>
      <c r="BW524" s="163"/>
      <c r="BX524" s="192"/>
      <c r="CA524" s="193"/>
      <c r="CB524" s="194"/>
      <c r="CC524" s="292"/>
      <c r="CF524" s="181"/>
      <c r="CG524" s="294"/>
      <c r="CH524" s="294"/>
      <c r="CI524" s="227">
        <v>42093</v>
      </c>
      <c r="CJ524" s="142" t="s">
        <v>1987</v>
      </c>
      <c r="CK524" s="192"/>
      <c r="CL524" s="142"/>
      <c r="CM524" s="188"/>
      <c r="CN524" s="295"/>
      <c r="CR524" s="142"/>
      <c r="CS524" s="194"/>
    </row>
    <row r="525" spans="1:97" s="189" customFormat="1">
      <c r="A525" s="181">
        <v>190</v>
      </c>
      <c r="B525" s="619" t="s">
        <v>2107</v>
      </c>
      <c r="C525" s="187" t="s">
        <v>2108</v>
      </c>
      <c r="D525" s="187"/>
      <c r="E525" s="187"/>
      <c r="F525" s="182"/>
      <c r="G525" s="292" t="s">
        <v>2109</v>
      </c>
      <c r="J525" s="641" t="s">
        <v>1546</v>
      </c>
      <c r="O525" s="228"/>
      <c r="P525" s="228"/>
      <c r="S525" s="187">
        <v>70</v>
      </c>
      <c r="T525" s="181"/>
      <c r="U525" s="187"/>
      <c r="V525" s="188"/>
      <c r="AY525" s="194" t="s">
        <v>1292</v>
      </c>
      <c r="AZ525" s="142"/>
      <c r="BA525" s="184" t="s">
        <v>1876</v>
      </c>
      <c r="BB525" s="184"/>
      <c r="BC525" s="184"/>
      <c r="BF525" s="189" t="s">
        <v>1981</v>
      </c>
      <c r="BG525" s="142" t="s">
        <v>1982</v>
      </c>
      <c r="BH525" s="291">
        <v>41816</v>
      </c>
      <c r="BI525" s="292" t="s">
        <v>1983</v>
      </c>
      <c r="BJ525" s="620">
        <v>0.7</v>
      </c>
      <c r="BK525" s="187"/>
      <c r="BL525" s="187"/>
      <c r="BN525" s="187"/>
      <c r="BO525" s="163"/>
      <c r="BQ525" s="246">
        <v>126.2</v>
      </c>
      <c r="BR525" s="142">
        <v>50</v>
      </c>
      <c r="BS525" s="293"/>
      <c r="BT525" s="293">
        <f t="shared" si="18"/>
        <v>6.31</v>
      </c>
      <c r="BU525" s="293"/>
      <c r="BV525" s="163">
        <v>22</v>
      </c>
      <c r="BW525" s="163">
        <f>BR525-BV525</f>
        <v>28</v>
      </c>
      <c r="BX525" s="192"/>
      <c r="CA525" s="193"/>
      <c r="CB525" s="194"/>
      <c r="CC525" s="292"/>
      <c r="CF525" s="181"/>
      <c r="CG525" s="294"/>
      <c r="CH525" s="294"/>
      <c r="CI525" s="227">
        <v>42093</v>
      </c>
      <c r="CJ525" s="142" t="s">
        <v>1987</v>
      </c>
      <c r="CK525" s="192"/>
      <c r="CL525" s="142"/>
      <c r="CM525" s="188"/>
      <c r="CN525" s="295"/>
      <c r="CR525" s="142"/>
      <c r="CS525" s="194"/>
    </row>
    <row r="526" spans="1:97" s="189" customFormat="1">
      <c r="A526" s="181">
        <v>190.1</v>
      </c>
      <c r="B526" s="619" t="s">
        <v>2110</v>
      </c>
      <c r="C526" s="187" t="s">
        <v>2111</v>
      </c>
      <c r="D526" s="187"/>
      <c r="E526" s="187"/>
      <c r="F526" s="182"/>
      <c r="G526" s="648" t="s">
        <v>2112</v>
      </c>
      <c r="H526" s="603"/>
      <c r="I526" s="603"/>
      <c r="J526" s="230" t="s">
        <v>1914</v>
      </c>
      <c r="O526" s="228"/>
      <c r="P526" s="228"/>
      <c r="T526" s="181"/>
      <c r="U526" s="187"/>
      <c r="V526" s="188"/>
      <c r="AY526" s="194" t="s">
        <v>1292</v>
      </c>
      <c r="AZ526" s="142" t="s">
        <v>1993</v>
      </c>
      <c r="BA526" s="184" t="s">
        <v>1994</v>
      </c>
      <c r="BB526" s="184"/>
      <c r="BC526" s="184"/>
      <c r="BH526" s="291">
        <v>41816</v>
      </c>
      <c r="BI526" s="292" t="s">
        <v>1983</v>
      </c>
      <c r="BN526" s="187"/>
      <c r="BO526" s="163"/>
      <c r="BQ526" s="246">
        <v>63.8</v>
      </c>
      <c r="BR526" s="142">
        <v>50</v>
      </c>
      <c r="BS526" s="293"/>
      <c r="BT526" s="293">
        <f t="shared" si="18"/>
        <v>3.19</v>
      </c>
      <c r="BU526" s="293"/>
      <c r="BV526" s="163">
        <v>50</v>
      </c>
      <c r="BW526" s="163">
        <f>BR526-BV526</f>
        <v>0</v>
      </c>
      <c r="BX526" s="192"/>
      <c r="CA526" s="193"/>
      <c r="CB526" s="194"/>
      <c r="CC526" s="292"/>
      <c r="CF526" s="181"/>
      <c r="CG526" s="294"/>
      <c r="CH526" s="294"/>
      <c r="CI526" s="227">
        <v>42093</v>
      </c>
      <c r="CJ526" s="142" t="s">
        <v>1987</v>
      </c>
      <c r="CK526" s="192"/>
      <c r="CL526" s="142"/>
      <c r="CM526" s="188"/>
      <c r="CN526" s="295"/>
      <c r="CR526" s="142"/>
      <c r="CS526" s="194"/>
    </row>
    <row r="527" spans="1:97" s="189" customFormat="1">
      <c r="A527" s="181">
        <v>191</v>
      </c>
      <c r="B527" s="619" t="s">
        <v>2113</v>
      </c>
      <c r="C527" s="187" t="s">
        <v>2114</v>
      </c>
      <c r="D527" s="187"/>
      <c r="E527" s="187"/>
      <c r="F527" s="182"/>
      <c r="G527" s="292" t="s">
        <v>2115</v>
      </c>
      <c r="J527" s="641" t="s">
        <v>1546</v>
      </c>
      <c r="O527" s="228"/>
      <c r="P527" s="228"/>
      <c r="S527" s="187">
        <v>60</v>
      </c>
      <c r="T527" s="181"/>
      <c r="U527" s="187"/>
      <c r="V527" s="188"/>
      <c r="AY527" s="194" t="s">
        <v>1292</v>
      </c>
      <c r="AZ527" s="142"/>
      <c r="BA527" s="184" t="s">
        <v>1876</v>
      </c>
      <c r="BB527" s="184"/>
      <c r="BC527" s="184"/>
      <c r="BG527" s="142" t="s">
        <v>1982</v>
      </c>
      <c r="BH527" s="291">
        <v>41816</v>
      </c>
      <c r="BI527" s="292" t="s">
        <v>1983</v>
      </c>
      <c r="BJ527" s="620">
        <v>0.6</v>
      </c>
      <c r="BK527" s="187"/>
      <c r="BL527" s="187"/>
      <c r="BN527" s="187"/>
      <c r="BO527" s="163"/>
      <c r="BQ527" s="246">
        <v>72.8</v>
      </c>
      <c r="BR527" s="142">
        <v>50</v>
      </c>
      <c r="BS527" s="293"/>
      <c r="BT527" s="293">
        <f t="shared" si="18"/>
        <v>3.64</v>
      </c>
      <c r="BU527" s="293"/>
      <c r="BV527" s="163">
        <v>0</v>
      </c>
      <c r="BW527" s="163"/>
      <c r="BX527" s="192"/>
      <c r="CA527" s="193"/>
      <c r="CB527" s="194"/>
      <c r="CC527" s="292"/>
      <c r="CF527" s="181"/>
      <c r="CG527" s="294"/>
      <c r="CH527" s="294"/>
      <c r="CI527" s="227">
        <v>42093</v>
      </c>
      <c r="CJ527" s="142" t="s">
        <v>1987</v>
      </c>
      <c r="CK527" s="192"/>
      <c r="CL527" s="142"/>
      <c r="CM527" s="188"/>
      <c r="CN527" s="295"/>
      <c r="CR527" s="142"/>
      <c r="CS527" s="194"/>
    </row>
    <row r="528" spans="1:97" s="189" customFormat="1">
      <c r="A528" s="181">
        <v>191.1</v>
      </c>
      <c r="B528" s="619" t="s">
        <v>2116</v>
      </c>
      <c r="C528" s="187" t="s">
        <v>2117</v>
      </c>
      <c r="D528" s="187"/>
      <c r="E528" s="187"/>
      <c r="F528" s="182"/>
      <c r="G528" s="648" t="s">
        <v>2118</v>
      </c>
      <c r="H528" s="603"/>
      <c r="I528" s="603"/>
      <c r="J528" s="230" t="s">
        <v>1914</v>
      </c>
      <c r="O528" s="228"/>
      <c r="P528" s="228"/>
      <c r="T528" s="181"/>
      <c r="U528" s="187"/>
      <c r="V528" s="188"/>
      <c r="AY528" s="194" t="s">
        <v>1292</v>
      </c>
      <c r="AZ528" s="142" t="s">
        <v>1993</v>
      </c>
      <c r="BA528" s="184" t="s">
        <v>1994</v>
      </c>
      <c r="BB528" s="184"/>
      <c r="BC528" s="184"/>
      <c r="BH528" s="291">
        <v>41816</v>
      </c>
      <c r="BI528" s="292" t="s">
        <v>1983</v>
      </c>
      <c r="BN528" s="187"/>
      <c r="BO528" s="163"/>
      <c r="BQ528" s="246">
        <v>6.62</v>
      </c>
      <c r="BR528" s="142">
        <v>50</v>
      </c>
      <c r="BS528" s="293"/>
      <c r="BT528" s="293">
        <f t="shared" si="18"/>
        <v>0.33100000000000002</v>
      </c>
      <c r="BU528" s="293"/>
      <c r="BV528" s="163"/>
      <c r="BW528" s="163"/>
      <c r="BX528" s="192"/>
      <c r="CA528" s="193"/>
      <c r="CB528" s="194"/>
      <c r="CC528" s="292"/>
      <c r="CF528" s="181"/>
      <c r="CG528" s="294"/>
      <c r="CH528" s="294"/>
      <c r="CI528" s="227">
        <v>42093</v>
      </c>
      <c r="CJ528" s="142" t="s">
        <v>1987</v>
      </c>
      <c r="CK528" s="192"/>
      <c r="CL528" s="142"/>
      <c r="CM528" s="188"/>
      <c r="CN528" s="295"/>
      <c r="CR528" s="142"/>
      <c r="CS528" s="194"/>
    </row>
    <row r="529" spans="1:97" s="189" customFormat="1">
      <c r="A529" s="181">
        <v>192</v>
      </c>
      <c r="B529" s="619" t="s">
        <v>2119</v>
      </c>
      <c r="C529" s="187" t="s">
        <v>2120</v>
      </c>
      <c r="D529" s="187"/>
      <c r="E529" s="187"/>
      <c r="F529" s="182"/>
      <c r="G529" s="292" t="s">
        <v>2121</v>
      </c>
      <c r="J529" s="641" t="s">
        <v>1546</v>
      </c>
      <c r="O529" s="228"/>
      <c r="P529" s="228"/>
      <c r="S529" s="187" t="s">
        <v>2122</v>
      </c>
      <c r="T529" s="181"/>
      <c r="U529" s="187"/>
      <c r="V529" s="188"/>
      <c r="AY529" s="194" t="s">
        <v>1292</v>
      </c>
      <c r="AZ529" s="142"/>
      <c r="BA529" s="184" t="s">
        <v>1876</v>
      </c>
      <c r="BB529" s="184"/>
      <c r="BC529" s="184"/>
      <c r="BF529" s="189" t="s">
        <v>2011</v>
      </c>
      <c r="BG529" s="142" t="s">
        <v>1982</v>
      </c>
      <c r="BH529" s="291">
        <v>41816</v>
      </c>
      <c r="BI529" s="292" t="s">
        <v>1983</v>
      </c>
      <c r="BJ529" s="187" t="s">
        <v>2123</v>
      </c>
      <c r="BK529" s="187"/>
      <c r="BL529" s="187"/>
      <c r="BN529" s="187"/>
      <c r="BO529" s="163"/>
      <c r="BQ529" s="246">
        <v>109.4</v>
      </c>
      <c r="BR529" s="142">
        <v>50</v>
      </c>
      <c r="BS529" s="293"/>
      <c r="BT529" s="293">
        <f t="shared" si="18"/>
        <v>5.47</v>
      </c>
      <c r="BU529" s="293"/>
      <c r="BV529" s="163">
        <v>18</v>
      </c>
      <c r="BW529" s="163">
        <f>BR529-BV529</f>
        <v>32</v>
      </c>
      <c r="BX529" s="192"/>
      <c r="CA529" s="193"/>
      <c r="CB529" s="194"/>
      <c r="CC529" s="292"/>
      <c r="CF529" s="181"/>
      <c r="CG529" s="294"/>
      <c r="CH529" s="294"/>
      <c r="CI529" s="227">
        <v>42081</v>
      </c>
      <c r="CJ529" s="142" t="s">
        <v>1987</v>
      </c>
      <c r="CK529" s="192"/>
      <c r="CL529" s="142"/>
      <c r="CM529" s="188"/>
      <c r="CN529" s="295"/>
      <c r="CR529" s="142"/>
      <c r="CS529" s="194"/>
    </row>
    <row r="530" spans="1:97" s="189" customFormat="1">
      <c r="A530" s="181">
        <v>192.1</v>
      </c>
      <c r="B530" s="619" t="s">
        <v>2124</v>
      </c>
      <c r="C530" s="187" t="s">
        <v>2125</v>
      </c>
      <c r="D530" s="187"/>
      <c r="E530" s="187"/>
      <c r="F530" s="182"/>
      <c r="G530" s="648" t="s">
        <v>2126</v>
      </c>
      <c r="H530" s="603"/>
      <c r="I530" s="603"/>
      <c r="J530" s="230" t="s">
        <v>1914</v>
      </c>
      <c r="O530" s="228"/>
      <c r="P530" s="228"/>
      <c r="S530" s="294"/>
      <c r="T530" s="181"/>
      <c r="U530" s="187"/>
      <c r="V530" s="188"/>
      <c r="AY530" s="194" t="s">
        <v>1292</v>
      </c>
      <c r="AZ530" s="142" t="s">
        <v>1993</v>
      </c>
      <c r="BA530" s="184" t="s">
        <v>1994</v>
      </c>
      <c r="BB530" s="184"/>
      <c r="BC530" s="184"/>
      <c r="BH530" s="291">
        <v>41816</v>
      </c>
      <c r="BI530" s="292" t="s">
        <v>1983</v>
      </c>
      <c r="BJ530" s="294"/>
      <c r="BN530" s="187"/>
      <c r="BO530" s="163"/>
      <c r="BQ530" s="246">
        <v>63.8</v>
      </c>
      <c r="BR530" s="142">
        <v>50</v>
      </c>
      <c r="BS530" s="293"/>
      <c r="BT530" s="293">
        <f t="shared" si="18"/>
        <v>3.19</v>
      </c>
      <c r="BU530" s="293"/>
      <c r="BV530" s="163">
        <v>35</v>
      </c>
      <c r="BW530" s="163">
        <f>BR530-BV530</f>
        <v>15</v>
      </c>
      <c r="BX530" s="192"/>
      <c r="CA530" s="193"/>
      <c r="CB530" s="194"/>
      <c r="CC530" s="292"/>
      <c r="CF530" s="181"/>
      <c r="CG530" s="294"/>
      <c r="CH530" s="294"/>
      <c r="CI530" s="227">
        <v>42081</v>
      </c>
      <c r="CJ530" s="142" t="s">
        <v>1987</v>
      </c>
      <c r="CK530" s="192"/>
      <c r="CL530" s="142"/>
      <c r="CM530" s="188"/>
      <c r="CN530" s="295"/>
      <c r="CR530" s="142"/>
      <c r="CS530" s="194"/>
    </row>
    <row r="531" spans="1:97" s="189" customFormat="1">
      <c r="A531" s="181">
        <v>193</v>
      </c>
      <c r="B531" s="619" t="s">
        <v>2127</v>
      </c>
      <c r="C531" s="187" t="s">
        <v>2128</v>
      </c>
      <c r="D531" s="187"/>
      <c r="E531" s="187"/>
      <c r="F531" s="182"/>
      <c r="G531" s="292" t="s">
        <v>2129</v>
      </c>
      <c r="J531" s="641" t="s">
        <v>1546</v>
      </c>
      <c r="O531" s="228"/>
      <c r="P531" s="228"/>
      <c r="S531" s="187" t="s">
        <v>2051</v>
      </c>
      <c r="T531" s="181"/>
      <c r="U531" s="187"/>
      <c r="V531" s="188"/>
      <c r="AY531" s="194" t="s">
        <v>1292</v>
      </c>
      <c r="AZ531" s="142"/>
      <c r="BA531" s="184" t="s">
        <v>1876</v>
      </c>
      <c r="BB531" s="184"/>
      <c r="BC531" s="184"/>
      <c r="BG531" s="142" t="s">
        <v>1982</v>
      </c>
      <c r="BH531" s="291">
        <v>41816</v>
      </c>
      <c r="BI531" s="292" t="s">
        <v>1983</v>
      </c>
      <c r="BJ531" s="187" t="s">
        <v>1619</v>
      </c>
      <c r="BK531" s="187"/>
      <c r="BL531" s="187"/>
      <c r="BN531" s="187"/>
      <c r="BO531" s="163"/>
      <c r="BQ531" s="246">
        <v>25.6</v>
      </c>
      <c r="BR531" s="142">
        <v>50</v>
      </c>
      <c r="BS531" s="293"/>
      <c r="BT531" s="293">
        <f t="shared" si="18"/>
        <v>1.28</v>
      </c>
      <c r="BU531" s="293"/>
      <c r="BV531" s="163">
        <v>0</v>
      </c>
      <c r="BW531" s="163"/>
      <c r="BX531" s="192"/>
      <c r="CA531" s="193"/>
      <c r="CB531" s="194"/>
      <c r="CC531" s="292"/>
      <c r="CF531" s="181"/>
      <c r="CG531" s="294"/>
      <c r="CH531" s="294"/>
      <c r="CI531" s="227">
        <v>42093</v>
      </c>
      <c r="CJ531" s="142" t="s">
        <v>1987</v>
      </c>
      <c r="CK531" s="192"/>
      <c r="CL531" s="142"/>
      <c r="CM531" s="188"/>
      <c r="CN531" s="295"/>
      <c r="CR531" s="142"/>
      <c r="CS531" s="194"/>
    </row>
    <row r="532" spans="1:97" s="189" customFormat="1">
      <c r="A532" s="181">
        <v>193.1</v>
      </c>
      <c r="B532" s="619" t="s">
        <v>2130</v>
      </c>
      <c r="C532" s="187" t="s">
        <v>2131</v>
      </c>
      <c r="D532" s="187"/>
      <c r="E532" s="187"/>
      <c r="F532" s="182"/>
      <c r="G532" s="648" t="s">
        <v>2132</v>
      </c>
      <c r="H532" s="603"/>
      <c r="I532" s="603"/>
      <c r="J532" s="230" t="s">
        <v>1914</v>
      </c>
      <c r="O532" s="228"/>
      <c r="P532" s="228"/>
      <c r="S532" s="294"/>
      <c r="T532" s="181"/>
      <c r="U532" s="187"/>
      <c r="V532" s="188"/>
      <c r="AY532" s="194" t="s">
        <v>1292</v>
      </c>
      <c r="AZ532" s="142" t="s">
        <v>1993</v>
      </c>
      <c r="BA532" s="184" t="s">
        <v>1994</v>
      </c>
      <c r="BB532" s="184"/>
      <c r="BC532" s="184"/>
      <c r="BH532" s="291">
        <v>41816</v>
      </c>
      <c r="BI532" s="292" t="s">
        <v>1983</v>
      </c>
      <c r="BJ532" s="294"/>
      <c r="BN532" s="187"/>
      <c r="BO532" s="163"/>
      <c r="BQ532" s="246">
        <v>10.38</v>
      </c>
      <c r="BR532" s="142">
        <v>50</v>
      </c>
      <c r="BS532" s="293"/>
      <c r="BT532" s="293">
        <f t="shared" si="18"/>
        <v>0.51900000000000002</v>
      </c>
      <c r="BU532" s="293"/>
      <c r="BV532" s="163"/>
      <c r="BW532" s="163"/>
      <c r="BX532" s="192"/>
      <c r="CA532" s="193"/>
      <c r="CB532" s="194"/>
      <c r="CC532" s="292"/>
      <c r="CF532" s="181"/>
      <c r="CG532" s="294"/>
      <c r="CH532" s="294"/>
      <c r="CI532" s="227">
        <v>42093</v>
      </c>
      <c r="CJ532" s="142" t="s">
        <v>1987</v>
      </c>
      <c r="CK532" s="192"/>
      <c r="CL532" s="142"/>
      <c r="CM532" s="188"/>
      <c r="CN532" s="295"/>
      <c r="CR532" s="142"/>
      <c r="CS532" s="194"/>
    </row>
    <row r="533" spans="1:97" s="189" customFormat="1">
      <c r="A533" s="181">
        <v>194</v>
      </c>
      <c r="B533" s="619" t="s">
        <v>2133</v>
      </c>
      <c r="C533" s="187" t="s">
        <v>2134</v>
      </c>
      <c r="D533" s="187"/>
      <c r="E533" s="187"/>
      <c r="F533" s="182"/>
      <c r="G533" s="292" t="s">
        <v>2135</v>
      </c>
      <c r="J533" s="641" t="s">
        <v>1546</v>
      </c>
      <c r="O533" s="228"/>
      <c r="P533" s="228"/>
      <c r="S533" s="187">
        <v>70</v>
      </c>
      <c r="T533" s="181"/>
      <c r="U533" s="187"/>
      <c r="V533" s="188"/>
      <c r="AY533" s="194" t="s">
        <v>1292</v>
      </c>
      <c r="AZ533" s="142"/>
      <c r="BA533" s="184" t="s">
        <v>1876</v>
      </c>
      <c r="BB533" s="184"/>
      <c r="BC533" s="184"/>
      <c r="BG533" s="142" t="s">
        <v>1982</v>
      </c>
      <c r="BH533" s="291">
        <v>41816</v>
      </c>
      <c r="BI533" s="292" t="s">
        <v>1983</v>
      </c>
      <c r="BJ533" s="620">
        <v>0.7</v>
      </c>
      <c r="BK533" s="187"/>
      <c r="BL533" s="187"/>
      <c r="BN533" s="187"/>
      <c r="BO533" s="163"/>
      <c r="BQ533" s="246">
        <v>51.6</v>
      </c>
      <c r="BR533" s="142">
        <v>50</v>
      </c>
      <c r="BS533" s="293"/>
      <c r="BT533" s="293">
        <f t="shared" si="18"/>
        <v>2.58</v>
      </c>
      <c r="BU533" s="293"/>
      <c r="BV533" s="163">
        <v>0</v>
      </c>
      <c r="BW533" s="163"/>
      <c r="BX533" s="192"/>
      <c r="CA533" s="193"/>
      <c r="CB533" s="194"/>
      <c r="CC533" s="292"/>
      <c r="CF533" s="181"/>
      <c r="CG533" s="294"/>
      <c r="CH533" s="294"/>
      <c r="CI533" s="227">
        <v>42093</v>
      </c>
      <c r="CJ533" s="142" t="s">
        <v>1987</v>
      </c>
      <c r="CK533" s="192"/>
      <c r="CL533" s="142"/>
      <c r="CM533" s="188"/>
      <c r="CN533" s="295"/>
      <c r="CR533" s="142"/>
      <c r="CS533" s="194"/>
    </row>
    <row r="534" spans="1:97" s="189" customFormat="1">
      <c r="A534" s="181">
        <v>194.1</v>
      </c>
      <c r="B534" s="619" t="s">
        <v>2136</v>
      </c>
      <c r="C534" s="187" t="s">
        <v>2137</v>
      </c>
      <c r="D534" s="187"/>
      <c r="E534" s="187"/>
      <c r="F534" s="182"/>
      <c r="G534" s="648" t="s">
        <v>2138</v>
      </c>
      <c r="H534" s="603"/>
      <c r="I534" s="603"/>
      <c r="J534" s="230" t="s">
        <v>1914</v>
      </c>
      <c r="O534" s="228"/>
      <c r="P534" s="228"/>
      <c r="S534" s="294"/>
      <c r="T534" s="181"/>
      <c r="U534" s="187"/>
      <c r="V534" s="188"/>
      <c r="AY534" s="194" t="s">
        <v>1292</v>
      </c>
      <c r="AZ534" s="142" t="s">
        <v>1993</v>
      </c>
      <c r="BA534" s="184" t="s">
        <v>1994</v>
      </c>
      <c r="BB534" s="184"/>
      <c r="BC534" s="184"/>
      <c r="BH534" s="291">
        <v>41816</v>
      </c>
      <c r="BI534" s="292" t="s">
        <v>1983</v>
      </c>
      <c r="BJ534" s="294"/>
      <c r="BN534" s="187"/>
      <c r="BO534" s="163"/>
      <c r="BQ534" s="246">
        <v>35</v>
      </c>
      <c r="BR534" s="142">
        <v>50</v>
      </c>
      <c r="BS534" s="293"/>
      <c r="BT534" s="293">
        <f t="shared" si="18"/>
        <v>1.75</v>
      </c>
      <c r="BU534" s="293"/>
      <c r="BV534" s="163"/>
      <c r="BW534" s="163"/>
      <c r="BX534" s="192"/>
      <c r="CA534" s="193"/>
      <c r="CB534" s="194"/>
      <c r="CC534" s="292"/>
      <c r="CF534" s="181"/>
      <c r="CG534" s="294"/>
      <c r="CH534" s="294"/>
      <c r="CI534" s="227">
        <v>42093</v>
      </c>
      <c r="CJ534" s="142" t="s">
        <v>1987</v>
      </c>
      <c r="CK534" s="192"/>
      <c r="CL534" s="142"/>
      <c r="CM534" s="188"/>
      <c r="CN534" s="295"/>
      <c r="CR534" s="142"/>
      <c r="CS534" s="194"/>
    </row>
    <row r="535" spans="1:97" s="189" customFormat="1">
      <c r="A535" s="181">
        <v>195</v>
      </c>
      <c r="B535" s="619" t="s">
        <v>2139</v>
      </c>
      <c r="C535" s="187" t="s">
        <v>2140</v>
      </c>
      <c r="D535" s="187"/>
      <c r="E535" s="187"/>
      <c r="F535" s="182"/>
      <c r="G535" s="292" t="s">
        <v>2141</v>
      </c>
      <c r="J535" s="641" t="s">
        <v>1546</v>
      </c>
      <c r="O535" s="228"/>
      <c r="P535" s="228"/>
      <c r="S535" s="187" t="s">
        <v>2122</v>
      </c>
      <c r="T535" s="181"/>
      <c r="U535" s="187"/>
      <c r="V535" s="188"/>
      <c r="AY535" s="194" t="s">
        <v>1292</v>
      </c>
      <c r="AZ535" s="142"/>
      <c r="BA535" s="184" t="s">
        <v>1876</v>
      </c>
      <c r="BB535" s="184"/>
      <c r="BC535" s="184"/>
      <c r="BG535" s="142" t="s">
        <v>1982</v>
      </c>
      <c r="BH535" s="291">
        <v>41816</v>
      </c>
      <c r="BI535" s="292" t="s">
        <v>1983</v>
      </c>
      <c r="BJ535" s="187" t="s">
        <v>2123</v>
      </c>
      <c r="BK535" s="187"/>
      <c r="BL535" s="187"/>
      <c r="BN535" s="187"/>
      <c r="BO535" s="163"/>
      <c r="BQ535" s="246">
        <v>32.799999999999997</v>
      </c>
      <c r="BR535" s="142">
        <v>50</v>
      </c>
      <c r="BS535" s="293"/>
      <c r="BT535" s="293">
        <f t="shared" si="18"/>
        <v>1.6399999999999997</v>
      </c>
      <c r="BU535" s="293"/>
      <c r="BV535" s="163"/>
      <c r="BW535" s="163"/>
      <c r="BX535" s="192"/>
      <c r="CA535" s="193"/>
      <c r="CB535" s="194"/>
      <c r="CC535" s="292"/>
      <c r="CF535" s="181"/>
      <c r="CG535" s="294"/>
      <c r="CH535" s="294"/>
      <c r="CI535" s="227"/>
      <c r="CJ535" s="142"/>
      <c r="CK535" s="192"/>
      <c r="CL535" s="142"/>
      <c r="CM535" s="188"/>
      <c r="CN535" s="295"/>
      <c r="CR535" s="142"/>
      <c r="CS535" s="194"/>
    </row>
    <row r="536" spans="1:97" s="189" customFormat="1">
      <c r="A536" s="181">
        <v>195.1</v>
      </c>
      <c r="B536" s="619" t="s">
        <v>2142</v>
      </c>
      <c r="C536" s="187" t="s">
        <v>2143</v>
      </c>
      <c r="D536" s="187"/>
      <c r="E536" s="187"/>
      <c r="F536" s="182"/>
      <c r="G536" s="648" t="s">
        <v>2144</v>
      </c>
      <c r="H536" s="603"/>
      <c r="I536" s="603"/>
      <c r="J536" s="230" t="s">
        <v>1914</v>
      </c>
      <c r="O536" s="228"/>
      <c r="P536" s="228"/>
      <c r="S536" s="294"/>
      <c r="T536" s="181"/>
      <c r="U536" s="187"/>
      <c r="V536" s="188"/>
      <c r="AY536" s="194" t="s">
        <v>1292</v>
      </c>
      <c r="AZ536" s="142" t="s">
        <v>1993</v>
      </c>
      <c r="BA536" s="184" t="s">
        <v>1994</v>
      </c>
      <c r="BB536" s="184"/>
      <c r="BC536" s="184"/>
      <c r="BH536" s="291">
        <v>41816</v>
      </c>
      <c r="BI536" s="292" t="s">
        <v>1983</v>
      </c>
      <c r="BJ536" s="294"/>
      <c r="BN536" s="187"/>
      <c r="BO536" s="163"/>
      <c r="BQ536" s="246">
        <v>21.2</v>
      </c>
      <c r="BR536" s="142">
        <v>50</v>
      </c>
      <c r="BS536" s="293"/>
      <c r="BT536" s="293">
        <f t="shared" si="18"/>
        <v>1.06</v>
      </c>
      <c r="BU536" s="293"/>
      <c r="BV536" s="163"/>
      <c r="BW536" s="163"/>
      <c r="BX536" s="192"/>
      <c r="CA536" s="193"/>
      <c r="CB536" s="194"/>
      <c r="CC536" s="292"/>
      <c r="CF536" s="181"/>
      <c r="CG536" s="294"/>
      <c r="CH536" s="294"/>
      <c r="CI536" s="227"/>
      <c r="CJ536" s="142"/>
      <c r="CK536" s="192"/>
      <c r="CL536" s="142"/>
      <c r="CM536" s="188"/>
      <c r="CN536" s="295"/>
      <c r="CR536" s="142"/>
      <c r="CS536" s="194"/>
    </row>
    <row r="537" spans="1:97" s="189" customFormat="1">
      <c r="A537" s="181">
        <v>196</v>
      </c>
      <c r="B537" s="619" t="s">
        <v>2145</v>
      </c>
      <c r="C537" s="187" t="s">
        <v>2146</v>
      </c>
      <c r="D537" s="187"/>
      <c r="E537" s="187"/>
      <c r="F537" s="182"/>
      <c r="G537" s="292" t="s">
        <v>2147</v>
      </c>
      <c r="J537" s="641" t="s">
        <v>1546</v>
      </c>
      <c r="O537" s="228"/>
      <c r="P537" s="228"/>
      <c r="S537" s="187" t="s">
        <v>2122</v>
      </c>
      <c r="T537" s="181"/>
      <c r="U537" s="187"/>
      <c r="V537" s="188"/>
      <c r="AY537" s="194" t="s">
        <v>1292</v>
      </c>
      <c r="AZ537" s="142"/>
      <c r="BA537" s="184" t="s">
        <v>1876</v>
      </c>
      <c r="BB537" s="184"/>
      <c r="BC537" s="184"/>
      <c r="BF537" s="189" t="s">
        <v>2011</v>
      </c>
      <c r="BG537" s="142" t="s">
        <v>1982</v>
      </c>
      <c r="BH537" s="291">
        <v>41816</v>
      </c>
      <c r="BI537" s="292" t="s">
        <v>1983</v>
      </c>
      <c r="BJ537" s="187" t="s">
        <v>2123</v>
      </c>
      <c r="BK537" s="187"/>
      <c r="BL537" s="187"/>
      <c r="BN537" s="187"/>
      <c r="BO537" s="163"/>
      <c r="BQ537" s="246">
        <v>67</v>
      </c>
      <c r="BR537" s="142">
        <v>50</v>
      </c>
      <c r="BS537" s="293"/>
      <c r="BT537" s="293">
        <f t="shared" si="18"/>
        <v>3.35</v>
      </c>
      <c r="BU537" s="293"/>
      <c r="BV537" s="163">
        <v>29</v>
      </c>
      <c r="BW537" s="163">
        <f>BR537-BV537</f>
        <v>21</v>
      </c>
      <c r="BX537" s="192"/>
      <c r="CA537" s="193"/>
      <c r="CB537" s="194"/>
      <c r="CC537" s="292"/>
      <c r="CF537" s="181"/>
      <c r="CG537" s="294"/>
      <c r="CH537" s="294"/>
      <c r="CI537" s="227">
        <v>42081</v>
      </c>
      <c r="CJ537" s="142" t="s">
        <v>1987</v>
      </c>
      <c r="CK537" s="192"/>
      <c r="CL537" s="142"/>
      <c r="CM537" s="188"/>
      <c r="CN537" s="295"/>
      <c r="CR537" s="142"/>
      <c r="CS537" s="194"/>
    </row>
    <row r="538" spans="1:97" s="189" customFormat="1">
      <c r="A538" s="181">
        <v>196.1</v>
      </c>
      <c r="B538" s="619" t="s">
        <v>2148</v>
      </c>
      <c r="C538" s="187" t="s">
        <v>2149</v>
      </c>
      <c r="D538" s="187"/>
      <c r="E538" s="187"/>
      <c r="F538" s="182"/>
      <c r="G538" s="649" t="s">
        <v>2150</v>
      </c>
      <c r="H538" s="476"/>
      <c r="I538" s="476"/>
      <c r="J538" s="230" t="s">
        <v>1914</v>
      </c>
      <c r="O538" s="228"/>
      <c r="P538" s="228"/>
      <c r="S538" s="294"/>
      <c r="T538" s="181"/>
      <c r="U538" s="187"/>
      <c r="V538" s="188"/>
      <c r="AY538" s="194" t="s">
        <v>1292</v>
      </c>
      <c r="AZ538" s="142" t="s">
        <v>1993</v>
      </c>
      <c r="BA538" s="184" t="s">
        <v>1994</v>
      </c>
      <c r="BB538" s="184"/>
      <c r="BC538" s="184"/>
      <c r="BF538" s="189" t="s">
        <v>2151</v>
      </c>
      <c r="BH538" s="291">
        <v>41816</v>
      </c>
      <c r="BI538" s="292" t="s">
        <v>1983</v>
      </c>
      <c r="BJ538" s="294"/>
      <c r="BN538" s="187"/>
      <c r="BO538" s="163"/>
      <c r="BQ538" s="246">
        <v>95</v>
      </c>
      <c r="BR538" s="142">
        <v>50</v>
      </c>
      <c r="BS538" s="293"/>
      <c r="BT538" s="293">
        <f t="shared" si="18"/>
        <v>4.75</v>
      </c>
      <c r="BU538" s="293"/>
      <c r="BV538" s="163">
        <v>16</v>
      </c>
      <c r="BW538" s="163">
        <f>BR538-BV538</f>
        <v>34</v>
      </c>
      <c r="BX538" s="192"/>
      <c r="CA538" s="193"/>
      <c r="CB538" s="194"/>
      <c r="CC538" s="292"/>
      <c r="CF538" s="181"/>
      <c r="CG538" s="294"/>
      <c r="CH538" s="294"/>
      <c r="CI538" s="227">
        <v>42081</v>
      </c>
      <c r="CJ538" s="142" t="s">
        <v>1987</v>
      </c>
      <c r="CK538" s="192"/>
      <c r="CL538" s="142"/>
      <c r="CM538" s="188"/>
      <c r="CN538" s="295"/>
      <c r="CR538" s="142"/>
      <c r="CS538" s="194"/>
    </row>
    <row r="539" spans="1:97" s="189" customFormat="1">
      <c r="A539" s="181">
        <v>196.2</v>
      </c>
      <c r="B539" s="619" t="s">
        <v>2152</v>
      </c>
      <c r="C539" s="187"/>
      <c r="D539" s="187"/>
      <c r="E539" s="187"/>
      <c r="F539" s="182"/>
      <c r="G539" s="649" t="s">
        <v>2153</v>
      </c>
      <c r="H539" s="476"/>
      <c r="I539" s="476"/>
      <c r="J539" s="230"/>
      <c r="O539" s="228"/>
      <c r="P539" s="228"/>
      <c r="S539" s="294"/>
      <c r="T539" s="181"/>
      <c r="U539" s="187"/>
      <c r="V539" s="188"/>
      <c r="AY539" s="194"/>
      <c r="AZ539" s="142"/>
      <c r="BA539" s="184"/>
      <c r="BB539" s="184"/>
      <c r="BC539" s="184"/>
      <c r="BF539" s="189" t="s">
        <v>2151</v>
      </c>
      <c r="BH539" s="291"/>
      <c r="BI539" s="292"/>
      <c r="BJ539" s="294"/>
      <c r="BN539" s="187"/>
      <c r="BO539" s="163"/>
      <c r="BQ539" s="246">
        <v>115.6</v>
      </c>
      <c r="BR539" s="142">
        <v>50</v>
      </c>
      <c r="BS539" s="293"/>
      <c r="BT539" s="293">
        <f t="shared" si="18"/>
        <v>5.78</v>
      </c>
      <c r="BU539" s="293"/>
      <c r="BV539" s="163"/>
      <c r="BW539" s="163"/>
      <c r="BX539" s="192"/>
      <c r="CA539" s="193"/>
      <c r="CB539" s="194"/>
      <c r="CC539" s="292"/>
      <c r="CF539" s="181"/>
      <c r="CG539" s="294"/>
      <c r="CH539" s="294"/>
      <c r="CI539" s="227"/>
      <c r="CJ539" s="142"/>
      <c r="CK539" s="192"/>
      <c r="CL539" s="142"/>
      <c r="CM539" s="188"/>
      <c r="CN539" s="295"/>
      <c r="CR539" s="142"/>
      <c r="CS539" s="194"/>
    </row>
    <row r="540" spans="1:97" s="189" customFormat="1">
      <c r="A540" s="181">
        <v>197</v>
      </c>
      <c r="B540" s="619" t="s">
        <v>2154</v>
      </c>
      <c r="C540" s="187" t="s">
        <v>2155</v>
      </c>
      <c r="D540" s="187"/>
      <c r="E540" s="187"/>
      <c r="F540" s="182"/>
      <c r="G540" s="619" t="s">
        <v>2156</v>
      </c>
      <c r="H540" s="619"/>
      <c r="I540" s="619"/>
      <c r="J540" s="641" t="s">
        <v>1546</v>
      </c>
      <c r="K540" s="189" t="s">
        <v>2157</v>
      </c>
      <c r="O540" s="228"/>
      <c r="P540" s="228"/>
      <c r="S540" s="187">
        <v>90</v>
      </c>
      <c r="T540" s="181"/>
      <c r="U540" s="187"/>
      <c r="V540" s="188"/>
      <c r="AY540" s="194" t="s">
        <v>1292</v>
      </c>
      <c r="AZ540" s="142"/>
      <c r="BA540" s="184" t="s">
        <v>1876</v>
      </c>
      <c r="BB540" s="184"/>
      <c r="BC540" s="184"/>
      <c r="BF540" s="189" t="s">
        <v>2011</v>
      </c>
      <c r="BG540" s="142" t="s">
        <v>1982</v>
      </c>
      <c r="BH540" s="291">
        <v>41816</v>
      </c>
      <c r="BI540" s="292" t="s">
        <v>1983</v>
      </c>
      <c r="BJ540" s="620">
        <v>0.9</v>
      </c>
      <c r="BK540" s="187"/>
      <c r="BL540" s="187"/>
      <c r="BN540" s="187"/>
      <c r="BO540" s="163"/>
      <c r="BQ540" s="246">
        <v>87.6</v>
      </c>
      <c r="BR540" s="142">
        <v>50</v>
      </c>
      <c r="BS540" s="293"/>
      <c r="BT540" s="293">
        <f t="shared" si="18"/>
        <v>4.38</v>
      </c>
      <c r="BU540" s="293"/>
      <c r="BV540" s="163">
        <v>30</v>
      </c>
      <c r="BW540" s="163">
        <f>BR540-BV540</f>
        <v>20</v>
      </c>
      <c r="BX540" s="192"/>
      <c r="CA540" s="193"/>
      <c r="CB540" s="194"/>
      <c r="CC540" s="292"/>
      <c r="CF540" s="181"/>
      <c r="CG540" s="294"/>
      <c r="CH540" s="294"/>
      <c r="CI540" s="227">
        <v>42093</v>
      </c>
      <c r="CJ540" s="142" t="s">
        <v>1987</v>
      </c>
      <c r="CK540" s="192"/>
      <c r="CL540" s="142"/>
      <c r="CM540" s="188"/>
      <c r="CN540" s="295"/>
      <c r="CR540" s="142"/>
      <c r="CS540" s="194"/>
    </row>
    <row r="541" spans="1:97" s="189" customFormat="1">
      <c r="A541" s="181">
        <v>197.1</v>
      </c>
      <c r="B541" s="619" t="s">
        <v>2158</v>
      </c>
      <c r="C541" s="187" t="s">
        <v>2159</v>
      </c>
      <c r="D541" s="187"/>
      <c r="E541" s="187"/>
      <c r="F541" s="182"/>
      <c r="G541" s="619" t="s">
        <v>2160</v>
      </c>
      <c r="H541" s="619"/>
      <c r="I541" s="619"/>
      <c r="J541" s="641" t="s">
        <v>1546</v>
      </c>
      <c r="K541" s="189" t="s">
        <v>2161</v>
      </c>
      <c r="O541" s="228"/>
      <c r="P541" s="228"/>
      <c r="S541" s="187" t="s">
        <v>2162</v>
      </c>
      <c r="T541" s="181"/>
      <c r="U541" s="187"/>
      <c r="V541" s="188"/>
      <c r="AY541" s="194" t="s">
        <v>1292</v>
      </c>
      <c r="AZ541" s="142"/>
      <c r="BA541" s="184" t="s">
        <v>1876</v>
      </c>
      <c r="BB541" s="184"/>
      <c r="BC541" s="184"/>
      <c r="BF541" s="189" t="s">
        <v>2011</v>
      </c>
      <c r="BG541" s="142" t="s">
        <v>1982</v>
      </c>
      <c r="BH541" s="291">
        <v>41816</v>
      </c>
      <c r="BI541" s="292" t="s">
        <v>1983</v>
      </c>
      <c r="BJ541" s="187" t="s">
        <v>2163</v>
      </c>
      <c r="BK541" s="187"/>
      <c r="BL541" s="187"/>
      <c r="BN541" s="187"/>
      <c r="BO541" s="163"/>
      <c r="BQ541" s="246">
        <v>138.4</v>
      </c>
      <c r="BR541" s="142">
        <v>50</v>
      </c>
      <c r="BS541" s="293"/>
      <c r="BT541" s="293">
        <f t="shared" si="18"/>
        <v>6.92</v>
      </c>
      <c r="BU541" s="293"/>
      <c r="BV541" s="163">
        <v>19</v>
      </c>
      <c r="BW541" s="163">
        <f>BR541-BV541</f>
        <v>31</v>
      </c>
      <c r="BX541" s="192"/>
      <c r="CA541" s="193"/>
      <c r="CB541" s="194"/>
      <c r="CC541" s="292"/>
      <c r="CF541" s="181"/>
      <c r="CG541" s="294"/>
      <c r="CH541" s="294"/>
      <c r="CI541" s="227">
        <v>42081</v>
      </c>
      <c r="CJ541" s="142" t="s">
        <v>1987</v>
      </c>
      <c r="CK541" s="192"/>
      <c r="CL541" s="142"/>
      <c r="CM541" s="188"/>
      <c r="CN541" s="295"/>
      <c r="CR541" s="142"/>
      <c r="CS541" s="194"/>
    </row>
    <row r="542" spans="1:97" s="189" customFormat="1">
      <c r="A542" s="181">
        <v>197.2</v>
      </c>
      <c r="B542" s="619" t="s">
        <v>2164</v>
      </c>
      <c r="C542" s="187" t="s">
        <v>2165</v>
      </c>
      <c r="D542" s="187"/>
      <c r="E542" s="187"/>
      <c r="F542" s="182"/>
      <c r="G542" s="648" t="s">
        <v>2166</v>
      </c>
      <c r="H542" s="603"/>
      <c r="I542" s="603"/>
      <c r="J542" s="230" t="s">
        <v>1914</v>
      </c>
      <c r="O542" s="228"/>
      <c r="P542" s="228"/>
      <c r="S542" s="294"/>
      <c r="T542" s="181"/>
      <c r="U542" s="187"/>
      <c r="V542" s="188"/>
      <c r="AY542" s="194" t="s">
        <v>1292</v>
      </c>
      <c r="AZ542" s="142" t="s">
        <v>1993</v>
      </c>
      <c r="BA542" s="184" t="s">
        <v>1994</v>
      </c>
      <c r="BB542" s="184"/>
      <c r="BC542" s="184"/>
      <c r="BH542" s="291">
        <v>41816</v>
      </c>
      <c r="BI542" s="292" t="s">
        <v>1983</v>
      </c>
      <c r="BJ542" s="294"/>
      <c r="BN542" s="187"/>
      <c r="BO542" s="163"/>
      <c r="BQ542" s="246">
        <v>128.19999999999999</v>
      </c>
      <c r="BR542" s="142">
        <v>50</v>
      </c>
      <c r="BS542" s="293"/>
      <c r="BT542" s="293">
        <f t="shared" si="18"/>
        <v>6.4099999999999993</v>
      </c>
      <c r="BU542" s="293"/>
      <c r="BV542" s="163">
        <v>13</v>
      </c>
      <c r="BW542" s="163">
        <f>BR542-BV542</f>
        <v>37</v>
      </c>
      <c r="BX542" s="192"/>
      <c r="CA542" s="193"/>
      <c r="CB542" s="194"/>
      <c r="CC542" s="292"/>
      <c r="CF542" s="181"/>
      <c r="CG542" s="294"/>
      <c r="CH542" s="294"/>
      <c r="CI542" s="227">
        <v>42081</v>
      </c>
      <c r="CJ542" s="142" t="s">
        <v>1987</v>
      </c>
      <c r="CK542" s="192"/>
      <c r="CL542" s="142"/>
      <c r="CM542" s="188"/>
      <c r="CN542" s="295"/>
      <c r="CR542" s="142"/>
      <c r="CS542" s="194"/>
    </row>
    <row r="543" spans="1:97" s="189" customFormat="1">
      <c r="A543" s="181">
        <v>198</v>
      </c>
      <c r="B543" s="619" t="s">
        <v>2167</v>
      </c>
      <c r="C543" s="187" t="s">
        <v>2168</v>
      </c>
      <c r="D543" s="187"/>
      <c r="E543" s="187"/>
      <c r="F543" s="182"/>
      <c r="G543" s="292" t="s">
        <v>2169</v>
      </c>
      <c r="J543" s="641" t="s">
        <v>1546</v>
      </c>
      <c r="O543" s="228"/>
      <c r="P543" s="228"/>
      <c r="S543" s="187" t="s">
        <v>2051</v>
      </c>
      <c r="T543" s="181"/>
      <c r="U543" s="187"/>
      <c r="V543" s="188"/>
      <c r="AY543" s="194" t="s">
        <v>1292</v>
      </c>
      <c r="AZ543" s="142"/>
      <c r="BA543" s="184" t="s">
        <v>1876</v>
      </c>
      <c r="BB543" s="184"/>
      <c r="BC543" s="184"/>
      <c r="BG543" s="142" t="s">
        <v>1982</v>
      </c>
      <c r="BH543" s="291">
        <v>41816</v>
      </c>
      <c r="BI543" s="292" t="s">
        <v>1983</v>
      </c>
      <c r="BJ543" s="187" t="s">
        <v>1619</v>
      </c>
      <c r="BK543" s="187"/>
      <c r="BL543" s="187"/>
      <c r="BN543" s="187"/>
      <c r="BO543" s="163"/>
      <c r="BQ543" s="246">
        <v>41.8</v>
      </c>
      <c r="BR543" s="142">
        <v>50</v>
      </c>
      <c r="BS543" s="293"/>
      <c r="BT543" s="293">
        <f t="shared" si="18"/>
        <v>2.09</v>
      </c>
      <c r="BU543" s="293"/>
      <c r="BV543" s="163"/>
      <c r="BW543" s="163"/>
      <c r="BX543" s="192"/>
      <c r="CA543" s="193"/>
      <c r="CB543" s="194"/>
      <c r="CC543" s="292"/>
      <c r="CF543" s="181"/>
      <c r="CG543" s="294"/>
      <c r="CH543" s="294"/>
      <c r="CI543" s="227"/>
      <c r="CJ543" s="142"/>
      <c r="CK543" s="192"/>
      <c r="CL543" s="142"/>
      <c r="CM543" s="188"/>
      <c r="CN543" s="295"/>
      <c r="CR543" s="142"/>
      <c r="CS543" s="194"/>
    </row>
    <row r="544" spans="1:97" s="189" customFormat="1">
      <c r="A544" s="181">
        <v>198.1</v>
      </c>
      <c r="B544" s="619" t="s">
        <v>2170</v>
      </c>
      <c r="C544" s="187" t="s">
        <v>2171</v>
      </c>
      <c r="D544" s="187"/>
      <c r="E544" s="187"/>
      <c r="F544" s="182"/>
      <c r="G544" s="650" t="s">
        <v>2172</v>
      </c>
      <c r="H544" s="651"/>
      <c r="I544" s="651"/>
      <c r="J544" s="230" t="s">
        <v>1914</v>
      </c>
      <c r="O544" s="228"/>
      <c r="P544" s="228"/>
      <c r="T544" s="181"/>
      <c r="U544" s="187"/>
      <c r="V544" s="188"/>
      <c r="AY544" s="194" t="s">
        <v>1292</v>
      </c>
      <c r="AZ544" s="142" t="s">
        <v>1993</v>
      </c>
      <c r="BA544" s="184" t="s">
        <v>1994</v>
      </c>
      <c r="BB544" s="184"/>
      <c r="BC544" s="184"/>
      <c r="BH544" s="291">
        <v>41816</v>
      </c>
      <c r="BI544" s="292" t="s">
        <v>1983</v>
      </c>
      <c r="BN544" s="187"/>
      <c r="BO544" s="163"/>
      <c r="BQ544" s="246">
        <v>46.2</v>
      </c>
      <c r="BR544" s="142">
        <v>50</v>
      </c>
      <c r="BS544" s="293"/>
      <c r="BT544" s="293">
        <f t="shared" si="18"/>
        <v>2.31</v>
      </c>
      <c r="BU544" s="293"/>
      <c r="BV544" s="163"/>
      <c r="BW544" s="163"/>
      <c r="BX544" s="192"/>
      <c r="CA544" s="193"/>
      <c r="CB544" s="194"/>
      <c r="CC544" s="292"/>
      <c r="CF544" s="181"/>
      <c r="CG544" s="294"/>
      <c r="CH544" s="294"/>
      <c r="CI544" s="227"/>
      <c r="CJ544" s="142"/>
      <c r="CK544" s="192"/>
      <c r="CL544" s="142"/>
      <c r="CM544" s="188"/>
      <c r="CN544" s="295"/>
      <c r="CR544" s="142"/>
      <c r="CS544" s="194"/>
    </row>
    <row r="545" spans="1:97" s="189" customFormat="1">
      <c r="A545" s="181">
        <v>199</v>
      </c>
      <c r="B545" s="181" t="s">
        <v>2173</v>
      </c>
      <c r="C545" s="187" t="s">
        <v>2174</v>
      </c>
      <c r="D545" s="187"/>
      <c r="E545" s="187"/>
      <c r="F545" s="189" t="s">
        <v>2175</v>
      </c>
      <c r="G545" s="183"/>
      <c r="H545" s="142"/>
      <c r="I545" s="142"/>
      <c r="J545" s="182" t="s">
        <v>2176</v>
      </c>
      <c r="O545" s="228"/>
      <c r="P545" s="228"/>
      <c r="S545" s="187"/>
      <c r="T545" s="181"/>
      <c r="U545" s="187"/>
      <c r="V545" s="188"/>
      <c r="Y545" s="652" t="s">
        <v>2177</v>
      </c>
      <c r="AY545" s="292" t="s">
        <v>2178</v>
      </c>
      <c r="AZ545" s="142"/>
      <c r="BA545" s="184" t="s">
        <v>2179</v>
      </c>
      <c r="BB545" s="184"/>
      <c r="BC545" s="184"/>
      <c r="BG545" s="181" t="s">
        <v>2180</v>
      </c>
      <c r="BH545" s="291">
        <v>41830</v>
      </c>
      <c r="BI545" s="292"/>
      <c r="BJ545" s="187"/>
      <c r="BK545" s="187"/>
      <c r="BL545" s="187"/>
      <c r="BN545" s="187"/>
      <c r="BO545" s="163">
        <v>853.3</v>
      </c>
      <c r="BP545" s="189">
        <v>11.7</v>
      </c>
      <c r="BQ545" s="246"/>
      <c r="BR545" s="142"/>
      <c r="BS545" s="293"/>
      <c r="BT545" s="293"/>
      <c r="BU545" s="293"/>
      <c r="BV545" s="163"/>
      <c r="BW545" s="163"/>
      <c r="BX545" s="192"/>
      <c r="CA545" s="193"/>
      <c r="CB545" s="194"/>
      <c r="CC545" s="292"/>
      <c r="CD545" s="56" t="s">
        <v>2181</v>
      </c>
      <c r="CE545" s="56" t="s">
        <v>2182</v>
      </c>
      <c r="CF545" s="181"/>
      <c r="CG545" s="294"/>
      <c r="CH545" s="294"/>
      <c r="CI545" s="227"/>
      <c r="CJ545" s="142"/>
      <c r="CK545" s="192"/>
      <c r="CL545" s="142"/>
      <c r="CM545" s="188"/>
      <c r="CN545" s="295"/>
      <c r="CR545" s="142"/>
      <c r="CS545" s="194"/>
    </row>
    <row r="546" spans="1:97" s="189" customFormat="1">
      <c r="A546" s="181">
        <v>199.1</v>
      </c>
      <c r="B546" s="181" t="s">
        <v>2183</v>
      </c>
      <c r="C546" s="187" t="s">
        <v>2184</v>
      </c>
      <c r="D546" s="187"/>
      <c r="E546" s="187"/>
      <c r="F546" s="189" t="s">
        <v>2185</v>
      </c>
      <c r="G546" s="183"/>
      <c r="H546" s="142"/>
      <c r="I546" s="142"/>
      <c r="J546" s="182" t="s">
        <v>2186</v>
      </c>
      <c r="O546" s="228"/>
      <c r="P546" s="228"/>
      <c r="T546" s="181"/>
      <c r="U546" s="187"/>
      <c r="V546" s="188"/>
      <c r="Y546" s="652" t="s">
        <v>2187</v>
      </c>
      <c r="AY546" s="292" t="s">
        <v>2178</v>
      </c>
      <c r="AZ546" s="142"/>
      <c r="BA546" s="184" t="s">
        <v>2179</v>
      </c>
      <c r="BB546" s="184"/>
      <c r="BC546" s="184"/>
      <c r="BG546" s="181" t="s">
        <v>2180</v>
      </c>
      <c r="BH546" s="291">
        <v>41830</v>
      </c>
      <c r="BI546" s="292"/>
      <c r="BN546" s="187"/>
      <c r="BO546" s="163">
        <v>800</v>
      </c>
      <c r="BP546" s="189">
        <v>12.5</v>
      </c>
      <c r="BQ546" s="246"/>
      <c r="BR546" s="142"/>
      <c r="BS546" s="293"/>
      <c r="BT546" s="293"/>
      <c r="BU546" s="293"/>
      <c r="BV546" s="163"/>
      <c r="BW546" s="163"/>
      <c r="BX546" s="192"/>
      <c r="CA546" s="193"/>
      <c r="CB546" s="194"/>
      <c r="CC546" s="292"/>
      <c r="CD546" s="56" t="s">
        <v>2188</v>
      </c>
      <c r="CE546" s="56" t="s">
        <v>2182</v>
      </c>
      <c r="CF546" s="181"/>
      <c r="CG546" s="294"/>
      <c r="CH546" s="294"/>
      <c r="CI546" s="227"/>
      <c r="CJ546" s="142"/>
      <c r="CK546" s="192"/>
      <c r="CL546" s="142"/>
      <c r="CM546" s="188"/>
      <c r="CN546" s="295"/>
      <c r="CR546" s="142"/>
      <c r="CS546" s="194"/>
    </row>
    <row r="547" spans="1:97" s="189" customFormat="1">
      <c r="A547" s="181">
        <v>200</v>
      </c>
      <c r="B547" s="181" t="s">
        <v>2189</v>
      </c>
      <c r="C547" s="187" t="s">
        <v>2190</v>
      </c>
      <c r="D547" s="187"/>
      <c r="E547" s="187"/>
      <c r="F547" s="182" t="s">
        <v>2191</v>
      </c>
      <c r="G547" s="183" t="s">
        <v>2192</v>
      </c>
      <c r="H547" s="142" t="s">
        <v>2193</v>
      </c>
      <c r="I547" s="142" t="s">
        <v>2194</v>
      </c>
      <c r="J547" s="230" t="s">
        <v>2195</v>
      </c>
      <c r="K547" s="189" t="s">
        <v>2196</v>
      </c>
      <c r="M547" s="189" t="s">
        <v>2197</v>
      </c>
      <c r="O547" s="228"/>
      <c r="P547" s="228"/>
      <c r="Q547" s="189" t="s">
        <v>1527</v>
      </c>
      <c r="S547" s="187"/>
      <c r="T547" s="181"/>
      <c r="U547" s="187"/>
      <c r="V547" s="188" t="s">
        <v>100</v>
      </c>
      <c r="AS547" s="189">
        <v>59</v>
      </c>
      <c r="AT547" s="295">
        <v>18833</v>
      </c>
      <c r="AY547" s="194" t="s">
        <v>2198</v>
      </c>
      <c r="AZ547" s="653" t="s">
        <v>2199</v>
      </c>
      <c r="BA547" s="184" t="s">
        <v>2200</v>
      </c>
      <c r="BB547" s="184"/>
      <c r="BC547" s="184"/>
      <c r="BF547" s="184"/>
      <c r="BG547" s="184">
        <v>4</v>
      </c>
      <c r="BH547" s="291">
        <v>42375</v>
      </c>
      <c r="BI547" s="292"/>
      <c r="BJ547" s="187"/>
      <c r="BK547" s="187"/>
      <c r="BL547" s="187"/>
      <c r="BN547" s="187"/>
      <c r="BO547" s="163"/>
      <c r="BQ547" s="246"/>
      <c r="BR547" s="142"/>
      <c r="BS547" s="293"/>
      <c r="BT547" s="293"/>
      <c r="BU547" s="293"/>
      <c r="BV547" s="163"/>
      <c r="BW547" s="163"/>
      <c r="BX547" s="192" t="s">
        <v>2201</v>
      </c>
      <c r="BZ547" s="189" t="s">
        <v>2202</v>
      </c>
      <c r="CA547" s="654" t="s">
        <v>2203</v>
      </c>
      <c r="CB547" s="194"/>
      <c r="CC547" s="292"/>
      <c r="CF547" s="181"/>
      <c r="CG547" s="294"/>
      <c r="CH547" s="294"/>
      <c r="CI547" s="227"/>
      <c r="CJ547" s="142"/>
      <c r="CK547" s="192"/>
      <c r="CL547" s="142"/>
      <c r="CM547" s="188"/>
      <c r="CN547" s="295"/>
      <c r="CR547" s="142"/>
      <c r="CS547" s="194"/>
    </row>
    <row r="548" spans="1:97" s="189" customFormat="1">
      <c r="A548" s="181">
        <v>201</v>
      </c>
      <c r="B548" s="181" t="s">
        <v>2204</v>
      </c>
      <c r="C548" s="187" t="s">
        <v>2205</v>
      </c>
      <c r="D548" s="187"/>
      <c r="E548" s="187"/>
      <c r="F548" s="182" t="s">
        <v>2206</v>
      </c>
      <c r="G548" s="183" t="s">
        <v>2207</v>
      </c>
      <c r="H548" s="142" t="s">
        <v>2208</v>
      </c>
      <c r="I548" s="142"/>
      <c r="J548" s="230" t="s">
        <v>2209</v>
      </c>
      <c r="K548" s="189" t="s">
        <v>2210</v>
      </c>
      <c r="M548" s="189" t="s">
        <v>2211</v>
      </c>
      <c r="O548" s="228"/>
      <c r="P548" s="228"/>
      <c r="Q548" s="189" t="s">
        <v>1527</v>
      </c>
      <c r="S548" s="187"/>
      <c r="T548" s="181"/>
      <c r="U548" s="187"/>
      <c r="V548" s="188" t="s">
        <v>100</v>
      </c>
      <c r="AS548" s="189">
        <v>45</v>
      </c>
      <c r="AT548" s="295">
        <v>25108</v>
      </c>
      <c r="AY548" s="194" t="s">
        <v>2198</v>
      </c>
      <c r="AZ548" s="653" t="s">
        <v>2199</v>
      </c>
      <c r="BA548" s="184" t="s">
        <v>2200</v>
      </c>
      <c r="BB548" s="184"/>
      <c r="BC548" s="184"/>
      <c r="BF548" s="184"/>
      <c r="BG548" s="184">
        <v>10</v>
      </c>
      <c r="BH548" s="291">
        <v>42375</v>
      </c>
      <c r="BI548" s="292"/>
      <c r="BJ548" s="187"/>
      <c r="BK548" s="187"/>
      <c r="BL548" s="187"/>
      <c r="BN548" s="187"/>
      <c r="BO548" s="163"/>
      <c r="BQ548" s="246"/>
      <c r="BR548" s="142"/>
      <c r="BS548" s="293"/>
      <c r="BT548" s="293"/>
      <c r="BU548" s="293"/>
      <c r="BV548" s="163"/>
      <c r="BW548" s="163"/>
      <c r="BX548" s="192" t="s">
        <v>2201</v>
      </c>
      <c r="BZ548" s="189" t="s">
        <v>2202</v>
      </c>
      <c r="CA548" s="193" t="s">
        <v>2212</v>
      </c>
      <c r="CB548" s="194"/>
      <c r="CC548" s="292"/>
      <c r="CF548" s="181"/>
      <c r="CG548" s="294"/>
      <c r="CH548" s="294"/>
      <c r="CI548" s="227"/>
      <c r="CJ548" s="142"/>
      <c r="CK548" s="192"/>
      <c r="CL548" s="142"/>
      <c r="CM548" s="188"/>
      <c r="CN548" s="295"/>
      <c r="CR548" s="142"/>
      <c r="CS548" s="194"/>
    </row>
    <row r="549" spans="1:97" s="189" customFormat="1">
      <c r="A549" s="181">
        <v>202</v>
      </c>
      <c r="B549" s="181" t="s">
        <v>2213</v>
      </c>
      <c r="C549" s="187" t="s">
        <v>2214</v>
      </c>
      <c r="D549" s="187"/>
      <c r="E549" s="187"/>
      <c r="F549" s="182" t="s">
        <v>2215</v>
      </c>
      <c r="G549" s="183" t="s">
        <v>2216</v>
      </c>
      <c r="H549" s="142" t="s">
        <v>2217</v>
      </c>
      <c r="I549" s="142" t="s">
        <v>2218</v>
      </c>
      <c r="J549" s="230" t="s">
        <v>2219</v>
      </c>
      <c r="K549" s="189" t="s">
        <v>2220</v>
      </c>
      <c r="M549" s="189" t="s">
        <v>2221</v>
      </c>
      <c r="O549" s="228"/>
      <c r="P549" s="228"/>
      <c r="Q549" s="189" t="s">
        <v>1527</v>
      </c>
      <c r="S549" s="187"/>
      <c r="T549" s="181"/>
      <c r="U549" s="187"/>
      <c r="V549" s="188" t="s">
        <v>100</v>
      </c>
      <c r="X549" s="189" t="s">
        <v>2222</v>
      </c>
      <c r="AT549" s="295">
        <v>15474</v>
      </c>
      <c r="AY549" s="194" t="s">
        <v>2198</v>
      </c>
      <c r="AZ549" s="653" t="s">
        <v>2199</v>
      </c>
      <c r="BA549" s="184" t="s">
        <v>2200</v>
      </c>
      <c r="BB549" s="184"/>
      <c r="BC549" s="184"/>
      <c r="BF549" s="184"/>
      <c r="BG549" s="184">
        <v>5</v>
      </c>
      <c r="BH549" s="291">
        <v>42375</v>
      </c>
      <c r="BI549" s="292"/>
      <c r="BJ549" s="187"/>
      <c r="BK549" s="187"/>
      <c r="BL549" s="187"/>
      <c r="BN549" s="187"/>
      <c r="BO549" s="163"/>
      <c r="BQ549" s="246"/>
      <c r="BR549" s="142"/>
      <c r="BS549" s="293"/>
      <c r="BT549" s="293"/>
      <c r="BU549" s="293"/>
      <c r="BV549" s="163"/>
      <c r="BW549" s="163"/>
      <c r="BX549" s="192" t="s">
        <v>2201</v>
      </c>
      <c r="BZ549" s="189" t="s">
        <v>2202</v>
      </c>
      <c r="CA549" s="193" t="s">
        <v>2223</v>
      </c>
      <c r="CB549" s="194"/>
      <c r="CC549" s="292"/>
      <c r="CF549" s="181"/>
      <c r="CG549" s="294"/>
      <c r="CH549" s="294"/>
      <c r="CI549" s="227"/>
      <c r="CJ549" s="142"/>
      <c r="CK549" s="192"/>
      <c r="CL549" s="142"/>
      <c r="CM549" s="188"/>
      <c r="CN549" s="295"/>
      <c r="CR549" s="142"/>
      <c r="CS549" s="194"/>
    </row>
    <row r="550" spans="1:97" s="189" customFormat="1">
      <c r="A550" s="181">
        <v>203</v>
      </c>
      <c r="B550" s="181" t="s">
        <v>2224</v>
      </c>
      <c r="C550" s="187" t="s">
        <v>2225</v>
      </c>
      <c r="D550" s="187"/>
      <c r="E550" s="187"/>
      <c r="F550" s="182" t="s">
        <v>2226</v>
      </c>
      <c r="G550" s="183" t="s">
        <v>2227</v>
      </c>
      <c r="H550" s="142" t="s">
        <v>2228</v>
      </c>
      <c r="I550" s="142"/>
      <c r="J550" s="230" t="s">
        <v>2229</v>
      </c>
      <c r="M550" s="189" t="s">
        <v>2230</v>
      </c>
      <c r="N550" s="189" t="s">
        <v>1317</v>
      </c>
      <c r="O550" s="228" t="s">
        <v>2231</v>
      </c>
      <c r="P550" s="228"/>
      <c r="Q550" s="189" t="s">
        <v>1527</v>
      </c>
      <c r="R550" s="189" t="s">
        <v>323</v>
      </c>
      <c r="S550" s="187"/>
      <c r="T550" s="181"/>
      <c r="U550" s="187"/>
      <c r="V550" s="188" t="s">
        <v>100</v>
      </c>
      <c r="AS550" s="189">
        <v>65</v>
      </c>
      <c r="AT550" s="295">
        <v>15853</v>
      </c>
      <c r="AY550" s="194" t="s">
        <v>2198</v>
      </c>
      <c r="AZ550" s="653" t="s">
        <v>2199</v>
      </c>
      <c r="BA550" s="184" t="s">
        <v>2200</v>
      </c>
      <c r="BB550" s="184"/>
      <c r="BC550" s="184"/>
      <c r="BF550" s="184"/>
      <c r="BG550" s="184">
        <v>10</v>
      </c>
      <c r="BH550" s="291">
        <v>42375</v>
      </c>
      <c r="BI550" s="292"/>
      <c r="BJ550" s="187"/>
      <c r="BK550" s="187"/>
      <c r="BL550" s="187"/>
      <c r="BN550" s="187"/>
      <c r="BO550" s="163"/>
      <c r="BQ550" s="246"/>
      <c r="BR550" s="142"/>
      <c r="BS550" s="293"/>
      <c r="BT550" s="293"/>
      <c r="BU550" s="293"/>
      <c r="BV550" s="163"/>
      <c r="BW550" s="163"/>
      <c r="BX550" s="192" t="s">
        <v>2201</v>
      </c>
      <c r="BZ550" s="189" t="s">
        <v>2202</v>
      </c>
      <c r="CA550" s="193" t="s">
        <v>2232</v>
      </c>
      <c r="CB550" s="194"/>
      <c r="CC550" s="292"/>
      <c r="CF550" s="181"/>
      <c r="CG550" s="294"/>
      <c r="CH550" s="294"/>
      <c r="CI550" s="227"/>
      <c r="CJ550" s="142"/>
      <c r="CK550" s="192"/>
      <c r="CL550" s="142"/>
      <c r="CM550" s="188"/>
      <c r="CN550" s="295"/>
      <c r="CR550" s="142"/>
      <c r="CS550" s="194"/>
    </row>
    <row r="551" spans="1:97" s="189" customFormat="1">
      <c r="A551" s="181">
        <v>204</v>
      </c>
      <c r="B551" s="181" t="s">
        <v>2233</v>
      </c>
      <c r="C551" s="187"/>
      <c r="D551" s="187"/>
      <c r="E551" s="65" t="s">
        <v>2234</v>
      </c>
      <c r="F551" s="182" t="s">
        <v>2235</v>
      </c>
      <c r="G551" s="183" t="s">
        <v>2236</v>
      </c>
      <c r="H551" s="142" t="s">
        <v>2237</v>
      </c>
      <c r="I551" s="142"/>
      <c r="J551" s="230" t="s">
        <v>2229</v>
      </c>
      <c r="K551" s="189" t="s">
        <v>2238</v>
      </c>
      <c r="O551" s="228"/>
      <c r="P551" s="228"/>
      <c r="S551" s="187"/>
      <c r="T551" s="181"/>
      <c r="U551" s="187"/>
      <c r="V551" s="188" t="s">
        <v>100</v>
      </c>
      <c r="X551" s="189" t="s">
        <v>2239</v>
      </c>
      <c r="AT551" s="295">
        <v>26678</v>
      </c>
      <c r="AY551" s="194" t="s">
        <v>2198</v>
      </c>
      <c r="AZ551" s="653" t="s">
        <v>2199</v>
      </c>
      <c r="BA551" s="184" t="s">
        <v>2200</v>
      </c>
      <c r="BB551" s="184"/>
      <c r="BC551" s="184"/>
      <c r="BF551" s="184"/>
      <c r="BG551" s="184">
        <v>10</v>
      </c>
      <c r="BH551" s="291">
        <v>42375</v>
      </c>
      <c r="BI551" s="292"/>
      <c r="BJ551" s="187"/>
      <c r="BK551" s="187"/>
      <c r="BL551" s="187"/>
      <c r="BN551" s="187"/>
      <c r="BO551" s="163"/>
      <c r="BQ551" s="246"/>
      <c r="BR551" s="142"/>
      <c r="BS551" s="293"/>
      <c r="BT551" s="293"/>
      <c r="BU551" s="293"/>
      <c r="BV551" s="163"/>
      <c r="BW551" s="163"/>
      <c r="BX551" s="192" t="s">
        <v>2201</v>
      </c>
      <c r="BZ551" s="189" t="s">
        <v>2202</v>
      </c>
      <c r="CA551" s="193" t="s">
        <v>2240</v>
      </c>
      <c r="CB551" s="194"/>
      <c r="CC551" s="292"/>
      <c r="CF551" s="181"/>
      <c r="CG551" s="294"/>
      <c r="CH551" s="294"/>
      <c r="CI551" s="227"/>
      <c r="CJ551" s="142"/>
      <c r="CK551" s="192"/>
      <c r="CL551" s="142"/>
      <c r="CM551" s="188"/>
      <c r="CN551" s="295"/>
      <c r="CR551" s="142"/>
      <c r="CS551" s="194"/>
    </row>
    <row r="552" spans="1:97" s="189" customFormat="1">
      <c r="A552" s="181">
        <v>205</v>
      </c>
      <c r="B552" s="181" t="s">
        <v>2241</v>
      </c>
      <c r="C552" s="187" t="s">
        <v>2242</v>
      </c>
      <c r="D552" s="187"/>
      <c r="E552" s="187"/>
      <c r="F552" s="182" t="s">
        <v>2243</v>
      </c>
      <c r="G552" s="183" t="s">
        <v>2244</v>
      </c>
      <c r="H552" s="142" t="s">
        <v>2245</v>
      </c>
      <c r="I552" s="142"/>
      <c r="J552" s="230" t="s">
        <v>2229</v>
      </c>
      <c r="K552" s="189" t="s">
        <v>2246</v>
      </c>
      <c r="O552" s="228"/>
      <c r="P552" s="228"/>
      <c r="S552" s="187"/>
      <c r="T552" s="181"/>
      <c r="U552" s="187"/>
      <c r="V552" s="188" t="s">
        <v>100</v>
      </c>
      <c r="X552" s="189" t="s">
        <v>2247</v>
      </c>
      <c r="AT552" s="295">
        <v>23200</v>
      </c>
      <c r="AY552" s="194" t="s">
        <v>2198</v>
      </c>
      <c r="AZ552" s="653" t="s">
        <v>2199</v>
      </c>
      <c r="BA552" s="184" t="s">
        <v>2200</v>
      </c>
      <c r="BB552" s="184"/>
      <c r="BC552" s="184"/>
      <c r="BF552" s="184"/>
      <c r="BG552" s="184">
        <v>6</v>
      </c>
      <c r="BH552" s="291">
        <v>42375</v>
      </c>
      <c r="BI552" s="292"/>
      <c r="BJ552" s="187"/>
      <c r="BK552" s="187"/>
      <c r="BL552" s="187"/>
      <c r="BN552" s="187"/>
      <c r="BO552" s="163"/>
      <c r="BQ552" s="246"/>
      <c r="BR552" s="142"/>
      <c r="BS552" s="293"/>
      <c r="BT552" s="293"/>
      <c r="BU552" s="293"/>
      <c r="BV552" s="163"/>
      <c r="BW552" s="163"/>
      <c r="BX552" s="192" t="s">
        <v>2201</v>
      </c>
      <c r="BZ552" s="189" t="s">
        <v>2202</v>
      </c>
      <c r="CA552" s="193" t="s">
        <v>2248</v>
      </c>
      <c r="CB552" s="194"/>
      <c r="CC552" s="292"/>
      <c r="CF552" s="181"/>
      <c r="CG552" s="294"/>
      <c r="CH552" s="294"/>
      <c r="CI552" s="227"/>
      <c r="CJ552" s="142"/>
      <c r="CK552" s="192"/>
      <c r="CL552" s="142"/>
      <c r="CM552" s="188"/>
      <c r="CN552" s="295"/>
      <c r="CR552" s="142"/>
      <c r="CS552" s="194"/>
    </row>
    <row r="553" spans="1:97" s="189" customFormat="1">
      <c r="A553" s="181">
        <v>206</v>
      </c>
      <c r="B553" s="181" t="s">
        <v>2249</v>
      </c>
      <c r="C553" s="187" t="s">
        <v>2250</v>
      </c>
      <c r="D553" s="187"/>
      <c r="E553" s="187"/>
      <c r="F553" s="182" t="s">
        <v>2251</v>
      </c>
      <c r="G553" s="183" t="s">
        <v>2252</v>
      </c>
      <c r="H553" s="142" t="s">
        <v>2253</v>
      </c>
      <c r="I553" s="142"/>
      <c r="J553" s="230" t="s">
        <v>2229</v>
      </c>
      <c r="K553" s="189" t="s">
        <v>2254</v>
      </c>
      <c r="O553" s="228"/>
      <c r="P553" s="228"/>
      <c r="S553" s="187"/>
      <c r="T553" s="181"/>
      <c r="U553" s="187"/>
      <c r="V553" s="188" t="s">
        <v>100</v>
      </c>
      <c r="AS553" s="189">
        <v>50</v>
      </c>
      <c r="AT553" s="295">
        <v>23365</v>
      </c>
      <c r="AY553" s="194" t="s">
        <v>2198</v>
      </c>
      <c r="AZ553" s="653" t="s">
        <v>2255</v>
      </c>
      <c r="BA553" s="184" t="s">
        <v>2200</v>
      </c>
      <c r="BB553" s="184"/>
      <c r="BC553" s="184"/>
      <c r="BF553" s="184"/>
      <c r="BG553" s="184">
        <v>10</v>
      </c>
      <c r="BH553" s="291">
        <v>42375</v>
      </c>
      <c r="BI553" s="292"/>
      <c r="BJ553" s="187"/>
      <c r="BK553" s="187"/>
      <c r="BL553" s="187"/>
      <c r="BN553" s="187"/>
      <c r="BO553" s="163"/>
      <c r="BQ553" s="246">
        <v>151.4</v>
      </c>
      <c r="BR553" s="142"/>
      <c r="BS553" s="293"/>
      <c r="BT553" s="293"/>
      <c r="BU553" s="293"/>
      <c r="BV553" s="163"/>
      <c r="BW553" s="163"/>
      <c r="BX553" s="192" t="s">
        <v>2201</v>
      </c>
      <c r="BZ553" s="189" t="s">
        <v>2202</v>
      </c>
      <c r="CA553" s="193" t="s">
        <v>2256</v>
      </c>
      <c r="CB553" s="194"/>
      <c r="CC553" s="292"/>
      <c r="CF553" s="181"/>
      <c r="CG553" s="294"/>
      <c r="CH553" s="294"/>
      <c r="CI553" s="227"/>
      <c r="CJ553" s="142"/>
      <c r="CK553" s="192"/>
      <c r="CL553" s="142"/>
      <c r="CM553" s="188"/>
      <c r="CN553" s="295"/>
      <c r="CR553" s="142"/>
      <c r="CS553" s="194"/>
    </row>
    <row r="554" spans="1:97" s="189" customFormat="1">
      <c r="A554" s="181">
        <v>207</v>
      </c>
      <c r="B554" s="181" t="s">
        <v>2257</v>
      </c>
      <c r="C554" s="187" t="s">
        <v>2258</v>
      </c>
      <c r="D554" s="187"/>
      <c r="E554" s="187"/>
      <c r="F554" s="182" t="s">
        <v>2259</v>
      </c>
      <c r="G554" s="183" t="s">
        <v>2260</v>
      </c>
      <c r="H554" s="142" t="s">
        <v>2261</v>
      </c>
      <c r="I554" s="142"/>
      <c r="J554" s="230" t="s">
        <v>2195</v>
      </c>
      <c r="O554" s="228"/>
      <c r="P554" s="228"/>
      <c r="S554" s="187"/>
      <c r="T554" s="181"/>
      <c r="U554" s="187"/>
      <c r="V554" s="188" t="s">
        <v>100</v>
      </c>
      <c r="AS554" s="189">
        <v>60</v>
      </c>
      <c r="AT554" s="295">
        <v>18163</v>
      </c>
      <c r="AY554" s="194" t="s">
        <v>2198</v>
      </c>
      <c r="AZ554" s="653" t="s">
        <v>2199</v>
      </c>
      <c r="BA554" s="184" t="s">
        <v>2262</v>
      </c>
      <c r="BB554" s="184"/>
      <c r="BC554" s="184"/>
      <c r="BF554" s="184"/>
      <c r="BG554" s="184">
        <v>1</v>
      </c>
      <c r="BH554" s="291">
        <v>42375</v>
      </c>
      <c r="BI554" s="292"/>
      <c r="BJ554" s="187"/>
      <c r="BK554" s="187"/>
      <c r="BL554" s="187"/>
      <c r="BN554" s="187"/>
      <c r="BO554" s="163"/>
      <c r="BQ554" s="246"/>
      <c r="BR554" s="142"/>
      <c r="BS554" s="293"/>
      <c r="BT554" s="293"/>
      <c r="BU554" s="293"/>
      <c r="BV554" s="163"/>
      <c r="BW554" s="163"/>
      <c r="BX554" s="192" t="s">
        <v>2201</v>
      </c>
      <c r="BZ554" s="189" t="s">
        <v>2263</v>
      </c>
      <c r="CA554" s="193" t="s">
        <v>2264</v>
      </c>
      <c r="CB554" s="194"/>
      <c r="CC554" s="292"/>
      <c r="CF554" s="181"/>
      <c r="CG554" s="294"/>
      <c r="CH554" s="294"/>
      <c r="CI554" s="227"/>
      <c r="CJ554" s="142"/>
      <c r="CK554" s="192"/>
      <c r="CL554" s="142"/>
      <c r="CM554" s="188"/>
      <c r="CN554" s="295"/>
      <c r="CR554" s="142"/>
      <c r="CS554" s="194"/>
    </row>
    <row r="555" spans="1:97" s="189" customFormat="1">
      <c r="A555" s="181">
        <v>207.1</v>
      </c>
      <c r="B555" s="181" t="s">
        <v>2265</v>
      </c>
      <c r="C555" s="187"/>
      <c r="D555" s="187"/>
      <c r="E555" s="187"/>
      <c r="F555" s="182"/>
      <c r="G555" s="183"/>
      <c r="H555" s="142"/>
      <c r="I555" s="142"/>
      <c r="J555" s="230"/>
      <c r="O555" s="228"/>
      <c r="P555" s="228"/>
      <c r="S555" s="187"/>
      <c r="T555" s="181"/>
      <c r="U555" s="187"/>
      <c r="V555" s="188"/>
      <c r="AT555" s="295"/>
      <c r="AY555" s="194"/>
      <c r="AZ555" s="653"/>
      <c r="BA555" s="184" t="s">
        <v>2266</v>
      </c>
      <c r="BB555" s="184"/>
      <c r="BC555" s="184"/>
      <c r="BF555" s="184"/>
      <c r="BG555" s="184">
        <v>10</v>
      </c>
      <c r="BH555" s="291">
        <v>42390</v>
      </c>
      <c r="BI555" s="292"/>
      <c r="BJ555" s="187"/>
      <c r="BK555" s="187"/>
      <c r="BL555" s="187"/>
      <c r="BN555" s="187"/>
      <c r="BO555" s="163"/>
      <c r="BQ555" s="246"/>
      <c r="BR555" s="142"/>
      <c r="BS555" s="293"/>
      <c r="BT555" s="293"/>
      <c r="BU555" s="293"/>
      <c r="BV555" s="163"/>
      <c r="BW555" s="163"/>
      <c r="BX555" s="192" t="s">
        <v>2201</v>
      </c>
      <c r="BZ555" s="189" t="s">
        <v>2267</v>
      </c>
      <c r="CA555" s="193" t="s">
        <v>2268</v>
      </c>
      <c r="CB555" s="194"/>
      <c r="CC555" s="292"/>
      <c r="CF555" s="181"/>
      <c r="CG555" s="294"/>
      <c r="CH555" s="294"/>
      <c r="CI555" s="227"/>
      <c r="CJ555" s="142"/>
      <c r="CK555" s="192"/>
      <c r="CL555" s="142"/>
      <c r="CM555" s="188"/>
      <c r="CN555" s="295"/>
      <c r="CR555" s="142"/>
      <c r="CS555" s="194"/>
    </row>
    <row r="556" spans="1:97" s="189" customFormat="1">
      <c r="A556" s="181">
        <v>208</v>
      </c>
      <c r="B556" s="181" t="s">
        <v>2269</v>
      </c>
      <c r="C556" s="187" t="s">
        <v>2270</v>
      </c>
      <c r="D556" s="187"/>
      <c r="E556" s="187"/>
      <c r="F556" s="182" t="s">
        <v>2271</v>
      </c>
      <c r="G556" s="183" t="s">
        <v>2272</v>
      </c>
      <c r="H556" s="142" t="s">
        <v>2273</v>
      </c>
      <c r="I556" s="142" t="s">
        <v>2274</v>
      </c>
      <c r="J556" s="230" t="s">
        <v>2229</v>
      </c>
      <c r="O556" s="228"/>
      <c r="P556" s="228"/>
      <c r="S556" s="187"/>
      <c r="T556" s="181"/>
      <c r="U556" s="187"/>
      <c r="V556" s="188" t="s">
        <v>100</v>
      </c>
      <c r="AY556" s="194" t="s">
        <v>2198</v>
      </c>
      <c r="AZ556" s="653" t="s">
        <v>2275</v>
      </c>
      <c r="BA556" s="184" t="s">
        <v>2200</v>
      </c>
      <c r="BB556" s="184"/>
      <c r="BC556" s="184"/>
      <c r="BF556" s="184"/>
      <c r="BG556" s="184">
        <v>10</v>
      </c>
      <c r="BH556" s="291">
        <v>42375</v>
      </c>
      <c r="BI556" s="292"/>
      <c r="BJ556" s="187"/>
      <c r="BK556" s="187"/>
      <c r="BL556" s="187"/>
      <c r="BN556" s="187"/>
      <c r="BO556" s="163"/>
      <c r="BQ556" s="246"/>
      <c r="BR556" s="142"/>
      <c r="BS556" s="293"/>
      <c r="BT556" s="293"/>
      <c r="BU556" s="293"/>
      <c r="BV556" s="163"/>
      <c r="BW556" s="163"/>
      <c r="BX556" s="192" t="s">
        <v>2201</v>
      </c>
      <c r="BZ556" s="189" t="s">
        <v>2202</v>
      </c>
      <c r="CA556" s="193" t="s">
        <v>2276</v>
      </c>
      <c r="CB556" s="194"/>
      <c r="CC556" s="292"/>
      <c r="CF556" s="181"/>
      <c r="CG556" s="294"/>
      <c r="CH556" s="294"/>
      <c r="CI556" s="227"/>
      <c r="CJ556" s="142"/>
      <c r="CK556" s="192"/>
      <c r="CL556" s="142"/>
      <c r="CM556" s="188"/>
      <c r="CN556" s="295"/>
      <c r="CR556" s="142"/>
      <c r="CS556" s="194"/>
    </row>
    <row r="557" spans="1:97" s="189" customFormat="1">
      <c r="A557" s="181">
        <v>209</v>
      </c>
      <c r="B557" s="181" t="s">
        <v>2277</v>
      </c>
      <c r="C557" s="187"/>
      <c r="D557" s="187"/>
      <c r="E557" s="65" t="s">
        <v>2234</v>
      </c>
      <c r="F557" s="182" t="s">
        <v>2278</v>
      </c>
      <c r="G557" s="183" t="s">
        <v>2279</v>
      </c>
      <c r="H557" s="142" t="s">
        <v>2280</v>
      </c>
      <c r="I557" s="142"/>
      <c r="J557" s="230" t="s">
        <v>2281</v>
      </c>
      <c r="K557" s="189" t="s">
        <v>2282</v>
      </c>
      <c r="M557" s="189" t="s">
        <v>2283</v>
      </c>
      <c r="O557" s="228"/>
      <c r="P557" s="228"/>
      <c r="S557" s="187"/>
      <c r="T557" s="181"/>
      <c r="U557" s="187"/>
      <c r="V557" s="188" t="s">
        <v>100</v>
      </c>
      <c r="X557" s="189" t="s">
        <v>2284</v>
      </c>
      <c r="AS557" s="189">
        <v>73</v>
      </c>
      <c r="AT557" s="295">
        <v>15342</v>
      </c>
      <c r="AY557" s="194" t="s">
        <v>2198</v>
      </c>
      <c r="AZ557" s="653" t="s">
        <v>2255</v>
      </c>
      <c r="BA557" s="184" t="s">
        <v>2200</v>
      </c>
      <c r="BB557" s="184"/>
      <c r="BC557" s="184"/>
      <c r="BF557" s="184"/>
      <c r="BG557" s="184">
        <v>10</v>
      </c>
      <c r="BH557" s="291">
        <v>42375</v>
      </c>
      <c r="BI557" s="292"/>
      <c r="BJ557" s="187"/>
      <c r="BK557" s="187"/>
      <c r="BL557" s="187"/>
      <c r="BN557" s="187"/>
      <c r="BO557" s="163"/>
      <c r="BQ557" s="246"/>
      <c r="BR557" s="142"/>
      <c r="BS557" s="293"/>
      <c r="BT557" s="293"/>
      <c r="BU557" s="293"/>
      <c r="BV557" s="163"/>
      <c r="BW557" s="163"/>
      <c r="BX557" s="192" t="s">
        <v>2201</v>
      </c>
      <c r="BZ557" s="189" t="s">
        <v>2202</v>
      </c>
      <c r="CA557" s="193" t="s">
        <v>2285</v>
      </c>
      <c r="CB557" s="194"/>
      <c r="CC557" s="292"/>
      <c r="CF557" s="181"/>
      <c r="CG557" s="294"/>
      <c r="CH557" s="294"/>
      <c r="CI557" s="227"/>
      <c r="CJ557" s="142"/>
      <c r="CK557" s="192"/>
      <c r="CL557" s="142"/>
      <c r="CM557" s="188"/>
      <c r="CN557" s="295"/>
      <c r="CR557" s="142"/>
      <c r="CS557" s="194"/>
    </row>
    <row r="558" spans="1:97" s="189" customFormat="1">
      <c r="A558" s="181">
        <v>210</v>
      </c>
      <c r="B558" s="181" t="s">
        <v>2286</v>
      </c>
      <c r="C558" s="187" t="s">
        <v>2287</v>
      </c>
      <c r="D558" s="187"/>
      <c r="E558" s="187"/>
      <c r="F558" s="182" t="s">
        <v>2288</v>
      </c>
      <c r="G558" s="183" t="s">
        <v>2289</v>
      </c>
      <c r="H558" s="142" t="s">
        <v>2290</v>
      </c>
      <c r="I558" s="142" t="s">
        <v>2291</v>
      </c>
      <c r="J558" s="230" t="s">
        <v>2229</v>
      </c>
      <c r="K558" s="189" t="s">
        <v>2292</v>
      </c>
      <c r="O558" s="228"/>
      <c r="P558" s="228"/>
      <c r="S558" s="187"/>
      <c r="T558" s="181"/>
      <c r="U558" s="187"/>
      <c r="V558" s="188" t="s">
        <v>100</v>
      </c>
      <c r="AT558" s="295">
        <v>21366</v>
      </c>
      <c r="AY558" s="194" t="s">
        <v>2198</v>
      </c>
      <c r="AZ558" s="653" t="s">
        <v>2199</v>
      </c>
      <c r="BA558" s="184" t="s">
        <v>2200</v>
      </c>
      <c r="BB558" s="184"/>
      <c r="BC558" s="184"/>
      <c r="BF558" s="184"/>
      <c r="BG558" s="184">
        <v>10</v>
      </c>
      <c r="BH558" s="291">
        <v>42375</v>
      </c>
      <c r="BI558" s="292"/>
      <c r="BJ558" s="187"/>
      <c r="BK558" s="187"/>
      <c r="BL558" s="187"/>
      <c r="BN558" s="187"/>
      <c r="BO558" s="163"/>
      <c r="BQ558" s="246">
        <v>186.6</v>
      </c>
      <c r="BR558" s="142"/>
      <c r="BS558" s="293"/>
      <c r="BT558" s="293"/>
      <c r="BU558" s="293"/>
      <c r="BV558" s="163"/>
      <c r="BW558" s="163"/>
      <c r="BX558" s="192" t="s">
        <v>2201</v>
      </c>
      <c r="BZ558" s="189" t="s">
        <v>2202</v>
      </c>
      <c r="CA558" s="193" t="s">
        <v>2293</v>
      </c>
      <c r="CB558" s="194"/>
      <c r="CC558" s="292"/>
      <c r="CF558" s="181"/>
      <c r="CG558" s="294"/>
      <c r="CH558" s="294"/>
      <c r="CI558" s="227"/>
      <c r="CJ558" s="142"/>
      <c r="CK558" s="192"/>
      <c r="CL558" s="142"/>
      <c r="CM558" s="188"/>
      <c r="CN558" s="295"/>
      <c r="CR558" s="142"/>
      <c r="CS558" s="194"/>
    </row>
    <row r="559" spans="1:97" s="189" customFormat="1">
      <c r="A559" s="181">
        <v>211</v>
      </c>
      <c r="B559" s="181" t="s">
        <v>2294</v>
      </c>
      <c r="C559" s="187" t="s">
        <v>2295</v>
      </c>
      <c r="D559" s="187"/>
      <c r="E559" s="187"/>
      <c r="F559" s="182" t="s">
        <v>2296</v>
      </c>
      <c r="G559" s="183" t="s">
        <v>2297</v>
      </c>
      <c r="H559" s="142" t="s">
        <v>2298</v>
      </c>
      <c r="I559" s="142" t="s">
        <v>2299</v>
      </c>
      <c r="J559" s="230" t="s">
        <v>2300</v>
      </c>
      <c r="O559" s="228"/>
      <c r="P559" s="228"/>
      <c r="S559" s="187"/>
      <c r="T559" s="181"/>
      <c r="U559" s="187"/>
      <c r="V559" s="188" t="s">
        <v>100</v>
      </c>
      <c r="AT559" s="295">
        <v>13335</v>
      </c>
      <c r="AY559" s="194" t="s">
        <v>2198</v>
      </c>
      <c r="AZ559" s="653" t="s">
        <v>2199</v>
      </c>
      <c r="BA559" s="184" t="s">
        <v>2200</v>
      </c>
      <c r="BB559" s="184"/>
      <c r="BC559" s="184"/>
      <c r="BF559" s="184"/>
      <c r="BG559" s="184">
        <v>10</v>
      </c>
      <c r="BH559" s="291">
        <v>42375</v>
      </c>
      <c r="BI559" s="292"/>
      <c r="BJ559" s="187"/>
      <c r="BK559" s="187"/>
      <c r="BL559" s="187"/>
      <c r="BN559" s="187"/>
      <c r="BO559" s="163"/>
      <c r="BQ559" s="246">
        <v>158.6</v>
      </c>
      <c r="BR559" s="142"/>
      <c r="BS559" s="293"/>
      <c r="BT559" s="293"/>
      <c r="BU559" s="293"/>
      <c r="BV559" s="163"/>
      <c r="BW559" s="163"/>
      <c r="BX559" s="192" t="s">
        <v>2201</v>
      </c>
      <c r="BZ559" s="189" t="s">
        <v>2202</v>
      </c>
      <c r="CA559" s="193" t="s">
        <v>2301</v>
      </c>
      <c r="CB559" s="194"/>
      <c r="CC559" s="292"/>
      <c r="CF559" s="181"/>
      <c r="CG559" s="294"/>
      <c r="CH559" s="294"/>
      <c r="CI559" s="227"/>
      <c r="CJ559" s="142"/>
      <c r="CK559" s="192"/>
      <c r="CL559" s="142"/>
      <c r="CM559" s="188"/>
      <c r="CN559" s="295"/>
      <c r="CR559" s="142"/>
      <c r="CS559" s="194"/>
    </row>
    <row r="560" spans="1:97" s="189" customFormat="1">
      <c r="A560" s="181">
        <v>212</v>
      </c>
      <c r="B560" s="181" t="s">
        <v>2302</v>
      </c>
      <c r="C560" s="187" t="s">
        <v>2303</v>
      </c>
      <c r="D560" s="187"/>
      <c r="E560" s="187"/>
      <c r="F560" s="182" t="s">
        <v>2304</v>
      </c>
      <c r="G560" s="183" t="s">
        <v>2305</v>
      </c>
      <c r="H560" s="142" t="s">
        <v>2306</v>
      </c>
      <c r="I560" s="142"/>
      <c r="J560" s="230" t="s">
        <v>2307</v>
      </c>
      <c r="K560" s="189" t="s">
        <v>2308</v>
      </c>
      <c r="O560" s="228"/>
      <c r="P560" s="228"/>
      <c r="S560" s="187"/>
      <c r="T560" s="181"/>
      <c r="U560" s="187"/>
      <c r="V560" s="188" t="s">
        <v>100</v>
      </c>
      <c r="AS560" s="189">
        <v>48</v>
      </c>
      <c r="AT560" s="295">
        <v>23668</v>
      </c>
      <c r="AY560" s="194" t="s">
        <v>2198</v>
      </c>
      <c r="AZ560" s="653" t="s">
        <v>2255</v>
      </c>
      <c r="BA560" s="184" t="s">
        <v>2200</v>
      </c>
      <c r="BB560" s="184"/>
      <c r="BC560" s="184"/>
      <c r="BF560" s="184"/>
      <c r="BG560" s="184">
        <v>10</v>
      </c>
      <c r="BH560" s="291">
        <v>42375</v>
      </c>
      <c r="BI560" s="292"/>
      <c r="BJ560" s="187"/>
      <c r="BK560" s="187"/>
      <c r="BL560" s="187"/>
      <c r="BN560" s="187"/>
      <c r="BO560" s="163"/>
      <c r="BQ560" s="246"/>
      <c r="BR560" s="142"/>
      <c r="BS560" s="293"/>
      <c r="BT560" s="293"/>
      <c r="BU560" s="293"/>
      <c r="BV560" s="163"/>
      <c r="BW560" s="163"/>
      <c r="BX560" s="192" t="s">
        <v>2201</v>
      </c>
      <c r="BZ560" s="189" t="s">
        <v>2309</v>
      </c>
      <c r="CA560" s="193" t="s">
        <v>2310</v>
      </c>
      <c r="CB560" s="194"/>
      <c r="CC560" s="292"/>
      <c r="CF560" s="181"/>
      <c r="CG560" s="294"/>
      <c r="CH560" s="294"/>
      <c r="CI560" s="227"/>
      <c r="CJ560" s="142"/>
      <c r="CK560" s="192"/>
      <c r="CL560" s="142"/>
      <c r="CM560" s="188"/>
      <c r="CN560" s="295"/>
      <c r="CR560" s="142"/>
      <c r="CS560" s="194"/>
    </row>
    <row r="561" spans="1:97" s="189" customFormat="1">
      <c r="A561" s="181">
        <v>213</v>
      </c>
      <c r="B561" s="181" t="s">
        <v>2311</v>
      </c>
      <c r="C561" s="187" t="s">
        <v>2312</v>
      </c>
      <c r="D561" s="187"/>
      <c r="E561" s="187"/>
      <c r="F561" s="182" t="s">
        <v>2313</v>
      </c>
      <c r="G561" s="183" t="s">
        <v>2314</v>
      </c>
      <c r="H561" s="142" t="s">
        <v>2315</v>
      </c>
      <c r="I561" s="142"/>
      <c r="J561" s="230" t="s">
        <v>2316</v>
      </c>
      <c r="K561" s="189" t="s">
        <v>2317</v>
      </c>
      <c r="O561" s="228"/>
      <c r="P561" s="228"/>
      <c r="S561" s="187"/>
      <c r="T561" s="181"/>
      <c r="U561" s="187"/>
      <c r="V561" s="188" t="s">
        <v>100</v>
      </c>
      <c r="X561" s="189" t="s">
        <v>2318</v>
      </c>
      <c r="AT561" s="295">
        <v>23857</v>
      </c>
      <c r="AX561" s="189" t="s">
        <v>2319</v>
      </c>
      <c r="AY561" s="194" t="s">
        <v>2198</v>
      </c>
      <c r="AZ561" s="653" t="s">
        <v>2199</v>
      </c>
      <c r="BA561" s="184" t="s">
        <v>2200</v>
      </c>
      <c r="BB561" s="184"/>
      <c r="BC561" s="184"/>
      <c r="BF561" s="184"/>
      <c r="BG561" s="184">
        <v>8</v>
      </c>
      <c r="BH561" s="291">
        <v>42375</v>
      </c>
      <c r="BI561" s="292"/>
      <c r="BJ561" s="187"/>
      <c r="BK561" s="187"/>
      <c r="BL561" s="187"/>
      <c r="BN561" s="187"/>
      <c r="BO561" s="163"/>
      <c r="BQ561" s="246">
        <v>36.6</v>
      </c>
      <c r="BR561" s="142"/>
      <c r="BS561" s="293"/>
      <c r="BT561" s="293"/>
      <c r="BU561" s="293"/>
      <c r="BV561" s="163"/>
      <c r="BW561" s="163"/>
      <c r="BX561" s="192" t="s">
        <v>2201</v>
      </c>
      <c r="BZ561" s="189" t="s">
        <v>2309</v>
      </c>
      <c r="CA561" s="193" t="s">
        <v>2320</v>
      </c>
      <c r="CB561" s="194"/>
      <c r="CC561" s="292"/>
      <c r="CF561" s="181"/>
      <c r="CG561" s="294"/>
      <c r="CH561" s="294"/>
      <c r="CI561" s="227"/>
      <c r="CJ561" s="142"/>
      <c r="CK561" s="192"/>
      <c r="CL561" s="142"/>
      <c r="CM561" s="188"/>
      <c r="CN561" s="295"/>
      <c r="CR561" s="142"/>
      <c r="CS561" s="194"/>
    </row>
    <row r="562" spans="1:97" s="189" customFormat="1" ht="14.25" customHeight="1">
      <c r="A562" s="181">
        <v>214</v>
      </c>
      <c r="B562" s="181" t="s">
        <v>2321</v>
      </c>
      <c r="C562" s="187"/>
      <c r="D562" s="187"/>
      <c r="E562" s="187" t="s">
        <v>2322</v>
      </c>
      <c r="F562" s="182" t="s">
        <v>2323</v>
      </c>
      <c r="G562" s="183" t="s">
        <v>2324</v>
      </c>
      <c r="H562" s="142" t="s">
        <v>2325</v>
      </c>
      <c r="I562" s="142" t="s">
        <v>2326</v>
      </c>
      <c r="J562" s="230"/>
      <c r="O562" s="228"/>
      <c r="P562" s="228"/>
      <c r="S562" s="187"/>
      <c r="T562" s="181"/>
      <c r="U562" s="187"/>
      <c r="V562" s="188" t="s">
        <v>100</v>
      </c>
      <c r="AT562" s="295">
        <v>19976</v>
      </c>
      <c r="AY562" s="194" t="s">
        <v>2198</v>
      </c>
      <c r="AZ562" s="653" t="s">
        <v>2199</v>
      </c>
      <c r="BA562" s="184" t="s">
        <v>2200</v>
      </c>
      <c r="BB562" s="184"/>
      <c r="BC562" s="184"/>
      <c r="BF562" s="184"/>
      <c r="BG562" s="184">
        <v>20</v>
      </c>
      <c r="BH562" s="291">
        <v>42375</v>
      </c>
      <c r="BI562" s="292"/>
      <c r="BJ562" s="187"/>
      <c r="BK562" s="187"/>
      <c r="BL562" s="187"/>
      <c r="BN562" s="187"/>
      <c r="BO562" s="163"/>
      <c r="BQ562" s="246"/>
      <c r="BR562" s="142"/>
      <c r="BS562" s="293"/>
      <c r="BT562" s="293"/>
      <c r="BU562" s="293"/>
      <c r="BV562" s="163"/>
      <c r="BW562" s="163"/>
      <c r="BX562" s="192" t="s">
        <v>2201</v>
      </c>
      <c r="BZ562" s="189" t="s">
        <v>2309</v>
      </c>
      <c r="CA562" s="193" t="s">
        <v>2327</v>
      </c>
      <c r="CB562" s="194"/>
      <c r="CC562" s="292"/>
      <c r="CF562" s="181"/>
      <c r="CG562" s="294"/>
      <c r="CH562" s="294"/>
      <c r="CI562" s="227"/>
      <c r="CJ562" s="142"/>
      <c r="CK562" s="192"/>
      <c r="CL562" s="142"/>
      <c r="CM562" s="188"/>
      <c r="CN562" s="295"/>
      <c r="CR562" s="142"/>
      <c r="CS562" s="194"/>
    </row>
    <row r="563" spans="1:97" s="189" customFormat="1" ht="14.25" customHeight="1">
      <c r="A563" s="181">
        <v>214.1</v>
      </c>
      <c r="B563" s="181" t="s">
        <v>2328</v>
      </c>
      <c r="C563" s="187"/>
      <c r="D563" s="187"/>
      <c r="E563" s="187"/>
      <c r="F563" s="182"/>
      <c r="G563" s="183"/>
      <c r="H563" s="142" t="s">
        <v>2329</v>
      </c>
      <c r="I563" s="142"/>
      <c r="J563" s="230"/>
      <c r="O563" s="228"/>
      <c r="P563" s="228"/>
      <c r="S563" s="187"/>
      <c r="T563" s="181"/>
      <c r="U563" s="187"/>
      <c r="V563" s="188"/>
      <c r="AT563" s="295"/>
      <c r="AY563" s="194"/>
      <c r="AZ563" s="653"/>
      <c r="BA563" s="184"/>
      <c r="BB563" s="184"/>
      <c r="BC563" s="184"/>
      <c r="BF563" s="184"/>
      <c r="BG563" s="184"/>
      <c r="BH563" s="291"/>
      <c r="BI563" s="292"/>
      <c r="BJ563" s="187"/>
      <c r="BK563" s="187"/>
      <c r="BL563" s="187"/>
      <c r="BN563" s="187"/>
      <c r="BO563" s="163"/>
      <c r="BQ563" s="246"/>
      <c r="BR563" s="142"/>
      <c r="BS563" s="293"/>
      <c r="BT563" s="293"/>
      <c r="BU563" s="293"/>
      <c r="BV563" s="163"/>
      <c r="BW563" s="163"/>
      <c r="BX563" s="192"/>
      <c r="CA563" s="193"/>
      <c r="CB563" s="194"/>
      <c r="CC563" s="292"/>
      <c r="CF563" s="181"/>
      <c r="CG563" s="294"/>
      <c r="CH563" s="294"/>
      <c r="CI563" s="227"/>
      <c r="CJ563" s="142"/>
      <c r="CK563" s="192"/>
      <c r="CL563" s="142"/>
      <c r="CM563" s="188"/>
      <c r="CN563" s="295"/>
      <c r="CR563" s="142"/>
      <c r="CS563" s="194"/>
    </row>
    <row r="564" spans="1:97" s="189" customFormat="1" ht="14.25" customHeight="1">
      <c r="A564" s="181">
        <v>215</v>
      </c>
      <c r="B564" s="181" t="s">
        <v>2330</v>
      </c>
      <c r="C564" s="187" t="s">
        <v>2331</v>
      </c>
      <c r="D564" s="187"/>
      <c r="E564" s="187"/>
      <c r="F564" s="182" t="s">
        <v>2332</v>
      </c>
      <c r="G564" s="183" t="s">
        <v>2333</v>
      </c>
      <c r="H564" s="142" t="s">
        <v>2334</v>
      </c>
      <c r="I564" s="142" t="s">
        <v>2335</v>
      </c>
      <c r="J564" s="230" t="s">
        <v>2307</v>
      </c>
      <c r="O564" s="228"/>
      <c r="P564" s="228"/>
      <c r="S564" s="187"/>
      <c r="T564" s="181"/>
      <c r="U564" s="187"/>
      <c r="V564" s="188" t="s">
        <v>100</v>
      </c>
      <c r="AY564" s="194" t="s">
        <v>2198</v>
      </c>
      <c r="AZ564" s="653" t="s">
        <v>2275</v>
      </c>
      <c r="BA564" s="184" t="s">
        <v>2200</v>
      </c>
      <c r="BB564" s="184"/>
      <c r="BC564" s="184"/>
      <c r="BF564" s="184"/>
      <c r="BG564" s="184">
        <v>10</v>
      </c>
      <c r="BH564" s="291">
        <v>42375</v>
      </c>
      <c r="BI564" s="292"/>
      <c r="BJ564" s="187"/>
      <c r="BK564" s="187"/>
      <c r="BL564" s="187"/>
      <c r="BN564" s="187"/>
      <c r="BO564" s="163"/>
      <c r="BQ564" s="246"/>
      <c r="BR564" s="142"/>
      <c r="BS564" s="293"/>
      <c r="BT564" s="293"/>
      <c r="BU564" s="293"/>
      <c r="BV564" s="163"/>
      <c r="BW564" s="163"/>
      <c r="BX564" s="192" t="s">
        <v>2201</v>
      </c>
      <c r="BZ564" s="189" t="s">
        <v>2309</v>
      </c>
      <c r="CA564" s="193" t="s">
        <v>2336</v>
      </c>
      <c r="CB564" s="194"/>
      <c r="CC564" s="292"/>
      <c r="CF564" s="181"/>
      <c r="CG564" s="294"/>
      <c r="CH564" s="294"/>
      <c r="CI564" s="227"/>
      <c r="CJ564" s="142"/>
      <c r="CK564" s="192"/>
      <c r="CL564" s="142"/>
      <c r="CM564" s="188"/>
      <c r="CN564" s="295"/>
      <c r="CR564" s="142"/>
      <c r="CS564" s="194"/>
    </row>
    <row r="565" spans="1:97">
      <c r="A565" s="181">
        <v>216</v>
      </c>
      <c r="B565" s="181" t="s">
        <v>2337</v>
      </c>
      <c r="C565" s="187"/>
      <c r="D565" s="187"/>
      <c r="E565" s="65"/>
      <c r="F565" s="58" t="s">
        <v>2338</v>
      </c>
      <c r="G565" s="183" t="s">
        <v>2339</v>
      </c>
      <c r="H565" s="142" t="s">
        <v>2340</v>
      </c>
      <c r="I565" s="142"/>
      <c r="J565" s="230"/>
      <c r="K565"/>
      <c r="L565"/>
      <c r="O565" s="228"/>
      <c r="P565" s="228"/>
      <c r="Q565" s="189"/>
      <c r="R565" s="189"/>
      <c r="S565" s="187"/>
      <c r="T565" s="181"/>
      <c r="U565" s="187"/>
      <c r="V565" s="188" t="s">
        <v>100</v>
      </c>
      <c r="W565" s="189"/>
      <c r="X565" s="189"/>
      <c r="Y565" s="189"/>
      <c r="Z565" s="189"/>
      <c r="AA565" s="189"/>
      <c r="AB565" s="189"/>
      <c r="AC565" s="189"/>
      <c r="AD565" s="189"/>
      <c r="AE565" s="189"/>
      <c r="AF565" s="189"/>
      <c r="AG565" s="189"/>
      <c r="AH565" s="189"/>
      <c r="AI565" s="189"/>
      <c r="AJ565" s="189"/>
      <c r="AK565" s="189"/>
      <c r="AL565" s="189"/>
      <c r="AM565" s="189"/>
      <c r="AN565" s="189"/>
      <c r="AO565" s="189"/>
      <c r="AP565" s="189"/>
      <c r="AQ565" s="189"/>
      <c r="AR565" s="189"/>
      <c r="AS565" s="189"/>
      <c r="AT565" s="295">
        <v>13755</v>
      </c>
      <c r="AU565" s="189"/>
      <c r="AV565" s="189"/>
      <c r="AW565" s="189"/>
      <c r="AX565" s="189"/>
      <c r="AY565" s="194" t="s">
        <v>2198</v>
      </c>
      <c r="AZ565" s="653" t="s">
        <v>2255</v>
      </c>
      <c r="BA565" s="184" t="s">
        <v>2262</v>
      </c>
      <c r="BB565" s="184"/>
      <c r="BC565" s="184"/>
      <c r="BD565" s="189"/>
      <c r="BE565" s="189"/>
      <c r="BF565" s="184"/>
      <c r="BG565" s="184">
        <v>1</v>
      </c>
      <c r="BH565" s="291">
        <v>42375</v>
      </c>
      <c r="BI565" s="292"/>
      <c r="BJ565" s="187"/>
      <c r="BK565" s="187"/>
      <c r="BL565" s="187"/>
      <c r="BM565" s="189"/>
      <c r="BN565" s="187"/>
      <c r="BO565" s="163"/>
      <c r="BP565" s="189"/>
      <c r="BR565" s="142"/>
      <c r="BS565" s="293"/>
      <c r="BT565" s="293"/>
      <c r="BU565" s="293"/>
      <c r="BV565" s="163"/>
      <c r="BW565" s="163"/>
      <c r="BX565" s="192" t="s">
        <v>2201</v>
      </c>
      <c r="BY565" s="189"/>
      <c r="BZ565" s="189" t="s">
        <v>2263</v>
      </c>
      <c r="CA565" s="193" t="s">
        <v>2341</v>
      </c>
      <c r="CB565" s="194"/>
      <c r="CC565" s="292"/>
      <c r="CD565" s="189"/>
      <c r="CE565" s="189"/>
      <c r="CF565" s="181"/>
      <c r="CG565" s="294"/>
      <c r="CH565" s="294"/>
      <c r="CI565" s="227"/>
      <c r="CJ565" s="142"/>
      <c r="CK565" s="192"/>
      <c r="CL565" s="142"/>
      <c r="CM565" s="188"/>
      <c r="CN565" s="295"/>
      <c r="CO565" s="189"/>
      <c r="CP565" s="189"/>
      <c r="CQ565" s="189"/>
      <c r="CR565" s="142"/>
      <c r="CS565" s="194"/>
    </row>
    <row r="566" spans="1:97">
      <c r="A566" s="181">
        <v>216.1</v>
      </c>
      <c r="B566" s="181" t="s">
        <v>2342</v>
      </c>
      <c r="C566"/>
      <c r="D566" s="187"/>
      <c r="E566" s="65"/>
      <c r="G566" s="183"/>
      <c r="H566" s="142"/>
      <c r="I566" s="142"/>
      <c r="J566" s="230"/>
      <c r="K566"/>
      <c r="L566"/>
      <c r="O566" s="228"/>
      <c r="P566" s="228"/>
      <c r="Q566" s="189"/>
      <c r="R566" s="189"/>
      <c r="S566" s="187"/>
      <c r="T566" s="181"/>
      <c r="U566" s="187"/>
      <c r="V566" s="188"/>
      <c r="W566" s="189"/>
      <c r="X566" s="189"/>
      <c r="Y566" s="189"/>
      <c r="Z566" s="189"/>
      <c r="AA566" s="189"/>
      <c r="AB566" s="189"/>
      <c r="AC566" s="189"/>
      <c r="AD566" s="189"/>
      <c r="AE566" s="189"/>
      <c r="AF566" s="189"/>
      <c r="AG566" s="189"/>
      <c r="AH566" s="189"/>
      <c r="AI566" s="189"/>
      <c r="AJ566" s="189"/>
      <c r="AK566" s="189"/>
      <c r="AL566" s="189"/>
      <c r="AM566" s="189"/>
      <c r="AN566" s="189"/>
      <c r="AO566" s="189"/>
      <c r="AP566" s="189"/>
      <c r="AQ566" s="189"/>
      <c r="AR566" s="189"/>
      <c r="AS566" s="189"/>
      <c r="AT566" s="295"/>
      <c r="AU566" s="189"/>
      <c r="AV566" s="189"/>
      <c r="AW566" s="189"/>
      <c r="AX566" s="189"/>
      <c r="AY566" s="194"/>
      <c r="AZ566" s="653"/>
      <c r="BA566" s="184"/>
      <c r="BB566" s="184"/>
      <c r="BC566" s="184"/>
      <c r="BD566" s="189"/>
      <c r="BE566" s="189"/>
      <c r="BF566" s="184"/>
      <c r="BG566" s="184">
        <v>10</v>
      </c>
      <c r="BH566" s="291">
        <v>42390</v>
      </c>
      <c r="BI566" s="292"/>
      <c r="BJ566" s="187"/>
      <c r="BK566" s="187"/>
      <c r="BL566" s="187"/>
      <c r="BM566" s="189"/>
      <c r="BN566" s="187"/>
      <c r="BO566" s="163"/>
      <c r="BP566" s="189"/>
      <c r="BR566" s="142"/>
      <c r="BS566" s="293"/>
      <c r="BT566" s="293"/>
      <c r="BU566" s="293"/>
      <c r="BV566" s="163"/>
      <c r="BW566" s="163"/>
      <c r="BX566" s="192" t="s">
        <v>2201</v>
      </c>
      <c r="BY566" s="189"/>
      <c r="BZ566" s="189" t="s">
        <v>2267</v>
      </c>
      <c r="CA566" s="193" t="s">
        <v>2343</v>
      </c>
      <c r="CB566" s="194"/>
      <c r="CC566" s="292"/>
      <c r="CD566" s="189"/>
      <c r="CE566" s="189"/>
      <c r="CF566" s="181"/>
      <c r="CG566" s="294"/>
      <c r="CH566" s="294"/>
      <c r="CI566" s="227"/>
      <c r="CJ566" s="142"/>
      <c r="CK566" s="192"/>
      <c r="CL566" s="142"/>
      <c r="CM566" s="188"/>
      <c r="CN566" s="295"/>
      <c r="CO566" s="189"/>
      <c r="CP566" s="189"/>
      <c r="CQ566" s="189"/>
      <c r="CR566" s="142"/>
      <c r="CS566" s="194"/>
    </row>
    <row r="567" spans="1:97" ht="15.75" thickBot="1">
      <c r="A567" s="181">
        <v>216.2</v>
      </c>
      <c r="B567" s="181" t="s">
        <v>2344</v>
      </c>
      <c r="C567" s="655" t="s">
        <v>2345</v>
      </c>
      <c r="D567" s="187"/>
      <c r="E567" s="65"/>
      <c r="G567" s="183"/>
      <c r="H567" s="142"/>
      <c r="I567" s="142"/>
      <c r="J567" s="230"/>
      <c r="K567"/>
      <c r="L567"/>
      <c r="O567" s="228"/>
      <c r="P567" s="228"/>
      <c r="Q567" s="189"/>
      <c r="R567" s="189"/>
      <c r="S567" s="187"/>
      <c r="T567" s="181"/>
      <c r="U567" s="187"/>
      <c r="V567" s="188"/>
      <c r="W567" s="189"/>
      <c r="X567" s="189"/>
      <c r="Y567" s="189"/>
      <c r="Z567" s="189"/>
      <c r="AA567" s="189"/>
      <c r="AB567" s="189"/>
      <c r="AC567" s="189"/>
      <c r="AD567" s="189"/>
      <c r="AE567" s="189"/>
      <c r="AF567" s="189"/>
      <c r="AG567" s="189"/>
      <c r="AH567" s="189"/>
      <c r="AI567" s="189"/>
      <c r="AJ567" s="189"/>
      <c r="AK567" s="189"/>
      <c r="AL567" s="189"/>
      <c r="AM567" s="189"/>
      <c r="AN567" s="189"/>
      <c r="AO567" s="189"/>
      <c r="AP567" s="189"/>
      <c r="AQ567" s="189"/>
      <c r="AR567" s="189"/>
      <c r="AS567" s="189"/>
      <c r="AT567" s="295"/>
      <c r="AU567" s="189"/>
      <c r="AV567" s="189"/>
      <c r="AW567" s="189"/>
      <c r="AX567" s="189"/>
      <c r="AY567" s="194"/>
      <c r="AZ567" s="653"/>
      <c r="BA567" s="184"/>
      <c r="BB567" s="184"/>
      <c r="BC567" s="184"/>
      <c r="BD567" s="189"/>
      <c r="BE567" s="189"/>
      <c r="BF567" s="184"/>
      <c r="BG567" s="184"/>
      <c r="BH567" s="291"/>
      <c r="BI567" s="292"/>
      <c r="BJ567" s="187"/>
      <c r="BK567" s="187"/>
      <c r="BL567" s="187"/>
      <c r="BM567" s="189"/>
      <c r="BN567" s="187"/>
      <c r="BO567" s="163"/>
      <c r="BP567" s="189"/>
      <c r="BR567" s="142"/>
      <c r="BS567" s="293"/>
      <c r="BT567" s="293"/>
      <c r="BU567" s="293"/>
      <c r="BV567" s="163"/>
      <c r="BW567" s="163"/>
      <c r="BX567" s="192"/>
      <c r="BY567" s="189"/>
      <c r="BZ567" s="189"/>
      <c r="CA567" s="193"/>
      <c r="CB567" s="194"/>
      <c r="CC567" s="292"/>
      <c r="CD567" s="189"/>
      <c r="CE567" s="189"/>
      <c r="CF567" s="181"/>
      <c r="CG567" s="294"/>
      <c r="CH567" s="294"/>
      <c r="CI567" s="227"/>
      <c r="CJ567" s="142"/>
      <c r="CK567" s="192"/>
      <c r="CL567" s="142"/>
      <c r="CM567" s="188"/>
      <c r="CN567" s="295"/>
      <c r="CO567" s="189"/>
      <c r="CP567" s="189"/>
      <c r="CQ567" s="189"/>
      <c r="CR567" s="142"/>
      <c r="CS567" s="194"/>
    </row>
    <row r="568" spans="1:97">
      <c r="A568" s="181">
        <v>217</v>
      </c>
      <c r="B568" s="181" t="s">
        <v>2346</v>
      </c>
      <c r="C568" s="187" t="s">
        <v>2347</v>
      </c>
      <c r="D568" s="187"/>
      <c r="E568" s="65"/>
      <c r="F568" s="58" t="s">
        <v>2348</v>
      </c>
      <c r="G568" s="183" t="s">
        <v>2349</v>
      </c>
      <c r="H568" s="142"/>
      <c r="I568" s="142"/>
      <c r="J568" s="230" t="s">
        <v>2281</v>
      </c>
      <c r="K568"/>
      <c r="L568"/>
      <c r="M568" t="s">
        <v>2221</v>
      </c>
      <c r="O568" s="228"/>
      <c r="P568" s="228"/>
      <c r="Q568" s="189"/>
      <c r="R568" s="189"/>
      <c r="S568" s="187"/>
      <c r="T568" s="181"/>
      <c r="U568" s="187"/>
      <c r="V568" s="188" t="s">
        <v>100</v>
      </c>
      <c r="W568" s="189"/>
      <c r="X568" s="189"/>
      <c r="Y568" s="189"/>
      <c r="Z568" s="189"/>
      <c r="AA568" s="189"/>
      <c r="AB568" s="189"/>
      <c r="AC568" s="189"/>
      <c r="AD568" s="189"/>
      <c r="AE568" s="189"/>
      <c r="AF568" s="189"/>
      <c r="AG568" s="189"/>
      <c r="AH568" s="189"/>
      <c r="AI568" s="189"/>
      <c r="AJ568" s="189"/>
      <c r="AK568" s="189"/>
      <c r="AL568" s="189"/>
      <c r="AM568" s="189"/>
      <c r="AN568" s="189"/>
      <c r="AO568" s="189"/>
      <c r="AP568" s="189"/>
      <c r="AQ568" s="189"/>
      <c r="AR568" s="189"/>
      <c r="AS568" s="189">
        <v>57</v>
      </c>
      <c r="AT568" s="295">
        <v>18066</v>
      </c>
      <c r="AU568" s="189"/>
      <c r="AV568" s="189"/>
      <c r="AW568" s="189"/>
      <c r="AX568" s="189"/>
      <c r="AY568" s="194" t="s">
        <v>2198</v>
      </c>
      <c r="AZ568" s="653" t="s">
        <v>2199</v>
      </c>
      <c r="BA568" s="184" t="s">
        <v>2262</v>
      </c>
      <c r="BB568" s="184"/>
      <c r="BC568" s="184"/>
      <c r="BD568" s="189"/>
      <c r="BE568" s="189"/>
      <c r="BF568" s="184"/>
      <c r="BG568" s="184">
        <v>1</v>
      </c>
      <c r="BH568" s="291">
        <v>42375</v>
      </c>
      <c r="BI568" s="292"/>
      <c r="BJ568" s="187"/>
      <c r="BK568" s="187"/>
      <c r="BL568" s="187"/>
      <c r="BM568" s="189"/>
      <c r="BN568" s="187"/>
      <c r="BO568" s="163"/>
      <c r="BP568" s="189"/>
      <c r="BR568" s="142"/>
      <c r="BS568" s="293"/>
      <c r="BT568" s="293"/>
      <c r="BU568" s="293"/>
      <c r="BV568" s="163"/>
      <c r="BW568" s="163"/>
      <c r="BX568" s="192" t="s">
        <v>2201</v>
      </c>
      <c r="BY568" s="189"/>
      <c r="BZ568" s="189" t="s">
        <v>2263</v>
      </c>
      <c r="CA568" s="193" t="s">
        <v>2350</v>
      </c>
      <c r="CB568" s="194"/>
      <c r="CC568" s="292"/>
      <c r="CD568" s="189"/>
      <c r="CE568" s="189"/>
      <c r="CF568" s="181"/>
      <c r="CG568" s="294"/>
      <c r="CH568" s="294"/>
      <c r="CI568" s="227"/>
      <c r="CJ568" s="142"/>
      <c r="CK568" s="192"/>
      <c r="CL568" s="142"/>
      <c r="CM568" s="188"/>
      <c r="CN568" s="295"/>
      <c r="CO568" s="189"/>
      <c r="CP568" s="189"/>
      <c r="CQ568" s="189"/>
      <c r="CR568" s="142"/>
      <c r="CS568" s="194"/>
    </row>
    <row r="569" spans="1:97">
      <c r="A569" s="181">
        <v>217.1</v>
      </c>
      <c r="B569" s="181" t="s">
        <v>2351</v>
      </c>
      <c r="C569" s="187"/>
      <c r="D569" s="187"/>
      <c r="E569" s="65"/>
      <c r="G569" s="183"/>
      <c r="H569" s="142"/>
      <c r="I569" s="142"/>
      <c r="J569" s="230"/>
      <c r="K569"/>
      <c r="L569"/>
      <c r="O569" s="228"/>
      <c r="P569" s="228"/>
      <c r="Q569" s="189"/>
      <c r="R569" s="189"/>
      <c r="S569" s="187"/>
      <c r="T569" s="181"/>
      <c r="U569" s="187"/>
      <c r="V569" s="188"/>
      <c r="W569" s="189"/>
      <c r="X569" s="189"/>
      <c r="Y569" s="189"/>
      <c r="Z569" s="189"/>
      <c r="AA569" s="189"/>
      <c r="AB569" s="189"/>
      <c r="AC569" s="189"/>
      <c r="AD569" s="189"/>
      <c r="AE569" s="189"/>
      <c r="AF569" s="189"/>
      <c r="AG569" s="189"/>
      <c r="AH569" s="189"/>
      <c r="AI569" s="189"/>
      <c r="AJ569" s="189"/>
      <c r="AK569" s="189"/>
      <c r="AL569" s="189"/>
      <c r="AM569" s="189"/>
      <c r="AN569" s="189"/>
      <c r="AO569" s="189"/>
      <c r="AP569" s="189"/>
      <c r="AQ569" s="189"/>
      <c r="AR569" s="189"/>
      <c r="AS569" s="189"/>
      <c r="AT569" s="295"/>
      <c r="AU569" s="189"/>
      <c r="AV569" s="189"/>
      <c r="AW569" s="189"/>
      <c r="AX569" s="189"/>
      <c r="AY569" s="194"/>
      <c r="AZ569" s="653"/>
      <c r="BA569" s="184"/>
      <c r="BB569" s="184"/>
      <c r="BC569" s="184"/>
      <c r="BD569" s="189"/>
      <c r="BE569" s="189"/>
      <c r="BF569" s="184"/>
      <c r="BG569" s="184">
        <v>10</v>
      </c>
      <c r="BH569" s="291">
        <v>42390</v>
      </c>
      <c r="BI569" s="292"/>
      <c r="BJ569" s="187"/>
      <c r="BK569" s="187"/>
      <c r="BL569" s="187"/>
      <c r="BM569" s="189"/>
      <c r="BN569" s="187"/>
      <c r="BO569" s="163"/>
      <c r="BP569" s="189"/>
      <c r="BR569" s="142"/>
      <c r="BS569" s="293"/>
      <c r="BT569" s="293"/>
      <c r="BU569" s="293"/>
      <c r="BV569" s="163"/>
      <c r="BW569" s="163"/>
      <c r="BX569" s="192" t="s">
        <v>2201</v>
      </c>
      <c r="BY569" s="189"/>
      <c r="BZ569" s="189" t="s">
        <v>2267</v>
      </c>
      <c r="CA569" s="193" t="s">
        <v>2352</v>
      </c>
      <c r="CB569" s="194"/>
      <c r="CC569" s="292"/>
      <c r="CD569" s="189"/>
      <c r="CE569" s="189"/>
      <c r="CF569" s="181"/>
      <c r="CG569" s="294"/>
      <c r="CH569" s="294"/>
      <c r="CI569" s="227"/>
      <c r="CJ569" s="142"/>
      <c r="CK569" s="192"/>
      <c r="CL569" s="142"/>
      <c r="CM569" s="188"/>
      <c r="CN569" s="295"/>
      <c r="CO569" s="189"/>
      <c r="CP569" s="189"/>
      <c r="CQ569" s="189"/>
      <c r="CR569" s="142"/>
      <c r="CS569" s="194"/>
    </row>
    <row r="570" spans="1:97">
      <c r="A570" s="181">
        <v>218</v>
      </c>
      <c r="B570" s="181" t="s">
        <v>2353</v>
      </c>
      <c r="C570" s="187" t="s">
        <v>2354</v>
      </c>
      <c r="D570" s="187"/>
      <c r="E570" s="65"/>
      <c r="F570" s="58" t="s">
        <v>2355</v>
      </c>
      <c r="G570" s="183" t="s">
        <v>2356</v>
      </c>
      <c r="H570" s="142" t="s">
        <v>2357</v>
      </c>
      <c r="I570" s="142" t="s">
        <v>2358</v>
      </c>
      <c r="J570" s="230"/>
      <c r="K570"/>
      <c r="L570"/>
      <c r="O570" s="228"/>
      <c r="P570" s="228"/>
      <c r="Q570" s="189"/>
      <c r="R570" s="189"/>
      <c r="S570" s="187"/>
      <c r="T570" s="181"/>
      <c r="U570" s="187"/>
      <c r="V570" s="188" t="s">
        <v>100</v>
      </c>
      <c r="W570" s="189"/>
      <c r="X570" s="189"/>
      <c r="Y570" s="189"/>
      <c r="Z570" s="189"/>
      <c r="AA570" s="189"/>
      <c r="AB570" s="189"/>
      <c r="AC570" s="189"/>
      <c r="AD570" s="189"/>
      <c r="AE570" s="189"/>
      <c r="AF570" s="189"/>
      <c r="AG570" s="189"/>
      <c r="AH570" s="189"/>
      <c r="AI570" s="189"/>
      <c r="AJ570" s="189"/>
      <c r="AK570" s="189"/>
      <c r="AL570" s="189"/>
      <c r="AM570" s="189"/>
      <c r="AN570" s="189"/>
      <c r="AO570" s="189"/>
      <c r="AP570" s="189"/>
      <c r="AQ570" s="189"/>
      <c r="AR570" s="189"/>
      <c r="AS570" s="189"/>
      <c r="AT570" s="295">
        <v>22781</v>
      </c>
      <c r="AU570" s="189"/>
      <c r="AV570" s="189"/>
      <c r="AW570" s="189"/>
      <c r="AX570" s="189"/>
      <c r="AY570" s="194" t="s">
        <v>2198</v>
      </c>
      <c r="AZ570" s="653" t="s">
        <v>2199</v>
      </c>
      <c r="BA570" s="184" t="s">
        <v>2200</v>
      </c>
      <c r="BB570" s="184"/>
      <c r="BC570" s="184"/>
      <c r="BD570" s="189"/>
      <c r="BE570" s="189"/>
      <c r="BF570" s="184"/>
      <c r="BG570" s="184">
        <v>10</v>
      </c>
      <c r="BH570" s="291">
        <v>42375</v>
      </c>
      <c r="BI570" s="292"/>
      <c r="BJ570" s="187"/>
      <c r="BK570" s="187"/>
      <c r="BL570" s="187"/>
      <c r="BM570" s="189"/>
      <c r="BN570" s="187"/>
      <c r="BO570" s="163"/>
      <c r="BP570" s="189"/>
      <c r="BR570" s="142"/>
      <c r="BS570" s="293"/>
      <c r="BT570" s="293"/>
      <c r="BU570" s="293"/>
      <c r="BV570" s="163"/>
      <c r="BW570" s="163"/>
      <c r="BX570" s="192" t="s">
        <v>2201</v>
      </c>
      <c r="BY570" s="189"/>
      <c r="BZ570" s="189" t="s">
        <v>2309</v>
      </c>
      <c r="CA570" s="193" t="s">
        <v>2359</v>
      </c>
      <c r="CB570" s="194"/>
      <c r="CC570" s="292"/>
      <c r="CD570" s="189"/>
      <c r="CE570" s="189"/>
      <c r="CF570" s="181"/>
      <c r="CG570" s="294"/>
      <c r="CH570" s="294"/>
      <c r="CI570" s="227"/>
      <c r="CJ570" s="142"/>
      <c r="CK570" s="192"/>
      <c r="CL570" s="142"/>
      <c r="CM570" s="188"/>
      <c r="CN570" s="295"/>
      <c r="CO570" s="189"/>
      <c r="CP570" s="189"/>
      <c r="CQ570" s="189"/>
      <c r="CR570" s="142"/>
      <c r="CS570" s="194"/>
    </row>
    <row r="571" spans="1:97">
      <c r="A571" s="181">
        <v>219</v>
      </c>
      <c r="B571" s="181" t="s">
        <v>2360</v>
      </c>
      <c r="C571" s="187" t="s">
        <v>2361</v>
      </c>
      <c r="D571" s="187"/>
      <c r="E571" s="65"/>
      <c r="F571" s="58" t="s">
        <v>2362</v>
      </c>
      <c r="G571" s="183" t="s">
        <v>2363</v>
      </c>
      <c r="H571" s="142" t="s">
        <v>2364</v>
      </c>
      <c r="I571" s="142" t="s">
        <v>2365</v>
      </c>
      <c r="J571" s="230"/>
      <c r="K571"/>
      <c r="L571"/>
      <c r="O571" s="228"/>
      <c r="P571" s="228"/>
      <c r="Q571" s="189"/>
      <c r="R571" s="189"/>
      <c r="S571" s="187"/>
      <c r="T571" s="181"/>
      <c r="U571" s="187"/>
      <c r="V571" s="188" t="s">
        <v>100</v>
      </c>
      <c r="W571" s="189"/>
      <c r="X571" s="189" t="s">
        <v>2366</v>
      </c>
      <c r="Y571" s="189"/>
      <c r="Z571" s="189"/>
      <c r="AA571" s="189"/>
      <c r="AB571" s="189"/>
      <c r="AC571" s="189"/>
      <c r="AD571" s="189"/>
      <c r="AE571" s="189"/>
      <c r="AF571" s="189"/>
      <c r="AG571" s="189"/>
      <c r="AH571" s="189"/>
      <c r="AI571" s="189"/>
      <c r="AJ571" s="189"/>
      <c r="AK571" s="189"/>
      <c r="AL571" s="189"/>
      <c r="AM571" s="189"/>
      <c r="AN571" s="189"/>
      <c r="AO571" s="189"/>
      <c r="AP571" s="189"/>
      <c r="AQ571" s="189"/>
      <c r="AR571" s="189"/>
      <c r="AS571" s="189"/>
      <c r="AT571" s="295">
        <v>19228</v>
      </c>
      <c r="AU571" s="189"/>
      <c r="AV571" s="189"/>
      <c r="AW571" s="189"/>
      <c r="AX571" s="189"/>
      <c r="AY571" s="194" t="s">
        <v>2198</v>
      </c>
      <c r="AZ571" s="653" t="s">
        <v>2199</v>
      </c>
      <c r="BA571" s="184" t="s">
        <v>2262</v>
      </c>
      <c r="BB571" s="184"/>
      <c r="BC571" s="184"/>
      <c r="BD571" s="189"/>
      <c r="BE571" s="189"/>
      <c r="BF571" s="184"/>
      <c r="BG571" s="184">
        <v>1</v>
      </c>
      <c r="BH571" s="291">
        <v>42375</v>
      </c>
      <c r="BI571" s="292"/>
      <c r="BJ571" s="187"/>
      <c r="BK571" s="187"/>
      <c r="BL571" s="187"/>
      <c r="BM571" s="189"/>
      <c r="BN571" s="187"/>
      <c r="BO571" s="163"/>
      <c r="BP571" s="189"/>
      <c r="BR571" s="142"/>
      <c r="BS571" s="293"/>
      <c r="BT571" s="293"/>
      <c r="BU571" s="293"/>
      <c r="BV571" s="163"/>
      <c r="BW571" s="163"/>
      <c r="BX571" s="192" t="s">
        <v>2201</v>
      </c>
      <c r="BY571" s="189"/>
      <c r="BZ571" s="189" t="s">
        <v>2263</v>
      </c>
      <c r="CA571" s="193" t="s">
        <v>2367</v>
      </c>
      <c r="CB571" s="194"/>
      <c r="CC571" s="292"/>
      <c r="CD571" s="189"/>
      <c r="CE571" s="189"/>
      <c r="CF571" s="181"/>
      <c r="CG571" s="294"/>
      <c r="CH571" s="294"/>
      <c r="CI571" s="227"/>
      <c r="CJ571" s="142"/>
      <c r="CK571" s="192"/>
      <c r="CL571" s="142"/>
      <c r="CM571" s="188"/>
      <c r="CN571" s="295"/>
      <c r="CO571" s="189"/>
      <c r="CP571" s="189"/>
      <c r="CQ571" s="189"/>
      <c r="CR571" s="142"/>
      <c r="CS571" s="194"/>
    </row>
    <row r="572" spans="1:97">
      <c r="A572" s="181">
        <v>219.1</v>
      </c>
      <c r="B572" s="181" t="s">
        <v>2368</v>
      </c>
      <c r="C572" s="187"/>
      <c r="D572" s="187"/>
      <c r="E572" s="65"/>
      <c r="G572" s="183"/>
      <c r="H572" s="142"/>
      <c r="I572" s="142"/>
      <c r="J572" s="230"/>
      <c r="K572"/>
      <c r="L572"/>
      <c r="O572" s="228"/>
      <c r="P572" s="228"/>
      <c r="Q572" s="189"/>
      <c r="R572" s="189"/>
      <c r="S572" s="187"/>
      <c r="T572" s="181"/>
      <c r="U572" s="187"/>
      <c r="V572" s="188"/>
      <c r="W572" s="189"/>
      <c r="X572" s="189"/>
      <c r="Y572" s="189"/>
      <c r="Z572" s="189"/>
      <c r="AA572" s="189"/>
      <c r="AB572" s="189"/>
      <c r="AC572" s="189"/>
      <c r="AD572" s="189"/>
      <c r="AE572" s="189"/>
      <c r="AF572" s="189"/>
      <c r="AG572" s="189"/>
      <c r="AH572" s="189"/>
      <c r="AI572" s="189"/>
      <c r="AJ572" s="189"/>
      <c r="AK572" s="189"/>
      <c r="AL572" s="189"/>
      <c r="AM572" s="189"/>
      <c r="AN572" s="189"/>
      <c r="AO572" s="189"/>
      <c r="AP572" s="189"/>
      <c r="AQ572" s="189"/>
      <c r="AR572" s="189"/>
      <c r="AS572" s="189"/>
      <c r="AT572" s="295"/>
      <c r="AU572" s="189"/>
      <c r="AV572" s="189"/>
      <c r="AW572" s="189"/>
      <c r="AX572" s="189"/>
      <c r="AY572" s="194"/>
      <c r="AZ572" s="653"/>
      <c r="BA572" s="184"/>
      <c r="BB572" s="184"/>
      <c r="BC572" s="184"/>
      <c r="BD572" s="189"/>
      <c r="BE572" s="189"/>
      <c r="BF572" s="184"/>
      <c r="BG572" s="184">
        <v>10</v>
      </c>
      <c r="BH572" s="291">
        <v>42390</v>
      </c>
      <c r="BI572" s="292"/>
      <c r="BJ572" s="187"/>
      <c r="BK572" s="187"/>
      <c r="BL572" s="187"/>
      <c r="BM572" s="189"/>
      <c r="BN572" s="187"/>
      <c r="BO572" s="163"/>
      <c r="BP572" s="189"/>
      <c r="BR572" s="142"/>
      <c r="BS572" s="293"/>
      <c r="BT572" s="293"/>
      <c r="BU572" s="293"/>
      <c r="BV572" s="163"/>
      <c r="BW572" s="163"/>
      <c r="BX572" s="192" t="s">
        <v>2201</v>
      </c>
      <c r="BY572" s="189"/>
      <c r="BZ572" s="189" t="s">
        <v>2267</v>
      </c>
      <c r="CA572" s="193" t="s">
        <v>2369</v>
      </c>
      <c r="CB572" s="194"/>
      <c r="CC572" s="292"/>
      <c r="CD572" s="189"/>
      <c r="CE572" s="189"/>
      <c r="CF572" s="181"/>
      <c r="CG572" s="294"/>
      <c r="CH572" s="294"/>
      <c r="CI572" s="227"/>
      <c r="CJ572" s="142"/>
      <c r="CK572" s="192"/>
      <c r="CL572" s="142"/>
      <c r="CM572" s="188"/>
      <c r="CN572" s="295"/>
      <c r="CO572" s="189"/>
      <c r="CP572" s="189"/>
      <c r="CQ572" s="189"/>
      <c r="CR572" s="142"/>
      <c r="CS572" s="194"/>
    </row>
    <row r="573" spans="1:97">
      <c r="A573" s="181">
        <v>220</v>
      </c>
      <c r="B573" s="181" t="s">
        <v>2370</v>
      </c>
      <c r="C573" s="187" t="s">
        <v>2371</v>
      </c>
      <c r="D573" s="187"/>
      <c r="E573" s="65"/>
      <c r="F573" s="58" t="s">
        <v>2372</v>
      </c>
      <c r="G573" s="183" t="s">
        <v>2373</v>
      </c>
      <c r="H573" s="142" t="s">
        <v>2374</v>
      </c>
      <c r="I573" s="142"/>
      <c r="J573" s="230" t="s">
        <v>2375</v>
      </c>
      <c r="K573"/>
      <c r="L573"/>
      <c r="O573" s="228"/>
      <c r="P573" s="228"/>
      <c r="Q573" s="189"/>
      <c r="R573" s="189"/>
      <c r="S573" s="187"/>
      <c r="T573" s="181"/>
      <c r="U573" s="187"/>
      <c r="V573" s="188" t="s">
        <v>100</v>
      </c>
      <c r="W573" s="189"/>
      <c r="X573" s="189"/>
      <c r="Y573" s="189"/>
      <c r="Z573" s="189"/>
      <c r="AA573" s="189"/>
      <c r="AB573" s="189"/>
      <c r="AC573" s="189"/>
      <c r="AD573" s="189"/>
      <c r="AE573" s="189"/>
      <c r="AF573" s="189"/>
      <c r="AG573" s="189"/>
      <c r="AH573" s="189"/>
      <c r="AI573" s="189"/>
      <c r="AJ573" s="189"/>
      <c r="AK573" s="189"/>
      <c r="AL573" s="189"/>
      <c r="AM573" s="189"/>
      <c r="AN573" s="189"/>
      <c r="AO573" s="189"/>
      <c r="AP573" s="189"/>
      <c r="AQ573" s="189"/>
      <c r="AR573" s="189"/>
      <c r="AS573" s="189"/>
      <c r="AT573" s="189"/>
      <c r="AU573" s="189"/>
      <c r="AV573" s="189"/>
      <c r="AW573" s="189"/>
      <c r="AX573" s="189"/>
      <c r="AY573" s="194" t="s">
        <v>2198</v>
      </c>
      <c r="AZ573" s="653" t="s">
        <v>2275</v>
      </c>
      <c r="BA573" s="184" t="s">
        <v>2200</v>
      </c>
      <c r="BB573" s="184"/>
      <c r="BC573" s="184"/>
      <c r="BD573" s="189"/>
      <c r="BE573" s="189"/>
      <c r="BF573" s="184"/>
      <c r="BG573" s="184">
        <v>10</v>
      </c>
      <c r="BH573" s="291">
        <v>42375</v>
      </c>
      <c r="BI573" s="292"/>
      <c r="BJ573" s="187"/>
      <c r="BK573" s="187"/>
      <c r="BL573" s="187"/>
      <c r="BM573" s="189"/>
      <c r="BN573" s="187"/>
      <c r="BO573" s="163"/>
      <c r="BP573" s="189"/>
      <c r="BR573" s="142"/>
      <c r="BS573" s="293"/>
      <c r="BT573" s="293"/>
      <c r="BU573" s="293"/>
      <c r="BV573" s="163"/>
      <c r="BW573" s="163"/>
      <c r="BX573" s="192" t="s">
        <v>2201</v>
      </c>
      <c r="BY573" s="189"/>
      <c r="BZ573" s="189" t="s">
        <v>2309</v>
      </c>
      <c r="CA573" s="193" t="s">
        <v>2376</v>
      </c>
      <c r="CB573" s="194"/>
      <c r="CC573" s="292"/>
      <c r="CD573" s="189"/>
      <c r="CE573" s="189"/>
      <c r="CF573" s="181"/>
      <c r="CG573" s="294"/>
      <c r="CH573" s="294"/>
      <c r="CI573" s="227"/>
      <c r="CJ573" s="142"/>
      <c r="CK573" s="192"/>
      <c r="CL573" s="142"/>
      <c r="CM573" s="188"/>
      <c r="CN573" s="295"/>
      <c r="CO573" s="189"/>
      <c r="CP573" s="189"/>
      <c r="CQ573" s="189"/>
      <c r="CR573" s="142"/>
      <c r="CS573" s="194"/>
    </row>
    <row r="574" spans="1:97">
      <c r="A574" s="181">
        <v>221</v>
      </c>
      <c r="B574" s="181" t="s">
        <v>2377</v>
      </c>
      <c r="C574" s="187" t="s">
        <v>2378</v>
      </c>
      <c r="D574" s="187"/>
      <c r="E574" s="65"/>
      <c r="F574" s="58" t="s">
        <v>2379</v>
      </c>
      <c r="G574" s="183" t="s">
        <v>2380</v>
      </c>
      <c r="H574" s="142" t="s">
        <v>2381</v>
      </c>
      <c r="I574" s="142"/>
      <c r="J574" s="230" t="s">
        <v>2209</v>
      </c>
      <c r="K574"/>
      <c r="L574"/>
      <c r="O574" s="228"/>
      <c r="P574" s="228"/>
      <c r="Q574" s="189"/>
      <c r="R574" s="189"/>
      <c r="S574" s="187"/>
      <c r="T574" s="181"/>
      <c r="U574" s="187"/>
      <c r="V574" s="188" t="s">
        <v>100</v>
      </c>
      <c r="W574" s="189"/>
      <c r="X574" s="189"/>
      <c r="Y574" s="189"/>
      <c r="Z574" s="189"/>
      <c r="AA574" s="189"/>
      <c r="AB574" s="189"/>
      <c r="AC574" s="189"/>
      <c r="AD574" s="189"/>
      <c r="AE574" s="189"/>
      <c r="AF574" s="189"/>
      <c r="AG574" s="189"/>
      <c r="AH574" s="189"/>
      <c r="AI574" s="189"/>
      <c r="AJ574" s="189"/>
      <c r="AK574" s="189"/>
      <c r="AL574" s="189"/>
      <c r="AM574" s="189"/>
      <c r="AN574" s="189"/>
      <c r="AO574" s="189"/>
      <c r="AP574" s="189"/>
      <c r="AQ574" s="189"/>
      <c r="AR574" s="189"/>
      <c r="AS574" s="189"/>
      <c r="AT574" s="189"/>
      <c r="AU574" s="189"/>
      <c r="AV574" s="189"/>
      <c r="AW574" s="189"/>
      <c r="AX574" s="189"/>
      <c r="AY574" s="194" t="s">
        <v>2198</v>
      </c>
      <c r="AZ574" s="653" t="s">
        <v>2275</v>
      </c>
      <c r="BA574" s="184" t="s">
        <v>2200</v>
      </c>
      <c r="BB574" s="184"/>
      <c r="BC574" s="184"/>
      <c r="BD574" s="189"/>
      <c r="BE574" s="189"/>
      <c r="BF574" s="184"/>
      <c r="BG574" s="184">
        <v>10</v>
      </c>
      <c r="BH574" s="291">
        <v>42375</v>
      </c>
      <c r="BI574" s="292"/>
      <c r="BJ574" s="187"/>
      <c r="BK574" s="187"/>
      <c r="BL574" s="187"/>
      <c r="BM574" s="189"/>
      <c r="BN574" s="187"/>
      <c r="BO574" s="163"/>
      <c r="BP574" s="189"/>
      <c r="BR574" s="142"/>
      <c r="BS574" s="293"/>
      <c r="BT574" s="293"/>
      <c r="BU574" s="293"/>
      <c r="BV574" s="163"/>
      <c r="BW574" s="163"/>
      <c r="BX574" s="192" t="s">
        <v>2201</v>
      </c>
      <c r="BY574" s="189"/>
      <c r="BZ574" s="189" t="s">
        <v>2309</v>
      </c>
      <c r="CA574" s="193" t="s">
        <v>2382</v>
      </c>
      <c r="CB574" s="194"/>
      <c r="CC574" s="292"/>
      <c r="CD574" s="189"/>
      <c r="CE574" s="189"/>
      <c r="CF574" s="181"/>
      <c r="CG574" s="294"/>
      <c r="CH574" s="294"/>
      <c r="CI574" s="227"/>
      <c r="CJ574" s="142"/>
      <c r="CK574" s="192"/>
      <c r="CL574" s="142"/>
      <c r="CM574" s="188"/>
      <c r="CN574" s="295"/>
      <c r="CO574" s="189"/>
      <c r="CP574" s="189"/>
      <c r="CQ574" s="189"/>
      <c r="CR574" s="142"/>
      <c r="CS574" s="194"/>
    </row>
    <row r="575" spans="1:97">
      <c r="A575" s="181">
        <v>222</v>
      </c>
      <c r="B575" s="181" t="s">
        <v>2383</v>
      </c>
      <c r="C575" s="187" t="s">
        <v>2384</v>
      </c>
      <c r="D575" s="187"/>
      <c r="E575" s="65"/>
      <c r="F575" s="58" t="s">
        <v>2385</v>
      </c>
      <c r="G575" s="183" t="s">
        <v>2386</v>
      </c>
      <c r="H575" s="142" t="s">
        <v>2387</v>
      </c>
      <c r="I575" s="142" t="s">
        <v>2388</v>
      </c>
      <c r="J575" s="230"/>
      <c r="K575" t="s">
        <v>2389</v>
      </c>
      <c r="L575"/>
      <c r="O575" s="228"/>
      <c r="P575" s="228"/>
      <c r="Q575" s="189"/>
      <c r="R575" s="189"/>
      <c r="S575" s="187"/>
      <c r="T575" s="181"/>
      <c r="U575" s="187"/>
      <c r="V575" s="188" t="s">
        <v>100</v>
      </c>
      <c r="W575" s="189"/>
      <c r="X575" s="189" t="s">
        <v>2390</v>
      </c>
      <c r="Y575" s="189"/>
      <c r="Z575" s="189"/>
      <c r="AA575" s="189"/>
      <c r="AB575" s="189"/>
      <c r="AC575" s="189"/>
      <c r="AD575" s="189"/>
      <c r="AE575" s="189"/>
      <c r="AF575" s="189"/>
      <c r="AG575" s="189"/>
      <c r="AH575" s="189"/>
      <c r="AI575" s="189"/>
      <c r="AJ575" s="189"/>
      <c r="AK575" s="189"/>
      <c r="AL575" s="189"/>
      <c r="AM575" s="189"/>
      <c r="AN575" s="189"/>
      <c r="AO575" s="189"/>
      <c r="AP575" s="189"/>
      <c r="AQ575" s="189"/>
      <c r="AR575" s="189"/>
      <c r="AS575" s="189"/>
      <c r="AT575" s="295">
        <v>23791</v>
      </c>
      <c r="AU575" s="189"/>
      <c r="AV575" s="189"/>
      <c r="AW575" s="189"/>
      <c r="AX575" s="189"/>
      <c r="AY575" s="194" t="s">
        <v>2198</v>
      </c>
      <c r="AZ575" s="653" t="s">
        <v>2199</v>
      </c>
      <c r="BA575" s="184" t="s">
        <v>2200</v>
      </c>
      <c r="BB575" s="184"/>
      <c r="BC575" s="184"/>
      <c r="BD575" s="189"/>
      <c r="BE575" s="189"/>
      <c r="BF575" s="184"/>
      <c r="BG575" s="184">
        <v>10</v>
      </c>
      <c r="BH575" s="291">
        <v>42375</v>
      </c>
      <c r="BI575" s="292"/>
      <c r="BJ575" s="187"/>
      <c r="BK575" s="187"/>
      <c r="BL575" s="187"/>
      <c r="BM575" s="189"/>
      <c r="BN575" s="187"/>
      <c r="BO575" s="163"/>
      <c r="BP575" s="189"/>
      <c r="BQ575" s="246">
        <v>172.6</v>
      </c>
      <c r="BR575" s="142"/>
      <c r="BS575" s="293"/>
      <c r="BT575" s="293"/>
      <c r="BU575" s="293"/>
      <c r="BV575" s="163"/>
      <c r="BW575" s="163"/>
      <c r="BX575" s="192" t="s">
        <v>2201</v>
      </c>
      <c r="BY575" s="189"/>
      <c r="BZ575" s="189" t="s">
        <v>2309</v>
      </c>
      <c r="CA575" s="193" t="s">
        <v>2391</v>
      </c>
      <c r="CB575" s="194"/>
      <c r="CC575" s="292"/>
      <c r="CD575" s="189"/>
      <c r="CE575" s="189"/>
      <c r="CF575" s="181"/>
      <c r="CG575" s="294"/>
      <c r="CH575" s="294"/>
      <c r="CI575" s="227"/>
      <c r="CJ575" s="142"/>
      <c r="CK575" s="192"/>
      <c r="CL575" s="142"/>
      <c r="CM575" s="188"/>
      <c r="CN575" s="295"/>
      <c r="CO575" s="189"/>
      <c r="CP575" s="189"/>
      <c r="CQ575" s="189"/>
      <c r="CR575" s="142"/>
      <c r="CS575" s="194"/>
    </row>
    <row r="576" spans="1:97">
      <c r="A576" s="181">
        <v>223</v>
      </c>
      <c r="B576" s="181" t="s">
        <v>2392</v>
      </c>
      <c r="C576" s="187" t="s">
        <v>2393</v>
      </c>
      <c r="D576" s="187"/>
      <c r="E576" s="65"/>
      <c r="F576" s="58" t="s">
        <v>2394</v>
      </c>
      <c r="G576" s="183" t="s">
        <v>2395</v>
      </c>
      <c r="H576" s="142" t="s">
        <v>2396</v>
      </c>
      <c r="I576" s="142" t="s">
        <v>2397</v>
      </c>
      <c r="J576" s="230"/>
      <c r="K576" t="s">
        <v>2398</v>
      </c>
      <c r="L576"/>
      <c r="O576" s="228"/>
      <c r="P576" s="228"/>
      <c r="Q576" s="189"/>
      <c r="R576" s="189"/>
      <c r="S576" s="187"/>
      <c r="T576" s="181"/>
      <c r="U576" s="187"/>
      <c r="V576" s="188" t="s">
        <v>100</v>
      </c>
      <c r="W576" s="189"/>
      <c r="X576" s="189" t="s">
        <v>2399</v>
      </c>
      <c r="Y576" s="189"/>
      <c r="Z576" s="189"/>
      <c r="AA576" s="189"/>
      <c r="AB576" s="189"/>
      <c r="AC576" s="189"/>
      <c r="AD576" s="189"/>
      <c r="AE576" s="189"/>
      <c r="AF576" s="189"/>
      <c r="AG576" s="189"/>
      <c r="AH576" s="189"/>
      <c r="AI576" s="189"/>
      <c r="AJ576" s="189"/>
      <c r="AK576" s="189"/>
      <c r="AL576" s="189"/>
      <c r="AM576" s="189"/>
      <c r="AN576" s="189"/>
      <c r="AO576" s="189"/>
      <c r="AP576" s="189"/>
      <c r="AQ576" s="189"/>
      <c r="AR576" s="189"/>
      <c r="AS576" s="189"/>
      <c r="AT576" s="295">
        <v>18024</v>
      </c>
      <c r="AU576" s="189"/>
      <c r="AV576" s="189"/>
      <c r="AW576" s="189"/>
      <c r="AX576" s="189"/>
      <c r="AY576" s="194" t="s">
        <v>2198</v>
      </c>
      <c r="AZ576" s="653" t="s">
        <v>2199</v>
      </c>
      <c r="BA576" s="184" t="s">
        <v>2200</v>
      </c>
      <c r="BB576" s="184"/>
      <c r="BC576" s="184"/>
      <c r="BD576" s="189"/>
      <c r="BE576" s="189"/>
      <c r="BF576" s="184"/>
      <c r="BG576" s="184">
        <v>10</v>
      </c>
      <c r="BH576" s="291">
        <v>42375</v>
      </c>
      <c r="BI576" s="292"/>
      <c r="BJ576" s="187"/>
      <c r="BK576" s="187"/>
      <c r="BL576" s="187"/>
      <c r="BM576" s="189"/>
      <c r="BN576" s="187"/>
      <c r="BO576" s="163"/>
      <c r="BP576" s="189"/>
      <c r="BR576" s="142"/>
      <c r="BS576" s="293"/>
      <c r="BT576" s="293"/>
      <c r="BU576" s="293"/>
      <c r="BV576" s="163"/>
      <c r="BW576" s="163"/>
      <c r="BX576" s="192" t="s">
        <v>2201</v>
      </c>
      <c r="BY576" s="189"/>
      <c r="BZ576" s="189" t="s">
        <v>2309</v>
      </c>
      <c r="CA576" s="193" t="s">
        <v>2400</v>
      </c>
      <c r="CB576" s="194"/>
      <c r="CC576" s="292"/>
      <c r="CD576" s="189"/>
      <c r="CE576" s="189"/>
      <c r="CF576" s="181"/>
      <c r="CG576" s="294"/>
      <c r="CH576" s="294"/>
      <c r="CI576" s="227"/>
      <c r="CJ576" s="142"/>
      <c r="CK576" s="192"/>
      <c r="CL576" s="142"/>
      <c r="CM576" s="188"/>
      <c r="CN576" s="295"/>
      <c r="CO576" s="189"/>
      <c r="CP576" s="189"/>
      <c r="CQ576" s="189"/>
      <c r="CR576" s="142"/>
      <c r="CS576" s="194"/>
    </row>
    <row r="577" spans="1:97">
      <c r="A577" s="181">
        <v>224</v>
      </c>
      <c r="B577" s="181" t="s">
        <v>2401</v>
      </c>
      <c r="C577" s="187" t="s">
        <v>2402</v>
      </c>
      <c r="D577" s="187"/>
      <c r="E577" s="65"/>
      <c r="F577" s="58" t="s">
        <v>2403</v>
      </c>
      <c r="G577" s="183" t="s">
        <v>2404</v>
      </c>
      <c r="H577" s="142" t="s">
        <v>2405</v>
      </c>
      <c r="I577" s="142"/>
      <c r="J577" s="230" t="s">
        <v>2209</v>
      </c>
      <c r="K577"/>
      <c r="L577"/>
      <c r="O577" s="228"/>
      <c r="P577" s="228"/>
      <c r="Q577" s="189"/>
      <c r="R577" s="189"/>
      <c r="S577" s="187"/>
      <c r="T577" s="181"/>
      <c r="U577" s="187"/>
      <c r="V577" s="188" t="s">
        <v>100</v>
      </c>
      <c r="W577" s="189"/>
      <c r="X577" s="189"/>
      <c r="Y577" s="189"/>
      <c r="Z577" s="189"/>
      <c r="AA577" s="189"/>
      <c r="AB577" s="189"/>
      <c r="AC577" s="189"/>
      <c r="AD577" s="189"/>
      <c r="AE577" s="189"/>
      <c r="AF577" s="189"/>
      <c r="AG577" s="189"/>
      <c r="AH577" s="189"/>
      <c r="AI577" s="189"/>
      <c r="AJ577" s="189"/>
      <c r="AK577" s="189"/>
      <c r="AL577" s="189"/>
      <c r="AM577" s="189"/>
      <c r="AN577" s="189"/>
      <c r="AO577" s="189"/>
      <c r="AP577" s="189"/>
      <c r="AQ577" s="189"/>
      <c r="AR577" s="189"/>
      <c r="AS577" s="189"/>
      <c r="AT577" s="189"/>
      <c r="AU577" s="189"/>
      <c r="AV577" s="189"/>
      <c r="AW577" s="189"/>
      <c r="AX577" s="189"/>
      <c r="AY577" s="194" t="s">
        <v>2198</v>
      </c>
      <c r="AZ577" s="653" t="s">
        <v>2275</v>
      </c>
      <c r="BA577" s="184" t="s">
        <v>2200</v>
      </c>
      <c r="BB577" s="184"/>
      <c r="BC577" s="184"/>
      <c r="BD577" s="189"/>
      <c r="BE577" s="189"/>
      <c r="BF577" s="184"/>
      <c r="BG577" s="184">
        <v>10</v>
      </c>
      <c r="BH577" s="291">
        <v>42375</v>
      </c>
      <c r="BI577" s="292"/>
      <c r="BJ577" s="187"/>
      <c r="BK577" s="187"/>
      <c r="BL577" s="187"/>
      <c r="BM577" s="189"/>
      <c r="BN577" s="187"/>
      <c r="BO577" s="163"/>
      <c r="BP577" s="189"/>
      <c r="BR577" s="142"/>
      <c r="BS577" s="293"/>
      <c r="BT577" s="293"/>
      <c r="BU577" s="293"/>
      <c r="BV577" s="163"/>
      <c r="BW577" s="163"/>
      <c r="BX577" s="192" t="s">
        <v>2201</v>
      </c>
      <c r="BY577" s="189"/>
      <c r="BZ577" s="189" t="s">
        <v>2267</v>
      </c>
      <c r="CA577" s="193" t="s">
        <v>2406</v>
      </c>
      <c r="CB577" s="194"/>
      <c r="CC577" s="292"/>
      <c r="CD577" s="189"/>
      <c r="CE577" s="189"/>
      <c r="CF577" s="181"/>
      <c r="CG577" s="294"/>
      <c r="CH577" s="294"/>
      <c r="CI577" s="227"/>
      <c r="CJ577" s="142"/>
      <c r="CK577" s="192"/>
      <c r="CL577" s="142"/>
      <c r="CM577" s="188"/>
      <c r="CN577" s="295"/>
      <c r="CO577" s="189"/>
      <c r="CP577" s="189"/>
      <c r="CQ577" s="189"/>
      <c r="CR577" s="142"/>
      <c r="CS577" s="194"/>
    </row>
    <row r="578" spans="1:97">
      <c r="A578" s="181">
        <v>224.1</v>
      </c>
      <c r="B578" s="181" t="s">
        <v>2407</v>
      </c>
      <c r="C578" s="187"/>
      <c r="D578" s="187"/>
      <c r="E578" s="65"/>
      <c r="G578" s="183"/>
      <c r="H578" s="142"/>
      <c r="I578" s="142"/>
      <c r="J578" s="230"/>
      <c r="K578"/>
      <c r="L578"/>
      <c r="O578" s="228"/>
      <c r="P578" s="228"/>
      <c r="Q578" s="189"/>
      <c r="R578" s="189"/>
      <c r="S578" s="187"/>
      <c r="T578" s="181"/>
      <c r="U578" s="187"/>
      <c r="V578" s="188" t="s">
        <v>100</v>
      </c>
      <c r="W578" s="189"/>
      <c r="X578" s="189"/>
      <c r="Y578" s="189"/>
      <c r="Z578" s="189"/>
      <c r="AA578" s="189"/>
      <c r="AB578" s="189"/>
      <c r="AC578" s="189"/>
      <c r="AD578" s="189"/>
      <c r="AE578" s="189"/>
      <c r="AF578" s="189"/>
      <c r="AG578" s="189"/>
      <c r="AH578" s="189"/>
      <c r="AI578" s="189"/>
      <c r="AJ578" s="189"/>
      <c r="AK578" s="189"/>
      <c r="AL578" s="189"/>
      <c r="AM578" s="189"/>
      <c r="AN578" s="189"/>
      <c r="AO578" s="189"/>
      <c r="AP578" s="189"/>
      <c r="AQ578" s="189"/>
      <c r="AR578" s="189"/>
      <c r="AS578" s="189"/>
      <c r="AT578" s="189"/>
      <c r="AU578" s="189"/>
      <c r="AV578" s="189"/>
      <c r="AW578" s="189"/>
      <c r="AX578" s="189"/>
      <c r="AY578" s="194" t="s">
        <v>2198</v>
      </c>
      <c r="AZ578" s="653" t="s">
        <v>2275</v>
      </c>
      <c r="BA578" s="184" t="s">
        <v>2408</v>
      </c>
      <c r="BB578" s="184"/>
      <c r="BC578" s="184"/>
      <c r="BD578" s="189"/>
      <c r="BE578" s="189"/>
      <c r="BF578" s="184"/>
      <c r="BG578" s="184">
        <v>1</v>
      </c>
      <c r="BH578" s="291">
        <v>42375</v>
      </c>
      <c r="BI578" s="292"/>
      <c r="BJ578" s="187"/>
      <c r="BK578" s="187"/>
      <c r="BL578" s="187"/>
      <c r="BM578" s="189"/>
      <c r="BN578" s="187"/>
      <c r="BO578" s="163"/>
      <c r="BP578" s="189"/>
      <c r="BR578" s="142"/>
      <c r="BS578" s="293"/>
      <c r="BT578" s="293"/>
      <c r="BU578" s="293"/>
      <c r="BV578" s="163"/>
      <c r="BW578" s="163"/>
      <c r="BX578" s="192" t="s">
        <v>2201</v>
      </c>
      <c r="BY578" s="189"/>
      <c r="BZ578" s="189" t="s">
        <v>2267</v>
      </c>
      <c r="CA578" s="193" t="s">
        <v>2264</v>
      </c>
      <c r="CB578" s="194"/>
      <c r="CC578" s="292"/>
      <c r="CD578" s="189"/>
      <c r="CE578" s="189"/>
      <c r="CF578" s="181"/>
      <c r="CG578" s="294"/>
      <c r="CH578" s="294"/>
      <c r="CI578" s="227"/>
      <c r="CJ578" s="142"/>
      <c r="CK578" s="192"/>
      <c r="CL578" s="142"/>
      <c r="CM578" s="188"/>
      <c r="CN578" s="295"/>
      <c r="CO578" s="189"/>
      <c r="CP578" s="189"/>
      <c r="CQ578" s="189"/>
      <c r="CR578" s="142"/>
      <c r="CS578" s="194"/>
    </row>
    <row r="579" spans="1:97">
      <c r="A579" s="181">
        <v>225</v>
      </c>
      <c r="B579" s="181" t="s">
        <v>2409</v>
      </c>
      <c r="C579" s="187"/>
      <c r="D579" s="187"/>
      <c r="E579" s="65" t="s">
        <v>2234</v>
      </c>
      <c r="F579" s="58" t="s">
        <v>2410</v>
      </c>
      <c r="G579" s="306" t="s">
        <v>2411</v>
      </c>
      <c r="H579" s="142" t="s">
        <v>2412</v>
      </c>
      <c r="I579" s="142"/>
      <c r="J579" s="230" t="s">
        <v>2209</v>
      </c>
      <c r="K579"/>
      <c r="L579"/>
      <c r="O579" s="228"/>
      <c r="P579" s="228"/>
      <c r="Q579" s="189"/>
      <c r="R579" s="189"/>
      <c r="S579" s="187"/>
      <c r="T579" s="181"/>
      <c r="U579" s="187"/>
      <c r="V579" s="188" t="s">
        <v>100</v>
      </c>
      <c r="W579" s="189"/>
      <c r="X579" s="189"/>
      <c r="Y579" s="189"/>
      <c r="Z579" s="189"/>
      <c r="AA579" s="189"/>
      <c r="AB579" s="189"/>
      <c r="AC579" s="189"/>
      <c r="AD579" s="189"/>
      <c r="AE579" s="189"/>
      <c r="AF579" s="189"/>
      <c r="AG579" s="189"/>
      <c r="AH579" s="189"/>
      <c r="AI579" s="189"/>
      <c r="AJ579" s="189"/>
      <c r="AK579" s="189"/>
      <c r="AL579" s="189"/>
      <c r="AM579" s="189"/>
      <c r="AN579" s="189"/>
      <c r="AO579" s="189"/>
      <c r="AP579" s="189"/>
      <c r="AQ579" s="189"/>
      <c r="AR579" s="189"/>
      <c r="AS579" s="189">
        <v>59</v>
      </c>
      <c r="AT579" s="295">
        <v>19136</v>
      </c>
      <c r="AU579" s="189"/>
      <c r="AV579" s="189"/>
      <c r="AW579" s="189"/>
      <c r="AX579" s="189"/>
      <c r="AY579" s="194" t="s">
        <v>2198</v>
      </c>
      <c r="AZ579" s="653" t="s">
        <v>2199</v>
      </c>
      <c r="BA579" s="184" t="s">
        <v>2200</v>
      </c>
      <c r="BB579" s="184"/>
      <c r="BC579" s="184"/>
      <c r="BD579" s="189"/>
      <c r="BE579" s="189"/>
      <c r="BF579" s="184"/>
      <c r="BG579" s="184">
        <v>10</v>
      </c>
      <c r="BH579" s="291">
        <v>42375</v>
      </c>
      <c r="BI579" s="292"/>
      <c r="BJ579" s="187"/>
      <c r="BK579" s="187"/>
      <c r="BL579" s="187"/>
      <c r="BM579" s="189"/>
      <c r="BN579" s="187"/>
      <c r="BO579" s="163"/>
      <c r="BP579" s="189"/>
      <c r="BR579" s="142"/>
      <c r="BS579" s="293"/>
      <c r="BT579" s="293"/>
      <c r="BU579" s="293"/>
      <c r="BV579" s="163"/>
      <c r="BW579" s="163"/>
      <c r="BX579" s="192" t="s">
        <v>2201</v>
      </c>
      <c r="BY579" s="189"/>
      <c r="BZ579" s="189" t="s">
        <v>2267</v>
      </c>
      <c r="CA579" s="193" t="s">
        <v>2413</v>
      </c>
      <c r="CB579" s="194"/>
      <c r="CC579" s="292"/>
      <c r="CD579" s="189"/>
      <c r="CE579" s="189"/>
      <c r="CF579" s="181"/>
      <c r="CG579" s="294"/>
      <c r="CH579" s="294"/>
      <c r="CI579" s="227"/>
      <c r="CJ579" s="142"/>
      <c r="CK579" s="192"/>
      <c r="CL579" s="142"/>
      <c r="CM579" s="188"/>
      <c r="CN579" s="295"/>
      <c r="CO579" s="189"/>
      <c r="CP579" s="189"/>
      <c r="CQ579" s="189"/>
      <c r="CR579" s="142"/>
      <c r="CS579" s="194"/>
    </row>
    <row r="580" spans="1:97">
      <c r="A580" s="181">
        <v>226</v>
      </c>
      <c r="B580" s="181" t="s">
        <v>2414</v>
      </c>
      <c r="C580" s="187" t="s">
        <v>2415</v>
      </c>
      <c r="D580" s="187"/>
      <c r="E580" s="65"/>
      <c r="F580" s="58" t="s">
        <v>2416</v>
      </c>
      <c r="G580" s="306" t="s">
        <v>2417</v>
      </c>
      <c r="H580" s="142" t="s">
        <v>2418</v>
      </c>
      <c r="I580" s="142" t="s">
        <v>2419</v>
      </c>
      <c r="J580" s="230"/>
      <c r="K580"/>
      <c r="L580"/>
      <c r="O580" s="228"/>
      <c r="P580" s="228"/>
      <c r="Q580" s="189"/>
      <c r="R580" s="189"/>
      <c r="S580" s="187"/>
      <c r="T580" s="181"/>
      <c r="U580" s="187"/>
      <c r="V580" s="188" t="s">
        <v>100</v>
      </c>
      <c r="W580" s="189"/>
      <c r="X580" s="189"/>
      <c r="Y580" s="189"/>
      <c r="Z580" s="189"/>
      <c r="AA580" s="189"/>
      <c r="AB580" s="189"/>
      <c r="AC580" s="189"/>
      <c r="AD580" s="189"/>
      <c r="AE580" s="189"/>
      <c r="AF580" s="189"/>
      <c r="AG580" s="189"/>
      <c r="AH580" s="189"/>
      <c r="AI580" s="189"/>
      <c r="AJ580" s="189"/>
      <c r="AK580" s="189"/>
      <c r="AL580" s="189"/>
      <c r="AM580" s="189"/>
      <c r="AN580" s="189"/>
      <c r="AO580" s="189"/>
      <c r="AP580" s="189"/>
      <c r="AQ580" s="189"/>
      <c r="AR580" s="189"/>
      <c r="AS580" s="189"/>
      <c r="AT580" s="189"/>
      <c r="AU580" s="189"/>
      <c r="AV580" s="189"/>
      <c r="AW580" s="189"/>
      <c r="AX580" s="189"/>
      <c r="AY580" s="194" t="s">
        <v>2198</v>
      </c>
      <c r="AZ580" s="653" t="s">
        <v>2199</v>
      </c>
      <c r="BA580" s="184" t="s">
        <v>2200</v>
      </c>
      <c r="BB580" s="184"/>
      <c r="BC580" s="184"/>
      <c r="BD580" s="189"/>
      <c r="BE580" s="189"/>
      <c r="BF580" s="184"/>
      <c r="BG580" s="184">
        <v>10</v>
      </c>
      <c r="BH580" s="291">
        <v>42375</v>
      </c>
      <c r="BI580" s="292"/>
      <c r="BJ580" s="187"/>
      <c r="BK580" s="187"/>
      <c r="BL580" s="187"/>
      <c r="BM580" s="189"/>
      <c r="BN580" s="187"/>
      <c r="BO580" s="163"/>
      <c r="BP580" s="189"/>
      <c r="BR580" s="142"/>
      <c r="BS580" s="293"/>
      <c r="BT580" s="293"/>
      <c r="BU580" s="293"/>
      <c r="BV580" s="163"/>
      <c r="BW580" s="163"/>
      <c r="BX580" s="192" t="s">
        <v>2201</v>
      </c>
      <c r="BY580" s="189"/>
      <c r="BZ580" s="189" t="s">
        <v>2267</v>
      </c>
      <c r="CA580" s="193" t="s">
        <v>2420</v>
      </c>
      <c r="CB580" s="194"/>
      <c r="CC580" s="292"/>
      <c r="CD580" s="189"/>
      <c r="CE580" s="189"/>
      <c r="CF580" s="181"/>
      <c r="CG580" s="294"/>
      <c r="CH580" s="294"/>
      <c r="CI580" s="227"/>
      <c r="CJ580" s="142"/>
      <c r="CK580" s="192"/>
      <c r="CL580" s="142"/>
      <c r="CM580" s="188"/>
      <c r="CN580" s="295"/>
      <c r="CO580" s="189"/>
      <c r="CP580" s="189"/>
      <c r="CQ580" s="189"/>
      <c r="CR580" s="142"/>
      <c r="CS580" s="194"/>
    </row>
    <row r="581" spans="1:97">
      <c r="A581" s="56">
        <v>226.1</v>
      </c>
      <c r="B581" s="181" t="s">
        <v>2421</v>
      </c>
      <c r="C581" s="187"/>
      <c r="D581" s="65"/>
      <c r="E581" s="65"/>
      <c r="G581"/>
      <c r="H581"/>
      <c r="J581" s="230"/>
      <c r="K581"/>
      <c r="L581"/>
      <c r="O581" s="228"/>
      <c r="P581" s="228"/>
      <c r="Q581" s="189"/>
      <c r="R581" s="189"/>
      <c r="S581" s="187"/>
      <c r="T581" s="181"/>
      <c r="U581" s="187"/>
      <c r="V581" s="188"/>
      <c r="W581" s="189"/>
      <c r="X581" s="189"/>
      <c r="Y581" s="189"/>
      <c r="Z581" s="189"/>
      <c r="AA581" s="189"/>
      <c r="AB581" s="189"/>
      <c r="AC581" s="189"/>
      <c r="AD581" s="189"/>
      <c r="AE581" s="189"/>
      <c r="AF581" s="189"/>
      <c r="AG581" s="189"/>
      <c r="AH581" s="189"/>
      <c r="AI581" s="189"/>
      <c r="AJ581" s="189"/>
      <c r="AK581" s="189"/>
      <c r="AL581" s="189"/>
      <c r="AM581" s="189"/>
      <c r="AN581" s="189"/>
      <c r="AO581" s="189"/>
      <c r="AP581" s="189"/>
      <c r="AQ581" s="189"/>
      <c r="AR581" s="189"/>
      <c r="AS581" s="189"/>
      <c r="AT581" s="189"/>
      <c r="AU581" s="189"/>
      <c r="AV581" s="189"/>
      <c r="AW581" s="189"/>
      <c r="AX581" s="189"/>
      <c r="AY581" s="194" t="s">
        <v>2198</v>
      </c>
      <c r="AZ581" s="653" t="s">
        <v>2199</v>
      </c>
      <c r="BA581" s="184" t="s">
        <v>2262</v>
      </c>
      <c r="BB581" s="184"/>
      <c r="BC581" s="184"/>
      <c r="BD581" s="189"/>
      <c r="BE581" s="189"/>
      <c r="BF581" s="184"/>
      <c r="BG581" s="184">
        <v>1</v>
      </c>
      <c r="BH581" s="291">
        <v>42375</v>
      </c>
      <c r="BI581" s="292"/>
      <c r="BJ581" s="187"/>
      <c r="BK581" s="187"/>
      <c r="BL581" s="187"/>
      <c r="BM581" s="189"/>
      <c r="BN581" s="187"/>
      <c r="BO581" s="163"/>
      <c r="BP581" s="189"/>
      <c r="BR581" s="142"/>
      <c r="BS581" s="293"/>
      <c r="BT581" s="293"/>
      <c r="BU581" s="293"/>
      <c r="BV581" s="163"/>
      <c r="BW581" s="163"/>
      <c r="BX581" s="192" t="s">
        <v>2201</v>
      </c>
      <c r="BY581" s="189"/>
      <c r="BZ581" s="189" t="s">
        <v>2263</v>
      </c>
      <c r="CA581" s="193" t="s">
        <v>2422</v>
      </c>
      <c r="CB581" s="194"/>
      <c r="CC581" s="292"/>
      <c r="CD581" s="189"/>
      <c r="CE581" s="189"/>
      <c r="CF581" s="181"/>
      <c r="CG581" s="294"/>
      <c r="CH581" s="294"/>
      <c r="CI581" s="227"/>
      <c r="CJ581" s="142"/>
      <c r="CK581" s="192"/>
      <c r="CL581" s="142"/>
      <c r="CM581" s="188"/>
      <c r="CN581" s="295"/>
      <c r="CO581" s="189"/>
      <c r="CP581" s="189"/>
      <c r="CQ581" s="189"/>
      <c r="CR581" s="142"/>
      <c r="CS581" s="194"/>
    </row>
    <row r="582" spans="1:97">
      <c r="A582" s="58">
        <v>227</v>
      </c>
      <c r="B582" s="182" t="s">
        <v>2423</v>
      </c>
      <c r="C582" s="187"/>
      <c r="D582" s="63"/>
      <c r="E582" s="63"/>
      <c r="F582" s="538"/>
      <c r="G582" s="538" t="s">
        <v>2424</v>
      </c>
      <c r="H582" s="60" t="s">
        <v>2425</v>
      </c>
      <c r="J582" s="61"/>
      <c r="K582" s="142" t="s">
        <v>2426</v>
      </c>
      <c r="L582"/>
      <c r="O582" s="228"/>
      <c r="P582" s="228"/>
      <c r="Q582" s="189"/>
      <c r="R582" s="189"/>
      <c r="S582" s="187"/>
      <c r="T582" s="181"/>
      <c r="U582" s="187"/>
      <c r="V582" s="188"/>
      <c r="W582" s="189"/>
      <c r="X582" s="189"/>
      <c r="Y582" s="189"/>
      <c r="Z582" s="189"/>
      <c r="AA582" s="189"/>
      <c r="AB582" s="189"/>
      <c r="AC582" s="189"/>
      <c r="AD582" s="189"/>
      <c r="AE582" s="189"/>
      <c r="AF582" s="189"/>
      <c r="AG582" s="189"/>
      <c r="AH582" s="189"/>
      <c r="AI582" s="189"/>
      <c r="AJ582" s="189"/>
      <c r="AK582" s="189"/>
      <c r="AL582" s="189"/>
      <c r="AM582" s="189"/>
      <c r="AN582" s="189"/>
      <c r="AO582" s="189"/>
      <c r="AP582" s="189"/>
      <c r="AQ582" s="189"/>
      <c r="AR582" s="189"/>
      <c r="AS582" s="189"/>
      <c r="AT582" s="189"/>
      <c r="AU582" s="189"/>
      <c r="AV582" s="189"/>
      <c r="AW582" s="189"/>
      <c r="AX582" s="189"/>
      <c r="AY582" s="194" t="s">
        <v>417</v>
      </c>
      <c r="AZ582" s="290" t="s">
        <v>418</v>
      </c>
      <c r="BA582" s="184" t="s">
        <v>1171</v>
      </c>
      <c r="BB582" s="184"/>
      <c r="BC582" s="184"/>
      <c r="BD582" s="189"/>
      <c r="BE582" s="189"/>
      <c r="BF582" s="189"/>
      <c r="BG582" s="184">
        <v>1</v>
      </c>
      <c r="BH582" s="291">
        <v>42397</v>
      </c>
      <c r="BI582" s="292"/>
      <c r="BJ582" s="187">
        <v>5</v>
      </c>
      <c r="BK582" s="187"/>
      <c r="BL582" s="187"/>
      <c r="BM582" s="189">
        <v>55.4</v>
      </c>
      <c r="BN582" s="187">
        <v>2.02</v>
      </c>
      <c r="BO582" s="163"/>
      <c r="BP582" s="189">
        <v>100</v>
      </c>
      <c r="BQ582" s="246">
        <v>3.86</v>
      </c>
      <c r="BR582" s="142"/>
      <c r="BS582" s="293"/>
      <c r="BT582" s="293"/>
      <c r="BU582" s="293"/>
      <c r="BV582" s="163"/>
      <c r="BW582" s="163"/>
      <c r="BX582" s="192"/>
      <c r="BY582" s="189"/>
      <c r="BZ582" s="189"/>
      <c r="CA582" s="193"/>
      <c r="CB582" s="194"/>
      <c r="CC582" s="292"/>
      <c r="CD582" s="189"/>
      <c r="CE582" s="189"/>
      <c r="CF582" s="181"/>
      <c r="CG582" s="294"/>
      <c r="CH582" s="294"/>
      <c r="CI582" s="227"/>
      <c r="CJ582" s="142"/>
      <c r="CK582" s="192"/>
      <c r="CL582" s="142"/>
      <c r="CM582" s="188"/>
      <c r="CN582" s="295"/>
      <c r="CO582" s="189"/>
      <c r="CP582" s="189"/>
      <c r="CQ582" s="189"/>
      <c r="CR582" s="142"/>
      <c r="CS582" s="194"/>
    </row>
    <row r="583" spans="1:97">
      <c r="A583" s="58">
        <v>227.1</v>
      </c>
      <c r="B583" s="182" t="s">
        <v>2427</v>
      </c>
      <c r="C583" s="187"/>
      <c r="D583" s="63"/>
      <c r="E583" s="63"/>
      <c r="F583" s="538"/>
      <c r="G583" s="538" t="s">
        <v>2424</v>
      </c>
      <c r="H583" s="60" t="s">
        <v>2425</v>
      </c>
      <c r="J583" s="61"/>
      <c r="K583" s="142" t="s">
        <v>2426</v>
      </c>
      <c r="L583"/>
      <c r="O583" s="228"/>
      <c r="P583" s="228"/>
      <c r="Q583" s="189"/>
      <c r="R583" s="189"/>
      <c r="S583" s="187"/>
      <c r="T583" s="181"/>
      <c r="U583" s="187"/>
      <c r="V583" s="188"/>
      <c r="W583" s="189"/>
      <c r="X583" s="189"/>
      <c r="Y583" s="189"/>
      <c r="Z583" s="189"/>
      <c r="AA583" s="189"/>
      <c r="AB583" s="189"/>
      <c r="AC583" s="189"/>
      <c r="AD583" s="189"/>
      <c r="AE583" s="189"/>
      <c r="AF583" s="189"/>
      <c r="AG583" s="189"/>
      <c r="AH583" s="189"/>
      <c r="AI583" s="189"/>
      <c r="AJ583" s="189"/>
      <c r="AK583" s="189"/>
      <c r="AL583" s="189"/>
      <c r="AM583" s="189"/>
      <c r="AN583" s="189"/>
      <c r="AO583" s="189"/>
      <c r="AP583" s="189"/>
      <c r="AQ583" s="189"/>
      <c r="AR583" s="189"/>
      <c r="AS583" s="189"/>
      <c r="AT583" s="189"/>
      <c r="AU583" s="189"/>
      <c r="AV583" s="189"/>
      <c r="AW583" s="189"/>
      <c r="AX583" s="189"/>
      <c r="AY583" s="194" t="s">
        <v>417</v>
      </c>
      <c r="AZ583" s="290" t="s">
        <v>418</v>
      </c>
      <c r="BA583" s="184" t="s">
        <v>1174</v>
      </c>
      <c r="BB583" s="184"/>
      <c r="BC583" s="184"/>
      <c r="BD583" s="189"/>
      <c r="BE583" s="189" t="s">
        <v>1174</v>
      </c>
      <c r="BF583" s="189"/>
      <c r="BG583" s="184">
        <v>5</v>
      </c>
      <c r="BH583" s="291">
        <v>42573</v>
      </c>
      <c r="BI583" s="292"/>
      <c r="BJ583" s="187"/>
      <c r="BK583" s="187"/>
      <c r="BL583" s="187"/>
      <c r="BM583" s="189"/>
      <c r="BN583" s="187"/>
      <c r="BO583" s="163"/>
      <c r="BP583" s="189"/>
      <c r="BR583" s="142"/>
      <c r="BS583" s="293"/>
      <c r="BT583" s="293"/>
      <c r="BU583" s="293"/>
      <c r="BV583" s="163"/>
      <c r="BW583" s="163"/>
      <c r="BX583" s="192"/>
      <c r="BY583" s="189"/>
      <c r="BZ583" s="189"/>
      <c r="CA583" s="193"/>
      <c r="CB583" s="194"/>
      <c r="CC583" s="292"/>
      <c r="CD583" s="189"/>
      <c r="CE583" s="189"/>
      <c r="CF583" s="181"/>
      <c r="CG583" s="294"/>
      <c r="CH583" s="294"/>
      <c r="CI583" s="227"/>
      <c r="CJ583" s="142"/>
      <c r="CK583" s="192"/>
      <c r="CL583" s="142"/>
      <c r="CM583" s="188"/>
      <c r="CN583" s="295"/>
      <c r="CO583" s="189"/>
      <c r="CP583" s="189"/>
      <c r="CQ583" s="189"/>
      <c r="CR583" s="142"/>
      <c r="CS583" s="194"/>
    </row>
    <row r="584" spans="1:97">
      <c r="A584" s="58">
        <v>227.2</v>
      </c>
      <c r="B584" s="182" t="s">
        <v>2428</v>
      </c>
      <c r="C584" s="187"/>
      <c r="D584" s="63"/>
      <c r="E584" s="63"/>
      <c r="F584" s="538"/>
      <c r="G584" s="538" t="s">
        <v>2424</v>
      </c>
      <c r="H584" s="60" t="s">
        <v>2429</v>
      </c>
      <c r="J584" s="61"/>
      <c r="K584" s="142" t="s">
        <v>2430</v>
      </c>
      <c r="L584"/>
      <c r="O584" s="228"/>
      <c r="P584" s="228"/>
      <c r="Q584" s="189"/>
      <c r="R584" s="189"/>
      <c r="S584" s="187"/>
      <c r="T584" s="181"/>
      <c r="U584" s="187"/>
      <c r="V584" s="188"/>
      <c r="W584" s="189"/>
      <c r="X584" s="189"/>
      <c r="Y584" s="189"/>
      <c r="Z584" s="189"/>
      <c r="AA584" s="189"/>
      <c r="AB584" s="189"/>
      <c r="AC584" s="189"/>
      <c r="AD584" s="189"/>
      <c r="AE584" s="189"/>
      <c r="AF584" s="189"/>
      <c r="AG584" s="189"/>
      <c r="AH584" s="189"/>
      <c r="AI584" s="189"/>
      <c r="AJ584" s="189"/>
      <c r="AK584" s="189"/>
      <c r="AL584" s="189"/>
      <c r="AM584" s="189"/>
      <c r="AN584" s="189"/>
      <c r="AO584" s="189"/>
      <c r="AP584" s="189"/>
      <c r="AQ584" s="189"/>
      <c r="AR584" s="189"/>
      <c r="AS584" s="189"/>
      <c r="AT584" s="189"/>
      <c r="AU584" s="189"/>
      <c r="AV584" s="189"/>
      <c r="AW584" s="189"/>
      <c r="AX584" s="189"/>
      <c r="AY584" s="194" t="s">
        <v>417</v>
      </c>
      <c r="AZ584" s="290" t="s">
        <v>418</v>
      </c>
      <c r="BA584" s="184" t="s">
        <v>1171</v>
      </c>
      <c r="BB584" s="184"/>
      <c r="BC584" s="184"/>
      <c r="BD584" s="189"/>
      <c r="BE584" s="189"/>
      <c r="BF584" s="189"/>
      <c r="BG584" s="184">
        <v>1</v>
      </c>
      <c r="BH584" s="291">
        <v>42397</v>
      </c>
      <c r="BI584" s="292"/>
      <c r="BJ584" s="187">
        <v>85</v>
      </c>
      <c r="BK584" s="187"/>
      <c r="BL584" s="187"/>
      <c r="BM584" s="189">
        <v>269.3</v>
      </c>
      <c r="BN584" s="187">
        <v>2.02</v>
      </c>
      <c r="BO584" s="163"/>
      <c r="BP584" s="189">
        <v>100</v>
      </c>
      <c r="BQ584" s="246">
        <v>25.6</v>
      </c>
      <c r="BR584" s="142"/>
      <c r="BS584" s="293"/>
      <c r="BT584" s="293"/>
      <c r="BU584" s="293"/>
      <c r="BV584" s="163"/>
      <c r="BW584" s="163"/>
      <c r="BX584" s="192"/>
      <c r="BY584" s="189"/>
      <c r="BZ584" s="189"/>
      <c r="CA584" s="193"/>
      <c r="CB584" s="194"/>
      <c r="CC584" s="292"/>
      <c r="CD584" s="189"/>
      <c r="CE584" s="189"/>
      <c r="CF584" s="181"/>
      <c r="CG584" s="294"/>
      <c r="CH584" s="294"/>
      <c r="CI584" s="227"/>
      <c r="CJ584" s="142"/>
      <c r="CK584" s="192"/>
      <c r="CL584" s="142"/>
      <c r="CM584" s="188"/>
      <c r="CN584" s="295"/>
      <c r="CO584" s="189"/>
      <c r="CP584" s="189"/>
      <c r="CQ584" s="189"/>
      <c r="CR584" s="142"/>
      <c r="CS584" s="194"/>
    </row>
    <row r="585" spans="1:97">
      <c r="A585" s="58">
        <v>227.3</v>
      </c>
      <c r="B585" s="182" t="s">
        <v>2431</v>
      </c>
      <c r="C585" s="187"/>
      <c r="D585" s="63"/>
      <c r="E585" s="63"/>
      <c r="F585" s="538"/>
      <c r="G585" s="538" t="s">
        <v>2424</v>
      </c>
      <c r="H585" s="60" t="s">
        <v>2429</v>
      </c>
      <c r="J585" s="61"/>
      <c r="K585" s="142" t="s">
        <v>2430</v>
      </c>
      <c r="L585"/>
      <c r="O585" s="228"/>
      <c r="P585" s="228"/>
      <c r="Q585" s="189"/>
      <c r="R585" s="189"/>
      <c r="S585" s="187"/>
      <c r="T585" s="181"/>
      <c r="U585" s="187"/>
      <c r="V585" s="188"/>
      <c r="W585" s="189"/>
      <c r="X585" s="189"/>
      <c r="Y585" s="189"/>
      <c r="Z585" s="189"/>
      <c r="AA585" s="189"/>
      <c r="AB585" s="189"/>
      <c r="AC585" s="189"/>
      <c r="AD585" s="189"/>
      <c r="AE585" s="189"/>
      <c r="AF585" s="189"/>
      <c r="AG585" s="189"/>
      <c r="AH585" s="189"/>
      <c r="AI585" s="189"/>
      <c r="AJ585" s="189"/>
      <c r="AK585" s="189"/>
      <c r="AL585" s="189"/>
      <c r="AM585" s="189"/>
      <c r="AN585" s="189"/>
      <c r="AO585" s="189"/>
      <c r="AP585" s="189"/>
      <c r="AQ585" s="189"/>
      <c r="AR585" s="189"/>
      <c r="AS585" s="189"/>
      <c r="AT585" s="189"/>
      <c r="AU585" s="189"/>
      <c r="AV585" s="189"/>
      <c r="AW585" s="189"/>
      <c r="AX585" s="189"/>
      <c r="AY585" s="194" t="s">
        <v>417</v>
      </c>
      <c r="AZ585" s="290" t="s">
        <v>418</v>
      </c>
      <c r="BA585" s="184" t="s">
        <v>1174</v>
      </c>
      <c r="BB585" s="184"/>
      <c r="BC585" s="184"/>
      <c r="BD585" s="189"/>
      <c r="BE585" s="189" t="s">
        <v>1174</v>
      </c>
      <c r="BF585" s="189"/>
      <c r="BG585" s="184">
        <v>5</v>
      </c>
      <c r="BH585" s="291">
        <v>42573</v>
      </c>
      <c r="BI585" s="292"/>
      <c r="BJ585" s="187"/>
      <c r="BK585" s="187"/>
      <c r="BL585" s="187"/>
      <c r="BM585" s="189"/>
      <c r="BN585" s="187"/>
      <c r="BO585" s="163"/>
      <c r="BP585" s="189"/>
      <c r="BR585" s="142"/>
      <c r="BS585" s="293"/>
      <c r="BT585" s="293"/>
      <c r="BU585" s="293"/>
      <c r="BV585" s="163"/>
      <c r="BW585" s="163"/>
      <c r="BX585" s="192"/>
      <c r="BY585" s="189"/>
      <c r="BZ585" s="189"/>
      <c r="CA585" s="193"/>
      <c r="CB585" s="194"/>
      <c r="CC585" s="292"/>
      <c r="CD585" s="189"/>
      <c r="CE585" s="189"/>
      <c r="CF585" s="181"/>
      <c r="CG585" s="294"/>
      <c r="CH585" s="294"/>
      <c r="CI585" s="227"/>
      <c r="CJ585" s="142"/>
      <c r="CK585" s="192"/>
      <c r="CL585" s="142"/>
      <c r="CM585" s="188"/>
      <c r="CN585" s="295"/>
      <c r="CO585" s="189"/>
      <c r="CP585" s="189"/>
      <c r="CQ585" s="189"/>
      <c r="CR585" s="142"/>
      <c r="CS585" s="194"/>
    </row>
    <row r="586" spans="1:97">
      <c r="A586" s="58">
        <v>228</v>
      </c>
      <c r="B586" s="182" t="s">
        <v>2432</v>
      </c>
      <c r="C586" s="187"/>
      <c r="D586" s="63"/>
      <c r="E586" s="63"/>
      <c r="F586" s="538"/>
      <c r="G586" s="538">
        <v>1060</v>
      </c>
      <c r="H586" s="60">
        <v>93845</v>
      </c>
      <c r="J586" s="61"/>
      <c r="K586" s="142" t="s">
        <v>2430</v>
      </c>
      <c r="L586"/>
      <c r="O586" s="228"/>
      <c r="P586" s="228"/>
      <c r="Q586" s="189"/>
      <c r="R586" s="189"/>
      <c r="S586" s="187"/>
      <c r="T586" s="181"/>
      <c r="U586" s="187"/>
      <c r="V586" s="188"/>
      <c r="W586" s="189"/>
      <c r="X586" s="189"/>
      <c r="Y586" s="189"/>
      <c r="Z586" s="189"/>
      <c r="AA586" s="189"/>
      <c r="AB586" s="189"/>
      <c r="AC586" s="189"/>
      <c r="AD586" s="189"/>
      <c r="AE586" s="189"/>
      <c r="AF586" s="189"/>
      <c r="AG586" s="189"/>
      <c r="AH586" s="189"/>
      <c r="AI586" s="189"/>
      <c r="AJ586" s="189"/>
      <c r="AK586" s="189"/>
      <c r="AL586" s="189"/>
      <c r="AM586" s="189"/>
      <c r="AN586" s="189"/>
      <c r="AO586" s="189"/>
      <c r="AP586" s="189"/>
      <c r="AQ586" s="189"/>
      <c r="AR586" s="189"/>
      <c r="AS586" s="189"/>
      <c r="AT586" s="189"/>
      <c r="AU586" s="189"/>
      <c r="AV586" s="189"/>
      <c r="AW586" s="189"/>
      <c r="AX586" s="189"/>
      <c r="AY586" s="194" t="s">
        <v>417</v>
      </c>
      <c r="AZ586" s="290" t="s">
        <v>418</v>
      </c>
      <c r="BA586" s="184" t="s">
        <v>1171</v>
      </c>
      <c r="BB586" s="184"/>
      <c r="BC586" s="184"/>
      <c r="BD586" s="189"/>
      <c r="BE586" s="189"/>
      <c r="BF586" s="189"/>
      <c r="BG586" s="184">
        <v>1</v>
      </c>
      <c r="BH586" s="291">
        <v>42397</v>
      </c>
      <c r="BI586" s="292"/>
      <c r="BJ586" s="187">
        <v>80</v>
      </c>
      <c r="BK586" s="187"/>
      <c r="BL586" s="187"/>
      <c r="BM586" s="189">
        <v>74.2</v>
      </c>
      <c r="BN586" s="187">
        <v>1.95</v>
      </c>
      <c r="BO586" s="163"/>
      <c r="BP586" s="189">
        <v>100</v>
      </c>
      <c r="BQ586" s="246">
        <v>2.54</v>
      </c>
      <c r="BR586" s="142"/>
      <c r="BS586" s="293"/>
      <c r="BT586" s="293"/>
      <c r="BU586" s="293"/>
      <c r="BV586" s="163"/>
      <c r="BW586" s="163"/>
      <c r="BX586" s="192"/>
      <c r="BY586" s="189"/>
      <c r="BZ586" s="189"/>
      <c r="CA586" s="193"/>
      <c r="CB586" s="194"/>
      <c r="CC586" s="292"/>
      <c r="CD586" s="189"/>
      <c r="CE586" s="189"/>
      <c r="CF586" s="181"/>
      <c r="CG586" s="294"/>
      <c r="CH586" s="294"/>
      <c r="CI586" s="227"/>
      <c r="CJ586" s="142"/>
      <c r="CK586" s="192"/>
      <c r="CL586" s="142"/>
      <c r="CM586" s="188"/>
      <c r="CN586" s="295"/>
      <c r="CO586" s="189"/>
      <c r="CP586" s="189"/>
      <c r="CQ586" s="189"/>
      <c r="CR586" s="142"/>
      <c r="CS586" s="194"/>
    </row>
    <row r="587" spans="1:97">
      <c r="A587" s="58">
        <v>228.1</v>
      </c>
      <c r="B587" s="182" t="s">
        <v>2433</v>
      </c>
      <c r="C587" s="187"/>
      <c r="D587" s="63"/>
      <c r="E587" s="63"/>
      <c r="F587" s="538"/>
      <c r="G587" s="538">
        <v>1060</v>
      </c>
      <c r="H587" s="60">
        <v>93845</v>
      </c>
      <c r="J587" s="61"/>
      <c r="K587" s="142" t="s">
        <v>2430</v>
      </c>
      <c r="L587"/>
      <c r="O587" s="228"/>
      <c r="P587" s="228"/>
      <c r="Q587" s="189"/>
      <c r="R587" s="189"/>
      <c r="S587" s="187"/>
      <c r="T587" s="181"/>
      <c r="U587" s="187"/>
      <c r="V587" s="188"/>
      <c r="W587" s="189"/>
      <c r="X587" s="189"/>
      <c r="Y587" s="189"/>
      <c r="Z587" s="189"/>
      <c r="AA587" s="189"/>
      <c r="AB587" s="189"/>
      <c r="AC587" s="189"/>
      <c r="AD587" s="189"/>
      <c r="AE587" s="189"/>
      <c r="AF587" s="189"/>
      <c r="AG587" s="189"/>
      <c r="AH587" s="189"/>
      <c r="AI587" s="189"/>
      <c r="AJ587" s="189"/>
      <c r="AK587" s="189"/>
      <c r="AL587" s="189"/>
      <c r="AM587" s="189"/>
      <c r="AN587" s="189"/>
      <c r="AO587" s="189"/>
      <c r="AP587" s="189"/>
      <c r="AQ587" s="189"/>
      <c r="AR587" s="189"/>
      <c r="AS587" s="189"/>
      <c r="AT587" s="189"/>
      <c r="AU587" s="189"/>
      <c r="AV587" s="189"/>
      <c r="AW587" s="189"/>
      <c r="AX587" s="189"/>
      <c r="AY587" s="194" t="s">
        <v>417</v>
      </c>
      <c r="AZ587" s="290" t="s">
        <v>418</v>
      </c>
      <c r="BA587" s="184" t="s">
        <v>1174</v>
      </c>
      <c r="BB587" s="184"/>
      <c r="BC587" s="184"/>
      <c r="BD587" s="189"/>
      <c r="BE587" s="189" t="s">
        <v>1174</v>
      </c>
      <c r="BF587" s="189"/>
      <c r="BG587" s="184">
        <v>5</v>
      </c>
      <c r="BH587" s="291">
        <v>42573</v>
      </c>
      <c r="BI587" s="292"/>
      <c r="BJ587" s="187"/>
      <c r="BK587" s="187"/>
      <c r="BL587" s="187"/>
      <c r="BM587" s="189"/>
      <c r="BN587" s="187"/>
      <c r="BO587" s="163"/>
      <c r="BP587" s="189"/>
      <c r="BR587" s="142"/>
      <c r="BS587" s="293"/>
      <c r="BT587" s="293"/>
      <c r="BU587" s="293"/>
      <c r="BV587" s="163"/>
      <c r="BW587" s="163"/>
      <c r="BX587" s="192"/>
      <c r="BY587" s="189"/>
      <c r="BZ587" s="189"/>
      <c r="CA587" s="193"/>
      <c r="CB587" s="194"/>
      <c r="CC587" s="292"/>
      <c r="CD587" s="189"/>
      <c r="CE587" s="189"/>
      <c r="CF587" s="181"/>
      <c r="CG587" s="294"/>
      <c r="CH587" s="294"/>
      <c r="CI587" s="227"/>
      <c r="CJ587" s="142"/>
      <c r="CK587" s="192"/>
      <c r="CL587" s="142"/>
      <c r="CM587" s="188"/>
      <c r="CN587" s="295"/>
      <c r="CO587" s="189"/>
      <c r="CP587" s="189"/>
      <c r="CQ587" s="189"/>
      <c r="CR587" s="142"/>
      <c r="CS587" s="194"/>
    </row>
    <row r="588" spans="1:97">
      <c r="A588" s="58">
        <v>228.2</v>
      </c>
      <c r="B588" s="182" t="s">
        <v>2434</v>
      </c>
      <c r="C588" s="187"/>
      <c r="D588" s="63"/>
      <c r="E588" s="63"/>
      <c r="F588" s="538"/>
      <c r="G588" s="538">
        <v>1060</v>
      </c>
      <c r="H588" s="60">
        <v>93847</v>
      </c>
      <c r="J588" s="61"/>
      <c r="K588" s="142" t="s">
        <v>1217</v>
      </c>
      <c r="L588"/>
      <c r="O588" s="228"/>
      <c r="P588" s="228"/>
      <c r="Q588" s="189"/>
      <c r="R588" s="189"/>
      <c r="S588" s="187"/>
      <c r="T588" s="181"/>
      <c r="U588" s="187"/>
      <c r="V588" s="188"/>
      <c r="W588" s="189"/>
      <c r="X588" s="189"/>
      <c r="Y588" s="189"/>
      <c r="Z588" s="189"/>
      <c r="AA588" s="189"/>
      <c r="AB588" s="189"/>
      <c r="AC588" s="189"/>
      <c r="AD588" s="189"/>
      <c r="AE588" s="189"/>
      <c r="AF588" s="189"/>
      <c r="AG588" s="189"/>
      <c r="AH588" s="189"/>
      <c r="AI588" s="189"/>
      <c r="AJ588" s="189"/>
      <c r="AK588" s="189"/>
      <c r="AL588" s="189"/>
      <c r="AM588" s="189"/>
      <c r="AN588" s="189"/>
      <c r="AO588" s="189"/>
      <c r="AP588" s="189"/>
      <c r="AQ588" s="189"/>
      <c r="AR588" s="189"/>
      <c r="AS588" s="189"/>
      <c r="AT588" s="189"/>
      <c r="AU588" s="189"/>
      <c r="AV588" s="189"/>
      <c r="AW588" s="189"/>
      <c r="AX588" s="189"/>
      <c r="AY588" s="194" t="s">
        <v>417</v>
      </c>
      <c r="AZ588" s="290" t="s">
        <v>418</v>
      </c>
      <c r="BA588" s="184" t="s">
        <v>1171</v>
      </c>
      <c r="BB588" s="184"/>
      <c r="BC588" s="184"/>
      <c r="BD588" s="189"/>
      <c r="BE588" s="189"/>
      <c r="BF588" s="189"/>
      <c r="BG588" s="184">
        <v>1</v>
      </c>
      <c r="BH588" s="291">
        <v>42397</v>
      </c>
      <c r="BI588" s="292"/>
      <c r="BJ588" s="187" t="s">
        <v>878</v>
      </c>
      <c r="BK588" s="187"/>
      <c r="BL588" s="187"/>
      <c r="BM588" s="189">
        <v>41.6</v>
      </c>
      <c r="BN588" s="187">
        <v>1.69</v>
      </c>
      <c r="BO588" s="163"/>
      <c r="BP588" s="189">
        <v>100</v>
      </c>
      <c r="BQ588" s="246">
        <v>1.0940000000000001</v>
      </c>
      <c r="BR588" s="142"/>
      <c r="BS588" s="293"/>
      <c r="BT588" s="293"/>
      <c r="BU588" s="293"/>
      <c r="BV588" s="163"/>
      <c r="BW588" s="163"/>
      <c r="BX588" s="192"/>
      <c r="BY588" s="189"/>
      <c r="BZ588" s="189"/>
      <c r="CA588" s="193"/>
      <c r="CB588" s="194"/>
      <c r="CC588" s="292"/>
      <c r="CD588" s="189"/>
      <c r="CE588" s="189"/>
      <c r="CF588" s="181"/>
      <c r="CG588" s="294"/>
      <c r="CH588" s="294"/>
      <c r="CI588" s="227"/>
      <c r="CJ588" s="142"/>
      <c r="CK588" s="192"/>
      <c r="CL588" s="142"/>
      <c r="CM588" s="188"/>
      <c r="CN588" s="295"/>
      <c r="CO588" s="189"/>
      <c r="CP588" s="189"/>
      <c r="CQ588" s="189"/>
      <c r="CR588" s="142"/>
      <c r="CS588" s="194"/>
    </row>
    <row r="589" spans="1:97">
      <c r="A589" s="58">
        <v>228.3</v>
      </c>
      <c r="B589" s="182" t="s">
        <v>2435</v>
      </c>
      <c r="C589" s="187"/>
      <c r="D589" s="63"/>
      <c r="E589" s="63"/>
      <c r="F589" s="538"/>
      <c r="G589" s="538">
        <v>1060</v>
      </c>
      <c r="H589" s="60">
        <v>93847</v>
      </c>
      <c r="J589" s="61"/>
      <c r="K589" s="142" t="s">
        <v>1217</v>
      </c>
      <c r="L589"/>
      <c r="O589" s="228"/>
      <c r="P589" s="228"/>
      <c r="Q589" s="189"/>
      <c r="R589" s="189"/>
      <c r="S589" s="187"/>
      <c r="T589" s="181"/>
      <c r="U589" s="187"/>
      <c r="V589" s="188"/>
      <c r="W589" s="189"/>
      <c r="X589" s="189"/>
      <c r="Y589" s="189"/>
      <c r="Z589" s="189"/>
      <c r="AA589" s="189"/>
      <c r="AB589" s="189"/>
      <c r="AC589" s="189"/>
      <c r="AD589" s="189"/>
      <c r="AE589" s="189"/>
      <c r="AF589" s="189"/>
      <c r="AG589" s="189"/>
      <c r="AH589" s="189"/>
      <c r="AI589" s="189"/>
      <c r="AJ589" s="189"/>
      <c r="AK589" s="189"/>
      <c r="AL589" s="189"/>
      <c r="AM589" s="189"/>
      <c r="AN589" s="189"/>
      <c r="AO589" s="189"/>
      <c r="AP589" s="189"/>
      <c r="AQ589" s="189"/>
      <c r="AR589" s="189"/>
      <c r="AS589" s="189"/>
      <c r="AT589" s="189"/>
      <c r="AU589" s="189"/>
      <c r="AV589" s="189"/>
      <c r="AW589" s="189"/>
      <c r="AX589" s="189"/>
      <c r="AY589" s="194" t="s">
        <v>417</v>
      </c>
      <c r="AZ589" s="290" t="s">
        <v>418</v>
      </c>
      <c r="BA589" s="184" t="s">
        <v>1174</v>
      </c>
      <c r="BB589" s="184"/>
      <c r="BC589" s="184"/>
      <c r="BD589" s="189"/>
      <c r="BE589" s="189" t="s">
        <v>1174</v>
      </c>
      <c r="BF589" s="189"/>
      <c r="BG589" s="184">
        <v>5</v>
      </c>
      <c r="BH589" s="291">
        <v>42573</v>
      </c>
      <c r="BI589" s="292"/>
      <c r="BJ589" s="187"/>
      <c r="BK589" s="187"/>
      <c r="BL589" s="187"/>
      <c r="BM589" s="189"/>
      <c r="BN589" s="187"/>
      <c r="BO589" s="163"/>
      <c r="BP589" s="189"/>
      <c r="BR589" s="142"/>
      <c r="BS589" s="293"/>
      <c r="BT589" s="293"/>
      <c r="BU589" s="293"/>
      <c r="BV589" s="163"/>
      <c r="BW589" s="163"/>
      <c r="BX589" s="192"/>
      <c r="BY589" s="189"/>
      <c r="BZ589" s="189"/>
      <c r="CA589" s="193"/>
      <c r="CB589" s="194"/>
      <c r="CC589" s="292"/>
      <c r="CD589" s="189"/>
      <c r="CE589" s="189"/>
      <c r="CF589" s="181"/>
      <c r="CG589" s="294"/>
      <c r="CH589" s="294"/>
      <c r="CI589" s="227"/>
      <c r="CJ589" s="142"/>
      <c r="CK589" s="192"/>
      <c r="CL589" s="142"/>
      <c r="CM589" s="188"/>
      <c r="CN589" s="295"/>
      <c r="CO589" s="189"/>
      <c r="CP589" s="189"/>
      <c r="CQ589" s="189"/>
      <c r="CR589" s="142"/>
      <c r="CS589" s="194"/>
    </row>
    <row r="590" spans="1:97">
      <c r="A590" s="58">
        <v>233</v>
      </c>
      <c r="B590" s="182" t="s">
        <v>2436</v>
      </c>
      <c r="C590" s="187"/>
      <c r="D590" s="63"/>
      <c r="E590" s="63"/>
      <c r="F590" s="537"/>
      <c r="G590" s="537">
        <v>3191</v>
      </c>
      <c r="H590" s="60" t="s">
        <v>2437</v>
      </c>
      <c r="J590" s="61"/>
      <c r="K590" s="142" t="s">
        <v>2438</v>
      </c>
      <c r="L590"/>
      <c r="O590" s="228"/>
      <c r="P590" s="228"/>
      <c r="Q590" s="189"/>
      <c r="R590" s="189"/>
      <c r="S590" s="187"/>
      <c r="T590" s="181"/>
      <c r="U590" s="187"/>
      <c r="V590" s="188"/>
      <c r="W590" s="189"/>
      <c r="X590" s="189"/>
      <c r="Y590" s="189"/>
      <c r="Z590" s="189"/>
      <c r="AA590" s="189"/>
      <c r="AB590" s="189"/>
      <c r="AC590" s="189"/>
      <c r="AD590" s="189"/>
      <c r="AE590" s="189"/>
      <c r="AF590" s="189"/>
      <c r="AG590" s="189"/>
      <c r="AH590" s="189"/>
      <c r="AI590" s="189"/>
      <c r="AJ590" s="189"/>
      <c r="AK590" s="189"/>
      <c r="AL590" s="189"/>
      <c r="AM590" s="189"/>
      <c r="AN590" s="189"/>
      <c r="AO590" s="189"/>
      <c r="AP590" s="189"/>
      <c r="AQ590" s="189"/>
      <c r="AR590" s="189"/>
      <c r="AS590" s="189"/>
      <c r="AT590" s="189"/>
      <c r="AU590" s="189"/>
      <c r="AV590" s="189"/>
      <c r="AW590" s="189"/>
      <c r="AX590" s="189"/>
      <c r="AY590" s="194" t="s">
        <v>417</v>
      </c>
      <c r="AZ590" s="290" t="s">
        <v>418</v>
      </c>
      <c r="BA590" s="184" t="s">
        <v>1171</v>
      </c>
      <c r="BB590" s="184"/>
      <c r="BC590" s="184"/>
      <c r="BD590" s="189"/>
      <c r="BE590" s="189"/>
      <c r="BF590" s="189"/>
      <c r="BG590" s="184">
        <v>1</v>
      </c>
      <c r="BH590" s="291">
        <v>42397</v>
      </c>
      <c r="BI590" s="292"/>
      <c r="BJ590" s="187">
        <v>90</v>
      </c>
      <c r="BK590" s="187"/>
      <c r="BL590" s="187"/>
      <c r="BM590" s="189">
        <v>143.69999999999999</v>
      </c>
      <c r="BN590" s="187">
        <v>2.02</v>
      </c>
      <c r="BO590" s="163"/>
      <c r="BP590" s="189">
        <v>100</v>
      </c>
      <c r="BQ590" s="246">
        <v>5.42</v>
      </c>
      <c r="BR590" s="142"/>
      <c r="BS590" s="293"/>
      <c r="BT590" s="293"/>
      <c r="BU590" s="293"/>
      <c r="BV590" s="163"/>
      <c r="BW590" s="163"/>
      <c r="BX590" s="192"/>
      <c r="BY590" s="189"/>
      <c r="BZ590" s="189"/>
      <c r="CA590" s="193"/>
      <c r="CB590" s="194"/>
      <c r="CC590" s="292"/>
      <c r="CD590" s="189"/>
      <c r="CE590" s="189"/>
      <c r="CF590" s="181"/>
      <c r="CG590" s="294"/>
      <c r="CH590" s="294"/>
      <c r="CI590" s="227"/>
      <c r="CJ590" s="142"/>
      <c r="CK590" s="192"/>
      <c r="CL590" s="142"/>
      <c r="CM590" s="188"/>
      <c r="CN590" s="295"/>
      <c r="CO590" s="189"/>
      <c r="CP590" s="189"/>
      <c r="CQ590" s="189"/>
      <c r="CR590" s="142"/>
      <c r="CS590" s="194"/>
    </row>
    <row r="591" spans="1:97">
      <c r="A591" s="58">
        <v>233.1</v>
      </c>
      <c r="B591" s="182" t="s">
        <v>2439</v>
      </c>
      <c r="C591" s="187"/>
      <c r="D591" s="63"/>
      <c r="E591" s="63"/>
      <c r="F591" s="537"/>
      <c r="G591" s="537">
        <v>3191</v>
      </c>
      <c r="H591" s="60" t="s">
        <v>2440</v>
      </c>
      <c r="J591" s="61"/>
      <c r="K591" s="142" t="s">
        <v>2441</v>
      </c>
      <c r="L591"/>
      <c r="O591" s="228"/>
      <c r="P591" s="228"/>
      <c r="Q591" s="189"/>
      <c r="R591" s="189"/>
      <c r="S591" s="187"/>
      <c r="T591" s="181"/>
      <c r="U591" s="187"/>
      <c r="V591" s="188"/>
      <c r="W591" s="189"/>
      <c r="X591" s="189"/>
      <c r="Y591" s="189"/>
      <c r="Z591" s="189"/>
      <c r="AA591" s="189"/>
      <c r="AB591" s="189"/>
      <c r="AC591" s="189"/>
      <c r="AD591" s="189"/>
      <c r="AE591" s="189"/>
      <c r="AF591" s="189"/>
      <c r="AG591" s="189"/>
      <c r="AH591" s="189"/>
      <c r="AI591" s="189"/>
      <c r="AJ591" s="189"/>
      <c r="AK591" s="189"/>
      <c r="AL591" s="189"/>
      <c r="AM591" s="189"/>
      <c r="AN591" s="189"/>
      <c r="AO591" s="189"/>
      <c r="AP591" s="189"/>
      <c r="AQ591" s="189"/>
      <c r="AR591" s="189"/>
      <c r="AS591" s="189"/>
      <c r="AT591" s="189"/>
      <c r="AU591" s="189"/>
      <c r="AV591" s="189"/>
      <c r="AW591" s="189"/>
      <c r="AX591" s="189"/>
      <c r="AY591" s="194" t="s">
        <v>417</v>
      </c>
      <c r="AZ591" s="290" t="s">
        <v>418</v>
      </c>
      <c r="BA591" s="184" t="s">
        <v>1171</v>
      </c>
      <c r="BB591" s="184"/>
      <c r="BC591" s="184"/>
      <c r="BD591" s="189"/>
      <c r="BE591" s="189"/>
      <c r="BF591" s="189"/>
      <c r="BG591" s="184">
        <v>1</v>
      </c>
      <c r="BH591" s="291">
        <v>42397</v>
      </c>
      <c r="BI591" s="292"/>
      <c r="BJ591" s="187" t="s">
        <v>878</v>
      </c>
      <c r="BK591" s="187"/>
      <c r="BL591" s="187"/>
      <c r="BM591" s="189">
        <v>164</v>
      </c>
      <c r="BN591" s="187">
        <v>2.0299999999999998</v>
      </c>
      <c r="BO591" s="163"/>
      <c r="BP591" s="189">
        <v>100</v>
      </c>
      <c r="BQ591" s="246">
        <v>5.9</v>
      </c>
      <c r="BR591" s="142"/>
      <c r="BS591" s="293"/>
      <c r="BT591" s="293"/>
      <c r="BU591" s="293"/>
      <c r="BV591" s="163"/>
      <c r="BW591" s="163"/>
      <c r="BX591" s="192"/>
      <c r="BY591" s="189"/>
      <c r="BZ591" s="189"/>
      <c r="CA591" s="193"/>
      <c r="CB591" s="194"/>
      <c r="CC591" s="292"/>
      <c r="CD591" s="189"/>
      <c r="CE591" s="189"/>
      <c r="CF591" s="181"/>
      <c r="CG591" s="294"/>
      <c r="CH591" s="294"/>
      <c r="CI591" s="227"/>
      <c r="CJ591" s="142"/>
      <c r="CK591" s="192"/>
      <c r="CL591" s="142"/>
      <c r="CM591" s="188"/>
      <c r="CN591" s="295"/>
      <c r="CO591" s="189"/>
      <c r="CP591" s="189"/>
      <c r="CQ591" s="189"/>
      <c r="CR591" s="142"/>
      <c r="CS591" s="194"/>
    </row>
    <row r="592" spans="1:97">
      <c r="A592" s="58">
        <v>234</v>
      </c>
      <c r="B592" s="182" t="s">
        <v>2442</v>
      </c>
      <c r="C592" s="187"/>
      <c r="D592" s="63"/>
      <c r="E592" s="63"/>
      <c r="F592" s="537"/>
      <c r="G592" s="537">
        <v>3234</v>
      </c>
      <c r="H592" s="60" t="s">
        <v>2443</v>
      </c>
      <c r="J592" s="61"/>
      <c r="K592" s="142" t="s">
        <v>2444</v>
      </c>
      <c r="L592"/>
      <c r="O592" s="228"/>
      <c r="P592" s="228"/>
      <c r="Q592" s="189"/>
      <c r="R592" s="189"/>
      <c r="S592" s="187"/>
      <c r="T592" s="181"/>
      <c r="U592" s="187"/>
      <c r="V592" s="188"/>
      <c r="W592" s="189"/>
      <c r="X592" s="189"/>
      <c r="Y592" s="189"/>
      <c r="Z592" s="189"/>
      <c r="AA592" s="189"/>
      <c r="AB592" s="189"/>
      <c r="AC592" s="189"/>
      <c r="AD592" s="189"/>
      <c r="AE592" s="189"/>
      <c r="AF592" s="189"/>
      <c r="AG592" s="189"/>
      <c r="AH592" s="189"/>
      <c r="AI592" s="189"/>
      <c r="AJ592" s="189"/>
      <c r="AK592" s="189"/>
      <c r="AL592" s="189"/>
      <c r="AM592" s="189"/>
      <c r="AN592" s="189"/>
      <c r="AO592" s="189"/>
      <c r="AP592" s="189"/>
      <c r="AQ592" s="189"/>
      <c r="AR592" s="189"/>
      <c r="AS592" s="189"/>
      <c r="AT592" s="189"/>
      <c r="AU592" s="189"/>
      <c r="AV592" s="189"/>
      <c r="AW592" s="189"/>
      <c r="AX592" s="189"/>
      <c r="AY592" s="194" t="s">
        <v>417</v>
      </c>
      <c r="AZ592" s="290" t="s">
        <v>418</v>
      </c>
      <c r="BA592" s="184" t="s">
        <v>1171</v>
      </c>
      <c r="BB592" s="184"/>
      <c r="BC592" s="184"/>
      <c r="BD592" s="189"/>
      <c r="BE592" s="189"/>
      <c r="BF592" s="189"/>
      <c r="BG592" s="184">
        <v>1</v>
      </c>
      <c r="BH592" s="291">
        <v>42397</v>
      </c>
      <c r="BI592" s="292"/>
      <c r="BJ592" s="187">
        <v>70</v>
      </c>
      <c r="BK592" s="187"/>
      <c r="BL592" s="187"/>
      <c r="BM592" s="189">
        <v>212.2</v>
      </c>
      <c r="BN592" s="187">
        <v>2</v>
      </c>
      <c r="BO592" s="163"/>
      <c r="BP592" s="189">
        <v>100</v>
      </c>
      <c r="BQ592" s="246">
        <v>5.16</v>
      </c>
      <c r="BR592" s="142"/>
      <c r="BS592" s="293"/>
      <c r="BT592" s="293"/>
      <c r="BU592" s="293"/>
      <c r="BV592" s="163"/>
      <c r="BW592" s="163"/>
      <c r="BX592" s="192"/>
      <c r="BY592" s="189"/>
      <c r="BZ592" s="189"/>
      <c r="CA592" s="193"/>
      <c r="CB592" s="194"/>
      <c r="CC592" s="292"/>
      <c r="CD592" s="189"/>
      <c r="CE592" s="189"/>
      <c r="CF592" s="181"/>
      <c r="CG592" s="294"/>
      <c r="CH592" s="294"/>
      <c r="CI592" s="227"/>
      <c r="CJ592" s="142"/>
      <c r="CK592" s="192"/>
      <c r="CL592" s="142"/>
      <c r="CM592" s="188"/>
      <c r="CN592" s="295"/>
      <c r="CO592" s="189"/>
      <c r="CP592" s="189"/>
      <c r="CQ592" s="189"/>
      <c r="CR592" s="142"/>
      <c r="CS592" s="194"/>
    </row>
    <row r="593" spans="1:97">
      <c r="A593" s="58">
        <v>234.1</v>
      </c>
      <c r="B593" s="182" t="s">
        <v>2445</v>
      </c>
      <c r="C593" s="187"/>
      <c r="D593" s="63"/>
      <c r="E593" s="63"/>
      <c r="F593" s="537"/>
      <c r="G593" s="537">
        <v>3234</v>
      </c>
      <c r="H593" s="60" t="s">
        <v>2446</v>
      </c>
      <c r="J593" s="61"/>
      <c r="K593" s="142" t="s">
        <v>2447</v>
      </c>
      <c r="L593"/>
      <c r="O593" s="228"/>
      <c r="P593" s="228"/>
      <c r="Q593" s="189"/>
      <c r="R593" s="189"/>
      <c r="S593" s="187"/>
      <c r="T593" s="181"/>
      <c r="U593" s="187"/>
      <c r="V593" s="188"/>
      <c r="W593" s="189"/>
      <c r="X593" s="189"/>
      <c r="Y593" s="189"/>
      <c r="Z593" s="189"/>
      <c r="AA593" s="189"/>
      <c r="AB593" s="189"/>
      <c r="AC593" s="189"/>
      <c r="AD593" s="189"/>
      <c r="AE593" s="189"/>
      <c r="AF593" s="189"/>
      <c r="AG593" s="189"/>
      <c r="AH593" s="189"/>
      <c r="AI593" s="189"/>
      <c r="AJ593" s="189"/>
      <c r="AK593" s="189"/>
      <c r="AL593" s="189"/>
      <c r="AM593" s="189"/>
      <c r="AN593" s="189"/>
      <c r="AO593" s="189"/>
      <c r="AP593" s="189"/>
      <c r="AQ593" s="189"/>
      <c r="AR593" s="189"/>
      <c r="AS593" s="189"/>
      <c r="AT593" s="189"/>
      <c r="AU593" s="189"/>
      <c r="AV593" s="189"/>
      <c r="AW593" s="189"/>
      <c r="AX593" s="189"/>
      <c r="AY593" s="194" t="s">
        <v>417</v>
      </c>
      <c r="AZ593" s="290" t="s">
        <v>418</v>
      </c>
      <c r="BA593" s="184" t="s">
        <v>1171</v>
      </c>
      <c r="BB593" s="184"/>
      <c r="BC593" s="184"/>
      <c r="BD593" s="189"/>
      <c r="BE593" s="189"/>
      <c r="BF593" s="189"/>
      <c r="BG593" s="184">
        <v>1</v>
      </c>
      <c r="BH593" s="291">
        <v>42397</v>
      </c>
      <c r="BI593" s="292"/>
      <c r="BJ593" s="187" t="s">
        <v>878</v>
      </c>
      <c r="BK593" s="187"/>
      <c r="BL593" s="187"/>
      <c r="BM593" s="189">
        <v>55.1</v>
      </c>
      <c r="BN593" s="187">
        <v>1.92</v>
      </c>
      <c r="BO593" s="163"/>
      <c r="BP593" s="189">
        <v>100</v>
      </c>
      <c r="BQ593" s="246">
        <v>2.4</v>
      </c>
      <c r="BR593" s="142"/>
      <c r="BS593" s="293"/>
      <c r="BT593" s="293"/>
      <c r="BU593" s="293"/>
      <c r="BV593" s="163"/>
      <c r="BW593" s="163"/>
      <c r="BX593" s="192"/>
      <c r="BY593" s="189"/>
      <c r="BZ593" s="189"/>
      <c r="CA593" s="193"/>
      <c r="CB593" s="194"/>
      <c r="CC593" s="292"/>
      <c r="CD593" s="189"/>
      <c r="CE593" s="189"/>
      <c r="CF593" s="181"/>
      <c r="CG593" s="294"/>
      <c r="CH593" s="294"/>
      <c r="CI593" s="227"/>
      <c r="CJ593" s="142"/>
      <c r="CK593" s="192"/>
      <c r="CL593" s="142"/>
      <c r="CM593" s="188"/>
      <c r="CN593" s="295"/>
      <c r="CO593" s="189"/>
      <c r="CP593" s="189"/>
      <c r="CQ593" s="189"/>
      <c r="CR593" s="142"/>
      <c r="CS593" s="194"/>
    </row>
    <row r="594" spans="1:97">
      <c r="A594" s="58">
        <v>235</v>
      </c>
      <c r="B594" s="182" t="s">
        <v>2448</v>
      </c>
      <c r="C594" s="187"/>
      <c r="D594" s="63"/>
      <c r="E594" s="63"/>
      <c r="F594" s="537"/>
      <c r="G594" s="537">
        <v>3686</v>
      </c>
      <c r="H594" s="60" t="s">
        <v>2449</v>
      </c>
      <c r="J594" s="61"/>
      <c r="K594" s="142" t="s">
        <v>2450</v>
      </c>
      <c r="L594"/>
      <c r="O594" s="228"/>
      <c r="P594" s="228"/>
      <c r="Q594" s="189"/>
      <c r="R594" s="189"/>
      <c r="S594" s="187"/>
      <c r="T594" s="181"/>
      <c r="U594" s="187"/>
      <c r="V594" s="188"/>
      <c r="W594" s="189"/>
      <c r="X594" s="189"/>
      <c r="Y594" s="189"/>
      <c r="Z594" s="189"/>
      <c r="AA594" s="189"/>
      <c r="AB594" s="189"/>
      <c r="AC594" s="189"/>
      <c r="AD594" s="189"/>
      <c r="AE594" s="189"/>
      <c r="AF594" s="189"/>
      <c r="AG594" s="189"/>
      <c r="AH594" s="189"/>
      <c r="AI594" s="189"/>
      <c r="AJ594" s="189"/>
      <c r="AK594" s="189"/>
      <c r="AL594" s="189"/>
      <c r="AM594" s="189"/>
      <c r="AN594" s="189"/>
      <c r="AO594" s="189"/>
      <c r="AP594" s="189"/>
      <c r="AQ594" s="189"/>
      <c r="AR594" s="189"/>
      <c r="AS594" s="189"/>
      <c r="AT594" s="189"/>
      <c r="AU594" s="189"/>
      <c r="AV594" s="189"/>
      <c r="AW594" s="189"/>
      <c r="AX594" s="189"/>
      <c r="AY594" s="194" t="s">
        <v>417</v>
      </c>
      <c r="AZ594" s="290" t="s">
        <v>418</v>
      </c>
      <c r="BA594" s="184" t="s">
        <v>1171</v>
      </c>
      <c r="BB594" s="184"/>
      <c r="BC594" s="184"/>
      <c r="BD594" s="189"/>
      <c r="BE594" s="189"/>
      <c r="BF594" s="189"/>
      <c r="BG594" s="184">
        <v>1</v>
      </c>
      <c r="BH594" s="291">
        <v>42397</v>
      </c>
      <c r="BI594" s="292"/>
      <c r="BJ594" s="187">
        <v>80</v>
      </c>
      <c r="BK594" s="187"/>
      <c r="BL594" s="187"/>
      <c r="BM594" s="189">
        <v>122.9</v>
      </c>
      <c r="BN594" s="187">
        <v>1.99</v>
      </c>
      <c r="BO594" s="163"/>
      <c r="BP594" s="189">
        <v>100</v>
      </c>
      <c r="BQ594" s="246">
        <v>1.996</v>
      </c>
      <c r="BR594" s="142"/>
      <c r="BS594" s="293"/>
      <c r="BT594" s="293"/>
      <c r="BU594" s="293"/>
      <c r="BV594" s="163"/>
      <c r="BW594" s="163"/>
      <c r="BX594" s="192"/>
      <c r="BY594" s="189"/>
      <c r="BZ594" s="189"/>
      <c r="CA594" s="193"/>
      <c r="CB594" s="194"/>
      <c r="CC594" s="292"/>
      <c r="CD594" s="189"/>
      <c r="CE594" s="189"/>
      <c r="CF594" s="181"/>
      <c r="CG594" s="294"/>
      <c r="CH594" s="294"/>
      <c r="CI594" s="227"/>
      <c r="CJ594" s="142"/>
      <c r="CK594" s="192"/>
      <c r="CL594" s="142"/>
      <c r="CM594" s="188"/>
      <c r="CN594" s="295"/>
      <c r="CO594" s="189"/>
      <c r="CP594" s="189"/>
      <c r="CQ594" s="189"/>
      <c r="CR594" s="142"/>
      <c r="CS594" s="194"/>
    </row>
    <row r="595" spans="1:97">
      <c r="A595" s="58">
        <v>235.1</v>
      </c>
      <c r="B595" s="182" t="s">
        <v>2451</v>
      </c>
      <c r="C595" s="187"/>
      <c r="D595" s="63"/>
      <c r="E595" s="63"/>
      <c r="F595" s="537"/>
      <c r="G595" s="537">
        <v>3686</v>
      </c>
      <c r="H595" s="60" t="s">
        <v>2452</v>
      </c>
      <c r="J595" s="61"/>
      <c r="K595" s="142" t="s">
        <v>2453</v>
      </c>
      <c r="L595"/>
      <c r="O595" s="228"/>
      <c r="P595" s="228"/>
      <c r="Q595" s="189"/>
      <c r="R595" s="189"/>
      <c r="S595" s="187"/>
      <c r="T595" s="181"/>
      <c r="U595" s="187"/>
      <c r="V595" s="188"/>
      <c r="W595" s="189"/>
      <c r="X595" s="189"/>
      <c r="Y595" s="189"/>
      <c r="Z595" s="189"/>
      <c r="AA595" s="189"/>
      <c r="AB595" s="189"/>
      <c r="AC595" s="189"/>
      <c r="AD595" s="189"/>
      <c r="AE595" s="189"/>
      <c r="AF595" s="189"/>
      <c r="AG595" s="189"/>
      <c r="AH595" s="189"/>
      <c r="AI595" s="189"/>
      <c r="AJ595" s="189"/>
      <c r="AK595" s="189"/>
      <c r="AL595" s="189"/>
      <c r="AM595" s="189"/>
      <c r="AN595" s="189"/>
      <c r="AO595" s="189"/>
      <c r="AP595" s="189"/>
      <c r="AQ595" s="189"/>
      <c r="AR595" s="189"/>
      <c r="AS595" s="189"/>
      <c r="AT595" s="189"/>
      <c r="AU595" s="189"/>
      <c r="AV595" s="189"/>
      <c r="AW595" s="189"/>
      <c r="AX595" s="189"/>
      <c r="AY595" s="194" t="s">
        <v>417</v>
      </c>
      <c r="AZ595" s="290" t="s">
        <v>418</v>
      </c>
      <c r="BA595" s="184" t="s">
        <v>1171</v>
      </c>
      <c r="BB595" s="184"/>
      <c r="BC595" s="184"/>
      <c r="BD595" s="189"/>
      <c r="BE595" s="189"/>
      <c r="BF595" s="189"/>
      <c r="BG595" s="184">
        <v>1</v>
      </c>
      <c r="BH595" s="291">
        <v>42397</v>
      </c>
      <c r="BI595" s="292"/>
      <c r="BJ595" s="187" t="s">
        <v>878</v>
      </c>
      <c r="BK595" s="187"/>
      <c r="BL595" s="187"/>
      <c r="BM595" s="189">
        <v>212.5</v>
      </c>
      <c r="BN595" s="187">
        <v>1.9</v>
      </c>
      <c r="BO595" s="163"/>
      <c r="BP595" s="189">
        <v>100</v>
      </c>
      <c r="BQ595" s="246">
        <v>1.996</v>
      </c>
      <c r="BR595" s="142"/>
      <c r="BS595" s="293"/>
      <c r="BT595" s="293"/>
      <c r="BU595" s="293"/>
      <c r="BV595" s="163"/>
      <c r="BW595" s="163"/>
      <c r="BX595" s="192"/>
      <c r="BY595" s="189"/>
      <c r="BZ595" s="189"/>
      <c r="CA595" s="193"/>
      <c r="CB595" s="194"/>
      <c r="CC595" s="292"/>
      <c r="CD595" s="189"/>
      <c r="CE595" s="189"/>
      <c r="CF595" s="181"/>
      <c r="CG595" s="294"/>
      <c r="CH595" s="294"/>
      <c r="CI595" s="227"/>
      <c r="CJ595" s="142"/>
      <c r="CK595" s="192"/>
      <c r="CL595" s="142"/>
      <c r="CM595" s="188"/>
      <c r="CN595" s="295"/>
      <c r="CO595" s="189"/>
      <c r="CP595" s="189"/>
      <c r="CQ595" s="189"/>
      <c r="CR595" s="142"/>
      <c r="CS595" s="194"/>
    </row>
    <row r="596" spans="1:97">
      <c r="A596" s="58">
        <v>236</v>
      </c>
      <c r="B596" s="182" t="s">
        <v>2454</v>
      </c>
      <c r="C596" s="187"/>
      <c r="D596" s="63"/>
      <c r="E596" s="63"/>
      <c r="F596" s="537"/>
      <c r="G596" s="537">
        <v>3645</v>
      </c>
      <c r="H596" s="60" t="s">
        <v>2455</v>
      </c>
      <c r="J596" s="61"/>
      <c r="K596" s="142" t="s">
        <v>2456</v>
      </c>
      <c r="L596"/>
      <c r="O596" s="228"/>
      <c r="P596" s="228"/>
      <c r="Q596" s="189"/>
      <c r="R596" s="189"/>
      <c r="S596" s="187"/>
      <c r="T596" s="181"/>
      <c r="U596" s="187"/>
      <c r="V596" s="188"/>
      <c r="W596" s="189"/>
      <c r="X596" s="189"/>
      <c r="Y596" s="189"/>
      <c r="Z596" s="189"/>
      <c r="AA596" s="189"/>
      <c r="AB596" s="189"/>
      <c r="AC596" s="189"/>
      <c r="AD596" s="189"/>
      <c r="AE596" s="189"/>
      <c r="AF596" s="189"/>
      <c r="AG596" s="189"/>
      <c r="AH596" s="189"/>
      <c r="AI596" s="189"/>
      <c r="AJ596" s="189"/>
      <c r="AK596" s="189"/>
      <c r="AL596" s="189"/>
      <c r="AM596" s="189"/>
      <c r="AN596" s="189"/>
      <c r="AO596" s="189"/>
      <c r="AP596" s="189"/>
      <c r="AQ596" s="189"/>
      <c r="AR596" s="189"/>
      <c r="AS596" s="189"/>
      <c r="AT596" s="189"/>
      <c r="AU596" s="189"/>
      <c r="AV596" s="189"/>
      <c r="AW596" s="189"/>
      <c r="AX596" s="189"/>
      <c r="AY596" s="194" t="s">
        <v>417</v>
      </c>
      <c r="AZ596" s="290" t="s">
        <v>418</v>
      </c>
      <c r="BA596" s="184" t="s">
        <v>1171</v>
      </c>
      <c r="BB596" s="184"/>
      <c r="BC596" s="184"/>
      <c r="BD596" s="189"/>
      <c r="BE596" s="189"/>
      <c r="BF596" s="189"/>
      <c r="BG596" s="184">
        <v>1</v>
      </c>
      <c r="BH596" s="291">
        <v>42397</v>
      </c>
      <c r="BI596" s="292"/>
      <c r="BJ596" s="187">
        <v>50</v>
      </c>
      <c r="BK596" s="187"/>
      <c r="BL596" s="187"/>
      <c r="BM596" s="189">
        <v>125.2</v>
      </c>
      <c r="BN596" s="187">
        <v>2.02</v>
      </c>
      <c r="BO596" s="163"/>
      <c r="BP596" s="189">
        <v>100</v>
      </c>
      <c r="BQ596" s="246">
        <v>5.16</v>
      </c>
      <c r="BR596" s="142"/>
      <c r="BS596" s="293"/>
      <c r="BT596" s="293"/>
      <c r="BU596" s="293"/>
      <c r="BV596" s="163"/>
      <c r="BW596" s="163"/>
      <c r="BX596" s="192"/>
      <c r="BY596" s="189"/>
      <c r="BZ596" s="189"/>
      <c r="CA596" s="193"/>
      <c r="CB596" s="194"/>
      <c r="CC596" s="292"/>
      <c r="CD596" s="189"/>
      <c r="CE596" s="189"/>
      <c r="CF596" s="181"/>
      <c r="CG596" s="294"/>
      <c r="CH596" s="294"/>
      <c r="CI596" s="227"/>
      <c r="CJ596" s="142"/>
      <c r="CK596" s="192"/>
      <c r="CL596" s="142"/>
      <c r="CM596" s="188"/>
      <c r="CN596" s="295"/>
      <c r="CO596" s="189"/>
      <c r="CP596" s="189"/>
      <c r="CQ596" s="189"/>
      <c r="CR596" s="142"/>
      <c r="CS596" s="194"/>
    </row>
    <row r="597" spans="1:97">
      <c r="A597" s="58">
        <v>236.1</v>
      </c>
      <c r="B597" s="182" t="s">
        <v>2457</v>
      </c>
      <c r="C597" s="187"/>
      <c r="D597" s="63"/>
      <c r="E597" s="63"/>
      <c r="F597" s="537"/>
      <c r="G597" s="537">
        <v>3645</v>
      </c>
      <c r="H597" s="60" t="s">
        <v>2458</v>
      </c>
      <c r="J597" s="61"/>
      <c r="K597" s="142" t="s">
        <v>1000</v>
      </c>
      <c r="L597"/>
      <c r="O597" s="228"/>
      <c r="P597" s="228"/>
      <c r="Q597" s="189"/>
      <c r="R597" s="189"/>
      <c r="S597" s="187"/>
      <c r="T597" s="181"/>
      <c r="U597" s="187"/>
      <c r="V597" s="188"/>
      <c r="W597" s="189"/>
      <c r="X597" s="189"/>
      <c r="Y597" s="189"/>
      <c r="Z597" s="189"/>
      <c r="AA597" s="189"/>
      <c r="AB597" s="189"/>
      <c r="AC597" s="189"/>
      <c r="AD597" s="189"/>
      <c r="AE597" s="189"/>
      <c r="AF597" s="189"/>
      <c r="AG597" s="189"/>
      <c r="AH597" s="189"/>
      <c r="AI597" s="189"/>
      <c r="AJ597" s="189"/>
      <c r="AK597" s="189"/>
      <c r="AL597" s="189"/>
      <c r="AM597" s="189"/>
      <c r="AN597" s="189"/>
      <c r="AO597" s="189"/>
      <c r="AP597" s="189"/>
      <c r="AQ597" s="189"/>
      <c r="AR597" s="189"/>
      <c r="AS597" s="189"/>
      <c r="AT597" s="189"/>
      <c r="AU597" s="189"/>
      <c r="AV597" s="189"/>
      <c r="AW597" s="189"/>
      <c r="AX597" s="189"/>
      <c r="AY597" s="194" t="s">
        <v>417</v>
      </c>
      <c r="AZ597" s="290" t="s">
        <v>418</v>
      </c>
      <c r="BA597" s="184" t="s">
        <v>1171</v>
      </c>
      <c r="BB597" s="184"/>
      <c r="BC597" s="184"/>
      <c r="BD597" s="189"/>
      <c r="BE597" s="189"/>
      <c r="BF597" s="189"/>
      <c r="BG597" s="184">
        <v>1</v>
      </c>
      <c r="BH597" s="291">
        <v>42397</v>
      </c>
      <c r="BI597" s="292"/>
      <c r="BJ597" s="187" t="s">
        <v>878</v>
      </c>
      <c r="BK597" s="187"/>
      <c r="BL597" s="187"/>
      <c r="BM597" s="189">
        <v>68.900000000000006</v>
      </c>
      <c r="BN597" s="187">
        <v>2</v>
      </c>
      <c r="BO597" s="163"/>
      <c r="BP597" s="189">
        <v>100</v>
      </c>
      <c r="BQ597" s="246">
        <v>2.2200000000000002</v>
      </c>
      <c r="BR597" s="142"/>
      <c r="BS597" s="293"/>
      <c r="BT597" s="293"/>
      <c r="BU597" s="293"/>
      <c r="BV597" s="163"/>
      <c r="BW597" s="163"/>
      <c r="BX597" s="192"/>
      <c r="BY597" s="189"/>
      <c r="BZ597" s="189"/>
      <c r="CA597" s="193"/>
      <c r="CB597" s="194"/>
      <c r="CC597" s="292"/>
      <c r="CD597" s="189"/>
      <c r="CE597" s="189"/>
      <c r="CF597" s="181"/>
      <c r="CG597" s="294"/>
      <c r="CH597" s="294"/>
      <c r="CI597" s="227"/>
      <c r="CJ597" s="142"/>
      <c r="CK597" s="192"/>
      <c r="CL597" s="142"/>
      <c r="CM597" s="188"/>
      <c r="CN597" s="295"/>
      <c r="CO597" s="189"/>
      <c r="CP597" s="189"/>
      <c r="CQ597" s="189"/>
      <c r="CR597" s="142"/>
      <c r="CS597" s="194"/>
    </row>
    <row r="598" spans="1:97">
      <c r="A598" s="58">
        <v>237</v>
      </c>
      <c r="B598" s="182" t="s">
        <v>2459</v>
      </c>
      <c r="C598" s="187"/>
      <c r="D598" s="63"/>
      <c r="E598" s="63"/>
      <c r="F598" s="537"/>
      <c r="G598" s="537">
        <v>1842</v>
      </c>
      <c r="H598" s="60">
        <v>77602</v>
      </c>
      <c r="J598" s="61"/>
      <c r="K598" s="142" t="s">
        <v>2460</v>
      </c>
      <c r="L598"/>
      <c r="O598" s="228"/>
      <c r="P598" s="228"/>
      <c r="Q598" s="189"/>
      <c r="R598" s="189"/>
      <c r="S598" s="187"/>
      <c r="T598" s="181"/>
      <c r="U598" s="187"/>
      <c r="V598" s="188"/>
      <c r="W598" s="189"/>
      <c r="X598" s="189"/>
      <c r="Y598" s="189"/>
      <c r="Z598" s="189"/>
      <c r="AA598" s="189"/>
      <c r="AB598" s="189"/>
      <c r="AC598" s="189"/>
      <c r="AD598" s="189"/>
      <c r="AE598" s="189"/>
      <c r="AF598" s="189"/>
      <c r="AG598" s="189"/>
      <c r="AH598" s="189"/>
      <c r="AI598" s="189"/>
      <c r="AJ598" s="189"/>
      <c r="AK598" s="189"/>
      <c r="AL598" s="189"/>
      <c r="AM598" s="189"/>
      <c r="AN598" s="189"/>
      <c r="AO598" s="189"/>
      <c r="AP598" s="189"/>
      <c r="AQ598" s="189"/>
      <c r="AR598" s="189"/>
      <c r="AS598" s="189"/>
      <c r="AT598" s="189"/>
      <c r="AU598" s="189"/>
      <c r="AV598" s="189"/>
      <c r="AW598" s="189"/>
      <c r="AX598" s="189"/>
      <c r="AY598" s="194" t="s">
        <v>417</v>
      </c>
      <c r="AZ598" s="290" t="s">
        <v>418</v>
      </c>
      <c r="BA598" s="184" t="s">
        <v>1171</v>
      </c>
      <c r="BB598" s="184"/>
      <c r="BC598" s="184"/>
      <c r="BD598" s="189"/>
      <c r="BE598" s="189"/>
      <c r="BF598" s="189"/>
      <c r="BG598" s="184">
        <v>1</v>
      </c>
      <c r="BH598" s="291">
        <v>42397</v>
      </c>
      <c r="BI598" s="292"/>
      <c r="BJ598" s="187">
        <v>50</v>
      </c>
      <c r="BK598" s="187"/>
      <c r="BL598" s="187"/>
      <c r="BM598" s="189">
        <v>48</v>
      </c>
      <c r="BN598" s="187">
        <v>1.92</v>
      </c>
      <c r="BO598" s="163"/>
      <c r="BP598" s="189">
        <v>100</v>
      </c>
      <c r="BQ598" s="246">
        <v>4.9000000000000004</v>
      </c>
      <c r="BR598" s="142"/>
      <c r="BS598" s="293"/>
      <c r="BT598" s="293"/>
      <c r="BU598" s="293"/>
      <c r="BV598" s="163"/>
      <c r="BW598" s="163"/>
      <c r="BX598" s="192"/>
      <c r="BY598" s="189"/>
      <c r="BZ598" s="189"/>
      <c r="CA598" s="193"/>
      <c r="CB598" s="194"/>
      <c r="CC598" s="292"/>
      <c r="CD598" s="189"/>
      <c r="CE598" s="189"/>
      <c r="CF598" s="181"/>
      <c r="CG598" s="294"/>
      <c r="CH598" s="294"/>
      <c r="CI598" s="227"/>
      <c r="CJ598" s="142"/>
      <c r="CK598" s="192"/>
      <c r="CL598" s="142"/>
      <c r="CM598" s="188"/>
      <c r="CN598" s="295"/>
      <c r="CO598" s="189"/>
      <c r="CP598" s="189"/>
      <c r="CQ598" s="189"/>
      <c r="CR598" s="142"/>
      <c r="CS598" s="194"/>
    </row>
    <row r="599" spans="1:97">
      <c r="A599" s="58">
        <v>237.1</v>
      </c>
      <c r="B599" s="182" t="s">
        <v>2461</v>
      </c>
      <c r="C599" s="187"/>
      <c r="D599" s="63"/>
      <c r="E599" s="63"/>
      <c r="F599" s="537"/>
      <c r="G599" s="537">
        <v>1842</v>
      </c>
      <c r="H599" s="60" t="s">
        <v>2462</v>
      </c>
      <c r="J599" s="61"/>
      <c r="K599" s="142" t="s">
        <v>2463</v>
      </c>
      <c r="L599"/>
      <c r="O599" s="228"/>
      <c r="P599" s="228"/>
      <c r="Q599" s="189"/>
      <c r="R599" s="189"/>
      <c r="S599" s="187"/>
      <c r="T599" s="181"/>
      <c r="U599" s="187"/>
      <c r="V599" s="188"/>
      <c r="W599" s="189"/>
      <c r="X599" s="189"/>
      <c r="Y599" s="189"/>
      <c r="Z599" s="189"/>
      <c r="AA599" s="189"/>
      <c r="AB599" s="189"/>
      <c r="AC599" s="189"/>
      <c r="AD599" s="189"/>
      <c r="AE599" s="189"/>
      <c r="AF599" s="189"/>
      <c r="AG599" s="189"/>
      <c r="AH599" s="189"/>
      <c r="AI599" s="189"/>
      <c r="AJ599" s="189"/>
      <c r="AK599" s="189"/>
      <c r="AL599" s="189"/>
      <c r="AM599" s="189"/>
      <c r="AN599" s="189"/>
      <c r="AO599" s="189"/>
      <c r="AP599" s="189"/>
      <c r="AQ599" s="189"/>
      <c r="AR599" s="189"/>
      <c r="AS599" s="189"/>
      <c r="AT599" s="189"/>
      <c r="AU599" s="189"/>
      <c r="AV599" s="189"/>
      <c r="AW599" s="189"/>
      <c r="AX599" s="189"/>
      <c r="AY599" s="194" t="s">
        <v>417</v>
      </c>
      <c r="AZ599" s="290" t="s">
        <v>418</v>
      </c>
      <c r="BA599" s="184" t="s">
        <v>1171</v>
      </c>
      <c r="BB599" s="184"/>
      <c r="BC599" s="184"/>
      <c r="BD599" s="189"/>
      <c r="BE599" s="189"/>
      <c r="BF599" s="189"/>
      <c r="BG599" s="184">
        <v>1</v>
      </c>
      <c r="BH599" s="291">
        <v>42397</v>
      </c>
      <c r="BI599" s="292"/>
      <c r="BJ599" s="187" t="s">
        <v>878</v>
      </c>
      <c r="BK599" s="187"/>
      <c r="BL599" s="187"/>
      <c r="BM599" s="189">
        <v>72.099999999999994</v>
      </c>
      <c r="BN599" s="187">
        <v>1.99</v>
      </c>
      <c r="BO599" s="163"/>
      <c r="BP599" s="189">
        <v>100</v>
      </c>
      <c r="BQ599" s="246">
        <v>4.38</v>
      </c>
      <c r="BR599" s="142"/>
      <c r="BS599" s="293"/>
      <c r="BT599" s="293"/>
      <c r="BU599" s="293"/>
      <c r="BV599" s="163"/>
      <c r="BW599" s="163"/>
      <c r="BX599" s="192"/>
      <c r="BY599" s="189"/>
      <c r="BZ599" s="189"/>
      <c r="CA599" s="193"/>
      <c r="CB599" s="194"/>
      <c r="CC599" s="292"/>
      <c r="CD599" s="189"/>
      <c r="CE599" s="189"/>
      <c r="CF599" s="181"/>
      <c r="CG599" s="294"/>
      <c r="CH599" s="294"/>
      <c r="CI599" s="227"/>
      <c r="CJ599" s="142"/>
      <c r="CK599" s="192"/>
      <c r="CL599" s="142"/>
      <c r="CM599" s="188"/>
      <c r="CN599" s="295"/>
      <c r="CO599" s="189"/>
      <c r="CP599" s="189"/>
      <c r="CQ599" s="189"/>
      <c r="CR599" s="142"/>
      <c r="CS599" s="194"/>
    </row>
    <row r="600" spans="1:97">
      <c r="A600" s="58">
        <v>238</v>
      </c>
      <c r="B600" s="182" t="s">
        <v>2464</v>
      </c>
      <c r="C600" s="187"/>
      <c r="D600" s="63"/>
      <c r="E600" s="63"/>
      <c r="F600" s="537"/>
      <c r="G600" s="537">
        <v>2612</v>
      </c>
      <c r="H600" s="60" t="s">
        <v>2465</v>
      </c>
      <c r="J600" s="61"/>
      <c r="K600" s="142" t="s">
        <v>2466</v>
      </c>
      <c r="L600"/>
      <c r="O600" s="228"/>
      <c r="P600" s="228"/>
      <c r="Q600" s="189"/>
      <c r="R600" s="189"/>
      <c r="S600" s="187"/>
      <c r="T600" s="181"/>
      <c r="U600" s="187"/>
      <c r="V600" s="188"/>
      <c r="W600" s="189"/>
      <c r="X600" s="189"/>
      <c r="Y600" s="189"/>
      <c r="Z600" s="189"/>
      <c r="AA600" s="189"/>
      <c r="AB600" s="189"/>
      <c r="AC600" s="189"/>
      <c r="AD600" s="189"/>
      <c r="AE600" s="189"/>
      <c r="AF600" s="189"/>
      <c r="AG600" s="189"/>
      <c r="AH600" s="189"/>
      <c r="AI600" s="189"/>
      <c r="AJ600" s="189"/>
      <c r="AK600" s="189"/>
      <c r="AL600" s="189"/>
      <c r="AM600" s="189"/>
      <c r="AN600" s="189"/>
      <c r="AO600" s="189"/>
      <c r="AP600" s="189"/>
      <c r="AQ600" s="189"/>
      <c r="AR600" s="189"/>
      <c r="AS600" s="189"/>
      <c r="AT600" s="189"/>
      <c r="AU600" s="189"/>
      <c r="AV600" s="189"/>
      <c r="AW600" s="189"/>
      <c r="AX600" s="189"/>
      <c r="AY600" s="194" t="s">
        <v>417</v>
      </c>
      <c r="AZ600" s="290" t="s">
        <v>418</v>
      </c>
      <c r="BA600" s="184" t="s">
        <v>1171</v>
      </c>
      <c r="BB600" s="184"/>
      <c r="BC600" s="184"/>
      <c r="BD600" s="189"/>
      <c r="BE600" s="189"/>
      <c r="BF600" s="189"/>
      <c r="BG600" s="184">
        <v>1</v>
      </c>
      <c r="BH600" s="291">
        <v>42397</v>
      </c>
      <c r="BI600" s="292"/>
      <c r="BJ600" s="187">
        <v>95</v>
      </c>
      <c r="BK600" s="187"/>
      <c r="BL600" s="187"/>
      <c r="BM600" s="189">
        <v>211</v>
      </c>
      <c r="BN600" s="187">
        <v>2</v>
      </c>
      <c r="BO600" s="163"/>
      <c r="BP600" s="189">
        <v>100</v>
      </c>
      <c r="BQ600" s="246">
        <v>3.26</v>
      </c>
      <c r="BR600" s="142"/>
      <c r="BS600" s="293"/>
      <c r="BT600" s="293"/>
      <c r="BU600" s="293"/>
      <c r="BV600" s="163"/>
      <c r="BW600" s="163"/>
      <c r="BX600" s="192"/>
      <c r="BY600" s="189"/>
      <c r="BZ600" s="189"/>
      <c r="CA600" s="193"/>
      <c r="CB600" s="194"/>
      <c r="CC600" s="292"/>
      <c r="CD600" s="189"/>
      <c r="CE600" s="189"/>
      <c r="CF600" s="181"/>
      <c r="CG600" s="294"/>
      <c r="CH600" s="294"/>
      <c r="CI600" s="227"/>
      <c r="CJ600" s="142"/>
      <c r="CK600" s="192"/>
      <c r="CL600" s="142"/>
      <c r="CM600" s="188"/>
      <c r="CN600" s="295"/>
      <c r="CO600" s="189"/>
      <c r="CP600" s="189"/>
      <c r="CQ600" s="189"/>
      <c r="CR600" s="142"/>
      <c r="CS600" s="194"/>
    </row>
    <row r="601" spans="1:97">
      <c r="A601" s="58">
        <v>238.1</v>
      </c>
      <c r="B601" s="182" t="s">
        <v>2467</v>
      </c>
      <c r="C601" s="187"/>
      <c r="D601" s="63"/>
      <c r="E601" s="63"/>
      <c r="F601" s="537"/>
      <c r="G601" s="537">
        <v>2612</v>
      </c>
      <c r="H601" s="60" t="s">
        <v>2468</v>
      </c>
      <c r="J601" s="61"/>
      <c r="K601" s="142" t="s">
        <v>966</v>
      </c>
      <c r="L601"/>
      <c r="O601" s="228"/>
      <c r="P601" s="228"/>
      <c r="Q601" s="189"/>
      <c r="R601" s="189"/>
      <c r="S601" s="187"/>
      <c r="T601" s="181"/>
      <c r="U601" s="187"/>
      <c r="V601" s="188"/>
      <c r="W601" s="189"/>
      <c r="X601" s="189"/>
      <c r="Y601" s="189"/>
      <c r="Z601" s="189"/>
      <c r="AA601" s="189"/>
      <c r="AB601" s="189"/>
      <c r="AC601" s="189"/>
      <c r="AD601" s="189"/>
      <c r="AE601" s="189"/>
      <c r="AF601" s="189"/>
      <c r="AG601" s="189"/>
      <c r="AH601" s="189"/>
      <c r="AI601" s="189"/>
      <c r="AJ601" s="189"/>
      <c r="AK601" s="189"/>
      <c r="AL601" s="189"/>
      <c r="AM601" s="189"/>
      <c r="AN601" s="189"/>
      <c r="AO601" s="189"/>
      <c r="AP601" s="189"/>
      <c r="AQ601" s="189"/>
      <c r="AR601" s="189"/>
      <c r="AS601" s="189"/>
      <c r="AT601" s="189"/>
      <c r="AU601" s="189"/>
      <c r="AV601" s="189"/>
      <c r="AW601" s="189"/>
      <c r="AX601" s="189"/>
      <c r="AY601" s="194" t="s">
        <v>417</v>
      </c>
      <c r="AZ601" s="290" t="s">
        <v>418</v>
      </c>
      <c r="BA601" s="184" t="s">
        <v>1171</v>
      </c>
      <c r="BB601" s="184"/>
      <c r="BC601" s="184"/>
      <c r="BD601" s="189"/>
      <c r="BE601" s="189"/>
      <c r="BF601" s="189"/>
      <c r="BG601" s="184">
        <v>1</v>
      </c>
      <c r="BH601" s="291">
        <v>42397</v>
      </c>
      <c r="BI601" s="292"/>
      <c r="BJ601" s="187" t="s">
        <v>878</v>
      </c>
      <c r="BK601" s="187"/>
      <c r="BL601" s="187"/>
      <c r="BM601" s="189">
        <v>76.8</v>
      </c>
      <c r="BN601" s="187">
        <v>1.95</v>
      </c>
      <c r="BO601" s="163"/>
      <c r="BP601" s="189">
        <v>100</v>
      </c>
      <c r="BQ601" s="246">
        <v>13.56</v>
      </c>
      <c r="BR601" s="142"/>
      <c r="BS601" s="293"/>
      <c r="BT601" s="293"/>
      <c r="BU601" s="293"/>
      <c r="BV601" s="163"/>
      <c r="BW601" s="163"/>
      <c r="BX601" s="192"/>
      <c r="BY601" s="189"/>
      <c r="BZ601" s="189"/>
      <c r="CA601" s="193"/>
      <c r="CB601" s="194"/>
      <c r="CC601" s="292"/>
      <c r="CD601" s="189"/>
      <c r="CE601" s="189"/>
      <c r="CF601" s="181"/>
      <c r="CG601" s="294"/>
      <c r="CH601" s="294"/>
      <c r="CI601" s="227"/>
      <c r="CJ601" s="142"/>
      <c r="CK601" s="192"/>
      <c r="CL601" s="142"/>
      <c r="CM601" s="188"/>
      <c r="CN601" s="295"/>
      <c r="CO601" s="189"/>
      <c r="CP601" s="189"/>
      <c r="CQ601" s="189"/>
      <c r="CR601" s="142"/>
      <c r="CS601" s="194"/>
    </row>
    <row r="602" spans="1:97">
      <c r="A602" s="58">
        <v>239</v>
      </c>
      <c r="B602" s="182" t="s">
        <v>2469</v>
      </c>
      <c r="C602" s="187"/>
      <c r="D602" s="63"/>
      <c r="E602" s="63"/>
      <c r="F602" s="537"/>
      <c r="G602" s="537">
        <v>4015</v>
      </c>
      <c r="H602" s="60" t="s">
        <v>2470</v>
      </c>
      <c r="J602" s="61"/>
      <c r="K602" s="142" t="s">
        <v>2460</v>
      </c>
      <c r="L602"/>
      <c r="O602" s="228"/>
      <c r="P602" s="228"/>
      <c r="Q602" s="189"/>
      <c r="R602" s="189"/>
      <c r="S602" s="187"/>
      <c r="T602" s="181"/>
      <c r="U602" s="187"/>
      <c r="V602" s="188"/>
      <c r="W602" s="189"/>
      <c r="X602" s="189"/>
      <c r="Y602" s="189"/>
      <c r="Z602" s="189"/>
      <c r="AA602" s="189"/>
      <c r="AB602" s="189"/>
      <c r="AC602" s="189"/>
      <c r="AD602" s="189"/>
      <c r="AE602" s="189"/>
      <c r="AF602" s="189"/>
      <c r="AG602" s="189"/>
      <c r="AH602" s="189"/>
      <c r="AI602" s="189"/>
      <c r="AJ602" s="189"/>
      <c r="AK602" s="189"/>
      <c r="AL602" s="189"/>
      <c r="AM602" s="189"/>
      <c r="AN602" s="189"/>
      <c r="AO602" s="189"/>
      <c r="AP602" s="189"/>
      <c r="AQ602" s="189"/>
      <c r="AR602" s="189"/>
      <c r="AS602" s="189"/>
      <c r="AT602" s="189"/>
      <c r="AU602" s="189"/>
      <c r="AV602" s="189"/>
      <c r="AW602" s="189"/>
      <c r="AX602" s="189"/>
      <c r="AY602" s="194" t="s">
        <v>417</v>
      </c>
      <c r="AZ602" s="290" t="s">
        <v>418</v>
      </c>
      <c r="BA602" s="184" t="s">
        <v>1171</v>
      </c>
      <c r="BB602" s="184"/>
      <c r="BC602" s="184"/>
      <c r="BD602" s="189"/>
      <c r="BE602" s="189"/>
      <c r="BF602" s="189"/>
      <c r="BG602" s="184">
        <v>1</v>
      </c>
      <c r="BH602" s="291">
        <v>42397</v>
      </c>
      <c r="BI602" s="292"/>
      <c r="BJ602" s="187">
        <v>90</v>
      </c>
      <c r="BK602" s="187"/>
      <c r="BL602" s="187"/>
      <c r="BM602" s="189">
        <v>38.6</v>
      </c>
      <c r="BN602" s="187">
        <v>1.91</v>
      </c>
      <c r="BO602" s="163"/>
      <c r="BP602" s="189">
        <v>100</v>
      </c>
      <c r="BQ602" s="246">
        <v>6.12</v>
      </c>
      <c r="BR602" s="142"/>
      <c r="BS602" s="293"/>
      <c r="BT602" s="293"/>
      <c r="BU602" s="293"/>
      <c r="BV602" s="163"/>
      <c r="BW602" s="163"/>
      <c r="BX602" s="192"/>
      <c r="BY602" s="189"/>
      <c r="BZ602" s="189"/>
      <c r="CA602" s="193"/>
      <c r="CB602" s="194"/>
      <c r="CC602" s="292"/>
      <c r="CD602" s="189"/>
      <c r="CE602" s="189"/>
      <c r="CF602" s="181"/>
      <c r="CG602" s="294"/>
      <c r="CH602" s="294"/>
      <c r="CI602" s="227"/>
      <c r="CJ602" s="142"/>
      <c r="CK602" s="192"/>
      <c r="CL602" s="142"/>
      <c r="CM602" s="188"/>
      <c r="CN602" s="295"/>
      <c r="CO602" s="189"/>
      <c r="CP602" s="189"/>
      <c r="CQ602" s="189"/>
      <c r="CR602" s="142"/>
      <c r="CS602" s="194"/>
    </row>
    <row r="603" spans="1:97">
      <c r="A603" s="58">
        <v>239.1</v>
      </c>
      <c r="B603" s="182" t="s">
        <v>2471</v>
      </c>
      <c r="C603" s="187"/>
      <c r="D603" s="63"/>
      <c r="E603" s="63"/>
      <c r="F603" s="537"/>
      <c r="G603" s="537">
        <v>4015</v>
      </c>
      <c r="H603" s="60" t="s">
        <v>2472</v>
      </c>
      <c r="J603" s="61"/>
      <c r="K603" s="142" t="s">
        <v>966</v>
      </c>
      <c r="L603"/>
      <c r="O603" s="228"/>
      <c r="P603" s="228"/>
      <c r="Q603" s="189"/>
      <c r="R603" s="189"/>
      <c r="S603" s="187"/>
      <c r="T603" s="181"/>
      <c r="U603" s="187"/>
      <c r="V603" s="188"/>
      <c r="W603" s="189"/>
      <c r="X603" s="189"/>
      <c r="Y603" s="189"/>
      <c r="Z603" s="189"/>
      <c r="AA603" s="189"/>
      <c r="AB603" s="189"/>
      <c r="AC603" s="189"/>
      <c r="AD603" s="189"/>
      <c r="AE603" s="189"/>
      <c r="AF603" s="189"/>
      <c r="AG603" s="189"/>
      <c r="AH603" s="189"/>
      <c r="AI603" s="189"/>
      <c r="AJ603" s="189"/>
      <c r="AK603" s="189"/>
      <c r="AL603" s="189"/>
      <c r="AM603" s="189"/>
      <c r="AN603" s="189"/>
      <c r="AO603" s="189"/>
      <c r="AP603" s="189"/>
      <c r="AQ603" s="189"/>
      <c r="AR603" s="189"/>
      <c r="AS603" s="189"/>
      <c r="AT603" s="189"/>
      <c r="AU603" s="189"/>
      <c r="AV603" s="189"/>
      <c r="AW603" s="189"/>
      <c r="AX603" s="189"/>
      <c r="AY603" s="194" t="s">
        <v>417</v>
      </c>
      <c r="AZ603" s="290" t="s">
        <v>418</v>
      </c>
      <c r="BA603" s="184" t="s">
        <v>1171</v>
      </c>
      <c r="BB603" s="184"/>
      <c r="BC603" s="184"/>
      <c r="BD603" s="189"/>
      <c r="BE603" s="189"/>
      <c r="BF603" s="189"/>
      <c r="BG603" s="184">
        <v>1</v>
      </c>
      <c r="BH603" s="291">
        <v>42397</v>
      </c>
      <c r="BI603" s="292"/>
      <c r="BJ603" s="187" t="s">
        <v>878</v>
      </c>
      <c r="BK603" s="187"/>
      <c r="BL603" s="187"/>
      <c r="BM603" s="189">
        <v>148.80000000000001</v>
      </c>
      <c r="BN603" s="187">
        <v>1.99</v>
      </c>
      <c r="BO603" s="163"/>
      <c r="BP603" s="189">
        <v>100</v>
      </c>
      <c r="BQ603" s="246">
        <v>3.6</v>
      </c>
      <c r="BR603" s="142"/>
      <c r="BS603" s="293"/>
      <c r="BT603" s="293"/>
      <c r="BU603" s="293"/>
      <c r="BV603" s="163"/>
      <c r="BW603" s="163"/>
      <c r="BX603" s="192"/>
      <c r="BY603" s="189"/>
      <c r="BZ603" s="189"/>
      <c r="CA603" s="193"/>
      <c r="CB603" s="194"/>
      <c r="CC603" s="292"/>
      <c r="CD603" s="189"/>
      <c r="CE603" s="189"/>
      <c r="CF603" s="181"/>
      <c r="CG603" s="294"/>
      <c r="CH603" s="294"/>
      <c r="CI603" s="227"/>
      <c r="CJ603" s="142"/>
      <c r="CK603" s="192"/>
      <c r="CL603" s="142"/>
      <c r="CM603" s="188"/>
      <c r="CN603" s="295"/>
      <c r="CO603" s="189"/>
      <c r="CP603" s="189"/>
      <c r="CQ603" s="189"/>
      <c r="CR603" s="142"/>
      <c r="CS603" s="194"/>
    </row>
    <row r="604" spans="1:97">
      <c r="A604" s="58">
        <v>240</v>
      </c>
      <c r="B604" s="182" t="s">
        <v>2473</v>
      </c>
      <c r="C604" s="187"/>
      <c r="D604" s="63"/>
      <c r="E604" s="63"/>
      <c r="F604" s="537"/>
      <c r="G604" s="537">
        <v>3952</v>
      </c>
      <c r="H604" s="60" t="s">
        <v>2474</v>
      </c>
      <c r="J604" s="61"/>
      <c r="K604" s="142" t="s">
        <v>2475</v>
      </c>
      <c r="L604"/>
      <c r="O604" s="228"/>
      <c r="P604" s="228"/>
      <c r="Q604" s="189"/>
      <c r="R604" s="189"/>
      <c r="S604" s="187"/>
      <c r="T604" s="181"/>
      <c r="U604" s="187"/>
      <c r="V604" s="188"/>
      <c r="W604" s="189"/>
      <c r="X604" s="189"/>
      <c r="Y604" s="189"/>
      <c r="Z604" s="189"/>
      <c r="AA604" s="189"/>
      <c r="AB604" s="189"/>
      <c r="AC604" s="189"/>
      <c r="AD604" s="189"/>
      <c r="AE604" s="189"/>
      <c r="AF604" s="189"/>
      <c r="AG604" s="189"/>
      <c r="AH604" s="189"/>
      <c r="AI604" s="189"/>
      <c r="AJ604" s="189"/>
      <c r="AK604" s="189"/>
      <c r="AL604" s="189"/>
      <c r="AM604" s="189"/>
      <c r="AN604" s="189"/>
      <c r="AO604" s="189"/>
      <c r="AP604" s="189"/>
      <c r="AQ604" s="189"/>
      <c r="AR604" s="189"/>
      <c r="AS604" s="189"/>
      <c r="AT604" s="189"/>
      <c r="AU604" s="189"/>
      <c r="AV604" s="189"/>
      <c r="AW604" s="189"/>
      <c r="AX604" s="189"/>
      <c r="AY604" s="194" t="s">
        <v>417</v>
      </c>
      <c r="AZ604" s="290" t="s">
        <v>418</v>
      </c>
      <c r="BA604" s="184" t="s">
        <v>1171</v>
      </c>
      <c r="BB604" s="184"/>
      <c r="BC604" s="184"/>
      <c r="BD604" s="189"/>
      <c r="BE604" s="189"/>
      <c r="BF604" s="189"/>
      <c r="BG604" s="184">
        <v>1</v>
      </c>
      <c r="BH604" s="291">
        <v>42397</v>
      </c>
      <c r="BI604" s="292"/>
      <c r="BJ604" s="187">
        <v>95</v>
      </c>
      <c r="BK604" s="187"/>
      <c r="BL604" s="187"/>
      <c r="BM604" s="189">
        <v>49.6</v>
      </c>
      <c r="BN604" s="187">
        <v>1.95</v>
      </c>
      <c r="BO604" s="163"/>
      <c r="BP604" s="189">
        <v>100</v>
      </c>
      <c r="BQ604" s="246">
        <v>13.44</v>
      </c>
      <c r="BR604" s="142"/>
      <c r="BS604" s="293"/>
      <c r="BT604" s="293"/>
      <c r="BU604" s="293"/>
      <c r="BV604" s="163"/>
      <c r="BW604" s="163"/>
      <c r="BX604" s="192"/>
      <c r="BY604" s="189"/>
      <c r="BZ604" s="189"/>
      <c r="CA604" s="193"/>
      <c r="CB604" s="194"/>
      <c r="CC604" s="292"/>
      <c r="CD604" s="189"/>
      <c r="CE604" s="189"/>
      <c r="CF604" s="181"/>
      <c r="CG604" s="294"/>
      <c r="CH604" s="294"/>
      <c r="CI604" s="227"/>
      <c r="CJ604" s="142"/>
      <c r="CK604" s="192"/>
      <c r="CL604" s="142"/>
      <c r="CM604" s="188"/>
      <c r="CN604" s="295"/>
      <c r="CO604" s="189"/>
      <c r="CP604" s="189"/>
      <c r="CQ604" s="189"/>
      <c r="CR604" s="142"/>
      <c r="CS604" s="194"/>
    </row>
    <row r="605" spans="1:97">
      <c r="A605" s="58">
        <v>240.1</v>
      </c>
      <c r="B605" s="182" t="s">
        <v>2476</v>
      </c>
      <c r="C605" s="187"/>
      <c r="D605" s="63"/>
      <c r="E605" s="63"/>
      <c r="F605" s="537"/>
      <c r="G605" s="537">
        <v>3952</v>
      </c>
      <c r="H605" s="60" t="s">
        <v>2477</v>
      </c>
      <c r="J605" s="61"/>
      <c r="K605" s="142" t="s">
        <v>966</v>
      </c>
      <c r="L605"/>
      <c r="O605" s="228"/>
      <c r="P605" s="228"/>
      <c r="Q605" s="189"/>
      <c r="R605" s="189"/>
      <c r="S605" s="187"/>
      <c r="T605" s="181"/>
      <c r="U605" s="187"/>
      <c r="V605" s="188"/>
      <c r="W605" s="189"/>
      <c r="X605" s="189"/>
      <c r="Y605" s="189"/>
      <c r="Z605" s="189"/>
      <c r="AA605" s="189"/>
      <c r="AB605" s="189"/>
      <c r="AC605" s="189"/>
      <c r="AD605" s="189"/>
      <c r="AE605" s="189"/>
      <c r="AF605" s="189"/>
      <c r="AG605" s="189"/>
      <c r="AH605" s="189"/>
      <c r="AI605" s="189"/>
      <c r="AJ605" s="189"/>
      <c r="AK605" s="189"/>
      <c r="AL605" s="189"/>
      <c r="AM605" s="189"/>
      <c r="AN605" s="189"/>
      <c r="AO605" s="189"/>
      <c r="AP605" s="189"/>
      <c r="AQ605" s="189"/>
      <c r="AR605" s="189"/>
      <c r="AS605" s="189"/>
      <c r="AT605" s="189"/>
      <c r="AU605" s="189"/>
      <c r="AV605" s="189"/>
      <c r="AW605" s="189"/>
      <c r="AX605" s="189"/>
      <c r="AY605" s="194" t="s">
        <v>417</v>
      </c>
      <c r="AZ605" s="290" t="s">
        <v>418</v>
      </c>
      <c r="BA605" s="184" t="s">
        <v>1171</v>
      </c>
      <c r="BB605" s="184"/>
      <c r="BC605" s="184"/>
      <c r="BD605" s="189"/>
      <c r="BE605" s="189"/>
      <c r="BF605" s="189"/>
      <c r="BG605" s="184">
        <v>1</v>
      </c>
      <c r="BH605" s="291">
        <v>42397</v>
      </c>
      <c r="BI605" s="292"/>
      <c r="BJ605" s="187" t="s">
        <v>878</v>
      </c>
      <c r="BK605" s="187"/>
      <c r="BL605" s="187"/>
      <c r="BM605" s="189">
        <v>49.1</v>
      </c>
      <c r="BN605" s="187">
        <v>2.02</v>
      </c>
      <c r="BO605" s="163"/>
      <c r="BP605" s="189">
        <v>100</v>
      </c>
      <c r="BQ605" s="246">
        <v>2.7</v>
      </c>
      <c r="BR605" s="142"/>
      <c r="BS605" s="293"/>
      <c r="BT605" s="293"/>
      <c r="BU605" s="293"/>
      <c r="BV605" s="163"/>
      <c r="BW605" s="163"/>
      <c r="BX605" s="192"/>
      <c r="BY605" s="189"/>
      <c r="BZ605" s="189"/>
      <c r="CA605" s="193"/>
      <c r="CB605" s="194"/>
      <c r="CC605" s="292"/>
      <c r="CD605" s="189"/>
      <c r="CE605" s="189"/>
      <c r="CF605" s="181"/>
      <c r="CG605" s="294"/>
      <c r="CH605" s="294"/>
      <c r="CI605" s="227"/>
      <c r="CJ605" s="142"/>
      <c r="CK605" s="192"/>
      <c r="CL605" s="142"/>
      <c r="CM605" s="188"/>
      <c r="CN605" s="295"/>
      <c r="CO605" s="189"/>
      <c r="CP605" s="189"/>
      <c r="CQ605" s="189"/>
      <c r="CR605" s="142"/>
      <c r="CS605" s="194"/>
    </row>
    <row r="606" spans="1:97">
      <c r="A606" s="58">
        <v>241</v>
      </c>
      <c r="B606" s="182" t="s">
        <v>2478</v>
      </c>
      <c r="C606" s="187"/>
      <c r="D606" s="63"/>
      <c r="E606" s="63"/>
      <c r="F606" s="537"/>
      <c r="G606" s="537">
        <v>3983</v>
      </c>
      <c r="H606" s="60" t="s">
        <v>2479</v>
      </c>
      <c r="J606" s="61"/>
      <c r="K606" s="142" t="s">
        <v>2480</v>
      </c>
      <c r="L606"/>
      <c r="O606" s="228"/>
      <c r="P606" s="228"/>
      <c r="Q606" s="189"/>
      <c r="R606" s="189"/>
      <c r="S606" s="187"/>
      <c r="T606" s="181"/>
      <c r="U606" s="187"/>
      <c r="V606" s="188"/>
      <c r="W606" s="189"/>
      <c r="X606" s="189"/>
      <c r="Y606" s="189"/>
      <c r="Z606" s="189"/>
      <c r="AA606" s="189"/>
      <c r="AB606" s="189"/>
      <c r="AC606" s="189"/>
      <c r="AD606" s="189"/>
      <c r="AE606" s="189"/>
      <c r="AF606" s="189"/>
      <c r="AG606" s="189"/>
      <c r="AH606" s="189"/>
      <c r="AI606" s="189"/>
      <c r="AJ606" s="189"/>
      <c r="AK606" s="189"/>
      <c r="AL606" s="189"/>
      <c r="AM606" s="189"/>
      <c r="AN606" s="189"/>
      <c r="AO606" s="189"/>
      <c r="AP606" s="189"/>
      <c r="AQ606" s="189"/>
      <c r="AR606" s="189"/>
      <c r="AS606" s="189"/>
      <c r="AT606" s="189"/>
      <c r="AU606" s="189"/>
      <c r="AV606" s="189"/>
      <c r="AW606" s="189"/>
      <c r="AX606" s="189"/>
      <c r="AY606" s="194" t="s">
        <v>417</v>
      </c>
      <c r="AZ606" s="290" t="s">
        <v>418</v>
      </c>
      <c r="BA606" s="184" t="s">
        <v>1171</v>
      </c>
      <c r="BB606" s="184"/>
      <c r="BC606" s="184"/>
      <c r="BD606" s="189"/>
      <c r="BE606" s="189"/>
      <c r="BF606" s="189"/>
      <c r="BG606" s="184">
        <v>1</v>
      </c>
      <c r="BH606" s="291">
        <v>42397</v>
      </c>
      <c r="BI606" s="292"/>
      <c r="BJ606" s="187">
        <v>90</v>
      </c>
      <c r="BK606" s="187"/>
      <c r="BL606" s="187"/>
      <c r="BM606" s="189">
        <v>73</v>
      </c>
      <c r="BN606" s="187">
        <v>2</v>
      </c>
      <c r="BO606" s="163"/>
      <c r="BP606" s="189">
        <v>100</v>
      </c>
      <c r="BQ606" s="246">
        <v>1.37</v>
      </c>
      <c r="BR606" s="142">
        <v>100</v>
      </c>
      <c r="BS606" s="293">
        <f>BQ606*BR606/1000</f>
        <v>0.13700000000000001</v>
      </c>
      <c r="BT606" s="293"/>
      <c r="BU606" s="293"/>
      <c r="BV606" s="163"/>
      <c r="BW606" s="163"/>
      <c r="BX606" s="192"/>
      <c r="BY606" s="189"/>
      <c r="BZ606" s="189"/>
      <c r="CA606" s="193"/>
      <c r="CB606" s="194"/>
      <c r="CC606" s="292"/>
      <c r="CD606" s="189"/>
      <c r="CE606" s="189"/>
      <c r="CF606" s="181"/>
      <c r="CG606" s="294"/>
      <c r="CH606" s="294"/>
      <c r="CI606" s="227"/>
      <c r="CJ606" s="142"/>
      <c r="CK606" s="192"/>
      <c r="CL606" s="142"/>
      <c r="CM606" s="188"/>
      <c r="CN606" s="295"/>
      <c r="CO606" s="189"/>
      <c r="CP606" s="189"/>
      <c r="CQ606" s="189"/>
      <c r="CR606" s="142"/>
      <c r="CS606" s="194"/>
    </row>
    <row r="607" spans="1:97">
      <c r="A607" s="58">
        <v>241.1</v>
      </c>
      <c r="B607" s="182" t="s">
        <v>2481</v>
      </c>
      <c r="C607" s="187"/>
      <c r="D607" s="63"/>
      <c r="E607" s="63"/>
      <c r="F607" s="537"/>
      <c r="G607" s="537">
        <v>3983</v>
      </c>
      <c r="H607" s="60" t="s">
        <v>2482</v>
      </c>
      <c r="J607" s="61"/>
      <c r="K607" s="142" t="s">
        <v>966</v>
      </c>
      <c r="L607"/>
      <c r="O607" s="228"/>
      <c r="P607" s="228"/>
      <c r="Q607" s="189"/>
      <c r="R607" s="189"/>
      <c r="S607" s="187"/>
      <c r="T607" s="181"/>
      <c r="U607" s="187"/>
      <c r="V607" s="188"/>
      <c r="W607" s="189"/>
      <c r="X607" s="189"/>
      <c r="Y607" s="189"/>
      <c r="Z607" s="189"/>
      <c r="AA607" s="189"/>
      <c r="AB607" s="189"/>
      <c r="AC607" s="189"/>
      <c r="AD607" s="189"/>
      <c r="AE607" s="189"/>
      <c r="AF607" s="189"/>
      <c r="AG607" s="189"/>
      <c r="AH607" s="189"/>
      <c r="AI607" s="189"/>
      <c r="AJ607" s="189"/>
      <c r="AK607" s="189"/>
      <c r="AL607" s="189"/>
      <c r="AM607" s="189"/>
      <c r="AN607" s="189"/>
      <c r="AO607" s="189"/>
      <c r="AP607" s="189"/>
      <c r="AQ607" s="189"/>
      <c r="AR607" s="189"/>
      <c r="AS607" s="189"/>
      <c r="AT607" s="189"/>
      <c r="AU607" s="189"/>
      <c r="AV607" s="189"/>
      <c r="AW607" s="189"/>
      <c r="AX607" s="189"/>
      <c r="AY607" s="194" t="s">
        <v>417</v>
      </c>
      <c r="AZ607" s="290" t="s">
        <v>418</v>
      </c>
      <c r="BA607" s="184" t="s">
        <v>1171</v>
      </c>
      <c r="BB607" s="184"/>
      <c r="BC607" s="184"/>
      <c r="BD607" s="189"/>
      <c r="BE607" s="189"/>
      <c r="BF607" s="189"/>
      <c r="BG607" s="184">
        <v>1</v>
      </c>
      <c r="BH607" s="291">
        <v>42397</v>
      </c>
      <c r="BI607" s="292"/>
      <c r="BJ607" s="187" t="s">
        <v>878</v>
      </c>
      <c r="BK607" s="187"/>
      <c r="BL607" s="187"/>
      <c r="BM607" s="189">
        <v>75.2</v>
      </c>
      <c r="BN607" s="187">
        <v>1.96</v>
      </c>
      <c r="BO607" s="163"/>
      <c r="BP607" s="189">
        <v>100</v>
      </c>
      <c r="BQ607" s="246">
        <v>3.62</v>
      </c>
      <c r="BR607" s="142">
        <v>100</v>
      </c>
      <c r="BS607" s="293">
        <f>BQ607*BR607/1000</f>
        <v>0.36199999999999999</v>
      </c>
      <c r="BT607" s="293"/>
      <c r="BU607" s="293"/>
      <c r="BV607" s="163"/>
      <c r="BW607" s="163"/>
      <c r="BX607" s="192"/>
      <c r="BY607" s="189"/>
      <c r="BZ607" s="189"/>
      <c r="CA607" s="193"/>
      <c r="CB607" s="194"/>
      <c r="CC607" s="292"/>
      <c r="CD607" s="189"/>
      <c r="CE607" s="189"/>
      <c r="CF607" s="181"/>
      <c r="CG607" s="294"/>
      <c r="CH607" s="294"/>
      <c r="CI607" s="227"/>
      <c r="CJ607" s="142"/>
      <c r="CK607" s="192"/>
      <c r="CL607" s="142"/>
      <c r="CM607" s="188"/>
      <c r="CN607" s="295"/>
      <c r="CO607" s="189"/>
      <c r="CP607" s="189"/>
      <c r="CQ607" s="189"/>
      <c r="CR607" s="142"/>
      <c r="CS607" s="194"/>
    </row>
    <row r="608" spans="1:97">
      <c r="A608" s="58">
        <v>242</v>
      </c>
      <c r="B608" s="182" t="s">
        <v>2483</v>
      </c>
      <c r="C608" s="187"/>
      <c r="D608" s="63"/>
      <c r="E608" s="63"/>
      <c r="F608" s="537"/>
      <c r="G608" s="537">
        <v>2788</v>
      </c>
      <c r="H608" s="60" t="s">
        <v>2484</v>
      </c>
      <c r="J608" s="61"/>
      <c r="K608" s="142" t="s">
        <v>2480</v>
      </c>
      <c r="L608"/>
      <c r="O608" s="228"/>
      <c r="P608" s="228"/>
      <c r="Q608" s="189"/>
      <c r="R608" s="189"/>
      <c r="S608" s="187"/>
      <c r="T608" s="181"/>
      <c r="U608" s="187"/>
      <c r="V608" s="188"/>
      <c r="W608" s="189"/>
      <c r="X608" s="189"/>
      <c r="Y608" s="189"/>
      <c r="Z608" s="189"/>
      <c r="AA608" s="189"/>
      <c r="AB608" s="189"/>
      <c r="AC608" s="189"/>
      <c r="AD608" s="189"/>
      <c r="AE608" s="189"/>
      <c r="AF608" s="189"/>
      <c r="AG608" s="189"/>
      <c r="AH608" s="189"/>
      <c r="AI608" s="189"/>
      <c r="AJ608" s="189"/>
      <c r="AK608" s="189"/>
      <c r="AL608" s="189"/>
      <c r="AM608" s="189"/>
      <c r="AN608" s="189"/>
      <c r="AO608" s="189"/>
      <c r="AP608" s="189"/>
      <c r="AQ608" s="189"/>
      <c r="AR608" s="189"/>
      <c r="AS608" s="189"/>
      <c r="AT608" s="189"/>
      <c r="AU608" s="189"/>
      <c r="AV608" s="189"/>
      <c r="AW608" s="189"/>
      <c r="AX608" s="189"/>
      <c r="AY608" s="194" t="s">
        <v>417</v>
      </c>
      <c r="AZ608" s="290" t="s">
        <v>418</v>
      </c>
      <c r="BA608" s="184" t="s">
        <v>1171</v>
      </c>
      <c r="BB608" s="184"/>
      <c r="BC608" s="184"/>
      <c r="BD608" s="189"/>
      <c r="BE608" s="189"/>
      <c r="BF608" s="189"/>
      <c r="BG608" s="184">
        <v>1</v>
      </c>
      <c r="BH608" s="291">
        <v>42397</v>
      </c>
      <c r="BI608" s="292"/>
      <c r="BJ608" s="187">
        <v>90</v>
      </c>
      <c r="BK608" s="187"/>
      <c r="BL608" s="187"/>
      <c r="BM608" s="189">
        <v>123.5</v>
      </c>
      <c r="BN608" s="187">
        <v>1.98</v>
      </c>
      <c r="BO608" s="163"/>
      <c r="BP608" s="189">
        <v>100</v>
      </c>
      <c r="BQ608">
        <v>3.72</v>
      </c>
      <c r="BR608" s="142"/>
      <c r="BS608" s="293"/>
      <c r="BT608" s="293"/>
      <c r="BU608" s="293"/>
      <c r="BV608" s="163"/>
      <c r="BW608" s="163"/>
      <c r="BX608" s="192"/>
      <c r="BY608" s="189"/>
      <c r="BZ608" s="189"/>
      <c r="CA608" s="193"/>
      <c r="CB608" s="194"/>
      <c r="CC608" s="292"/>
      <c r="CD608" s="189"/>
      <c r="CE608" s="189"/>
      <c r="CF608" s="181"/>
      <c r="CG608" s="294"/>
      <c r="CH608" s="294"/>
      <c r="CI608" s="227"/>
      <c r="CJ608" s="142"/>
      <c r="CK608" s="192"/>
      <c r="CL608" s="142"/>
      <c r="CM608" s="188"/>
      <c r="CN608" s="295"/>
      <c r="CO608" s="189"/>
      <c r="CP608" s="189"/>
      <c r="CQ608" s="189"/>
      <c r="CR608" s="142"/>
      <c r="CS608" s="194"/>
    </row>
    <row r="609" spans="1:97">
      <c r="A609" s="58">
        <v>242.1</v>
      </c>
      <c r="B609" s="182" t="s">
        <v>2485</v>
      </c>
      <c r="C609" s="187"/>
      <c r="D609" s="63"/>
      <c r="E609" s="63"/>
      <c r="F609" s="537"/>
      <c r="G609" s="537">
        <v>2788</v>
      </c>
      <c r="H609" s="60" t="s">
        <v>2486</v>
      </c>
      <c r="J609" s="61"/>
      <c r="K609" s="142" t="s">
        <v>2487</v>
      </c>
      <c r="L609"/>
      <c r="O609" s="228"/>
      <c r="P609" s="228"/>
      <c r="Q609" s="189"/>
      <c r="R609" s="189"/>
      <c r="S609" s="187"/>
      <c r="T609" s="181"/>
      <c r="U609" s="187"/>
      <c r="V609" s="188"/>
      <c r="W609" s="189"/>
      <c r="X609" s="189"/>
      <c r="Y609" s="189"/>
      <c r="Z609" s="189"/>
      <c r="AA609" s="189"/>
      <c r="AB609" s="189"/>
      <c r="AC609" s="189"/>
      <c r="AD609" s="189"/>
      <c r="AE609" s="189"/>
      <c r="AF609" s="189"/>
      <c r="AG609" s="189"/>
      <c r="AH609" s="189"/>
      <c r="AI609" s="189"/>
      <c r="AJ609" s="189"/>
      <c r="AK609" s="189"/>
      <c r="AL609" s="189"/>
      <c r="AM609" s="189"/>
      <c r="AN609" s="189"/>
      <c r="AO609" s="189"/>
      <c r="AP609" s="189"/>
      <c r="AQ609" s="189"/>
      <c r="AR609" s="189"/>
      <c r="AS609" s="189"/>
      <c r="AT609" s="189"/>
      <c r="AU609" s="189"/>
      <c r="AV609" s="189"/>
      <c r="AW609" s="189"/>
      <c r="AX609" s="189"/>
      <c r="AY609" s="194" t="s">
        <v>417</v>
      </c>
      <c r="AZ609" s="290" t="s">
        <v>418</v>
      </c>
      <c r="BA609" s="184" t="s">
        <v>1171</v>
      </c>
      <c r="BB609" s="184"/>
      <c r="BC609" s="184"/>
      <c r="BD609" s="189"/>
      <c r="BE609" s="189"/>
      <c r="BF609" s="189"/>
      <c r="BG609" s="184">
        <v>1</v>
      </c>
      <c r="BH609" s="291">
        <v>42397</v>
      </c>
      <c r="BI609" s="292"/>
      <c r="BJ609" s="187" t="s">
        <v>878</v>
      </c>
      <c r="BK609" s="187"/>
      <c r="BL609" s="187"/>
      <c r="BM609" s="189">
        <v>123.9</v>
      </c>
      <c r="BN609" s="187">
        <v>2</v>
      </c>
      <c r="BO609" s="163"/>
      <c r="BP609" s="189">
        <v>100</v>
      </c>
      <c r="BQ609" s="246">
        <v>6.48</v>
      </c>
      <c r="BR609" s="142"/>
      <c r="BS609" s="293"/>
      <c r="BT609" s="293"/>
      <c r="BU609" s="293"/>
      <c r="BV609" s="163"/>
      <c r="BW609" s="163"/>
      <c r="BX609" s="192"/>
      <c r="BY609" s="189"/>
      <c r="BZ609" s="189"/>
      <c r="CA609" s="193"/>
      <c r="CB609" s="194"/>
      <c r="CC609" s="292"/>
      <c r="CD609" s="189"/>
      <c r="CE609" s="189"/>
      <c r="CF609" s="181"/>
      <c r="CG609" s="294"/>
      <c r="CH609" s="294"/>
      <c r="CI609" s="227"/>
      <c r="CJ609" s="142"/>
      <c r="CK609" s="192"/>
      <c r="CL609" s="142"/>
      <c r="CM609" s="188"/>
      <c r="CN609" s="295"/>
      <c r="CO609" s="189"/>
      <c r="CP609" s="189"/>
      <c r="CQ609" s="189"/>
      <c r="CR609" s="142"/>
      <c r="CS609" s="194"/>
    </row>
    <row r="610" spans="1:97">
      <c r="A610" s="58">
        <v>243</v>
      </c>
      <c r="B610" s="182" t="s">
        <v>2488</v>
      </c>
      <c r="C610" s="187"/>
      <c r="D610" s="63"/>
      <c r="E610" s="63"/>
      <c r="F610" s="537"/>
      <c r="G610" s="537">
        <v>2469</v>
      </c>
      <c r="H610" s="60" t="s">
        <v>2489</v>
      </c>
      <c r="J610" s="61"/>
      <c r="K610" s="142" t="s">
        <v>2490</v>
      </c>
      <c r="L610"/>
      <c r="O610" s="228"/>
      <c r="P610" s="228"/>
      <c r="Q610" s="189"/>
      <c r="R610" s="189"/>
      <c r="S610" s="187"/>
      <c r="T610" s="181"/>
      <c r="U610" s="187"/>
      <c r="V610" s="188"/>
      <c r="W610" s="189"/>
      <c r="X610" s="189"/>
      <c r="Y610" s="189"/>
      <c r="Z610" s="189"/>
      <c r="AA610" s="189"/>
      <c r="AB610" s="189"/>
      <c r="AC610" s="189"/>
      <c r="AD610" s="189"/>
      <c r="AE610" s="189"/>
      <c r="AF610" s="189"/>
      <c r="AG610" s="189"/>
      <c r="AH610" s="189"/>
      <c r="AI610" s="189"/>
      <c r="AJ610" s="189"/>
      <c r="AK610" s="189"/>
      <c r="AL610" s="189"/>
      <c r="AM610" s="189"/>
      <c r="AN610" s="189"/>
      <c r="AO610" s="189"/>
      <c r="AP610" s="189"/>
      <c r="AQ610" s="189"/>
      <c r="AR610" s="189"/>
      <c r="AS610" s="189"/>
      <c r="AT610" s="189"/>
      <c r="AU610" s="189"/>
      <c r="AV610" s="189"/>
      <c r="AW610" s="189"/>
      <c r="AX610" s="189"/>
      <c r="AY610" s="194" t="s">
        <v>417</v>
      </c>
      <c r="AZ610" s="290" t="s">
        <v>418</v>
      </c>
      <c r="BA610" s="184" t="s">
        <v>1171</v>
      </c>
      <c r="BB610" s="184"/>
      <c r="BC610" s="184"/>
      <c r="BD610" s="189"/>
      <c r="BE610" s="189"/>
      <c r="BF610" s="189"/>
      <c r="BG610" s="184">
        <v>1</v>
      </c>
      <c r="BH610" s="291">
        <v>42397</v>
      </c>
      <c r="BI610" s="292"/>
      <c r="BJ610" s="187">
        <v>60</v>
      </c>
      <c r="BK610" s="187"/>
      <c r="BL610" s="187"/>
      <c r="BM610" s="189">
        <v>48.7</v>
      </c>
      <c r="BN610" s="187">
        <v>1.95</v>
      </c>
      <c r="BO610" s="163"/>
      <c r="BP610" s="189">
        <v>100</v>
      </c>
      <c r="BQ610" s="246">
        <v>1.9159999999999999</v>
      </c>
      <c r="BR610" s="142"/>
      <c r="BS610" s="293"/>
      <c r="BT610" s="293"/>
      <c r="BU610" s="293"/>
      <c r="BV610" s="163"/>
      <c r="BW610" s="163"/>
      <c r="BX610" s="192"/>
      <c r="BY610" s="189"/>
      <c r="BZ610" s="189"/>
      <c r="CA610" s="193"/>
      <c r="CB610" s="194"/>
      <c r="CC610" s="292"/>
      <c r="CD610" s="189"/>
      <c r="CE610" s="189"/>
      <c r="CF610" s="181"/>
      <c r="CG610" s="294"/>
      <c r="CH610" s="294"/>
      <c r="CI610" s="227"/>
      <c r="CJ610" s="142"/>
      <c r="CK610" s="192"/>
      <c r="CL610" s="142"/>
      <c r="CM610" s="188"/>
      <c r="CN610" s="295"/>
      <c r="CO610" s="189"/>
      <c r="CP610" s="189"/>
      <c r="CQ610" s="189"/>
      <c r="CR610" s="142"/>
      <c r="CS610" s="194"/>
    </row>
    <row r="611" spans="1:97">
      <c r="A611" s="58">
        <v>243.1</v>
      </c>
      <c r="B611" s="182" t="s">
        <v>2491</v>
      </c>
      <c r="C611" s="187"/>
      <c r="D611" s="63"/>
      <c r="E611" s="63"/>
      <c r="F611" s="537"/>
      <c r="G611" s="537">
        <v>2469</v>
      </c>
      <c r="H611" s="60" t="s">
        <v>2492</v>
      </c>
      <c r="J611" s="61"/>
      <c r="K611" s="142" t="s">
        <v>2493</v>
      </c>
      <c r="L611"/>
      <c r="O611" s="228"/>
      <c r="P611" s="228"/>
      <c r="Q611" s="189"/>
      <c r="R611" s="189"/>
      <c r="S611" s="187"/>
      <c r="T611" s="181"/>
      <c r="U611" s="187"/>
      <c r="V611" s="188"/>
      <c r="W611" s="189"/>
      <c r="X611" s="189"/>
      <c r="Y611" s="189"/>
      <c r="Z611" s="189"/>
      <c r="AA611" s="189"/>
      <c r="AB611" s="189"/>
      <c r="AC611" s="189"/>
      <c r="AD611" s="189"/>
      <c r="AE611" s="189"/>
      <c r="AF611" s="189"/>
      <c r="AG611" s="189"/>
      <c r="AH611" s="189"/>
      <c r="AI611" s="189"/>
      <c r="AJ611" s="189"/>
      <c r="AK611" s="189"/>
      <c r="AL611" s="189"/>
      <c r="AM611" s="189"/>
      <c r="AN611" s="189"/>
      <c r="AO611" s="189"/>
      <c r="AP611" s="189"/>
      <c r="AQ611" s="189"/>
      <c r="AR611" s="189"/>
      <c r="AS611" s="189"/>
      <c r="AT611" s="189"/>
      <c r="AU611" s="189"/>
      <c r="AV611" s="189"/>
      <c r="AW611" s="189"/>
      <c r="AX611" s="189"/>
      <c r="AY611" s="194" t="s">
        <v>417</v>
      </c>
      <c r="AZ611" s="290" t="s">
        <v>418</v>
      </c>
      <c r="BA611" s="184" t="s">
        <v>1171</v>
      </c>
      <c r="BB611" s="184"/>
      <c r="BC611" s="184"/>
      <c r="BD611" s="189"/>
      <c r="BE611" s="189"/>
      <c r="BF611" s="189"/>
      <c r="BG611" s="184">
        <v>1</v>
      </c>
      <c r="BH611" s="291">
        <v>42397</v>
      </c>
      <c r="BI611" s="292"/>
      <c r="BJ611" s="187" t="s">
        <v>878</v>
      </c>
      <c r="BK611" s="187"/>
      <c r="BL611" s="187"/>
      <c r="BM611" s="189">
        <v>139.5</v>
      </c>
      <c r="BN611" s="187">
        <v>2</v>
      </c>
      <c r="BO611" s="163"/>
      <c r="BP611" s="189">
        <v>100</v>
      </c>
      <c r="BQ611" s="246">
        <v>7.94</v>
      </c>
      <c r="BR611" s="142"/>
      <c r="BS611" s="293"/>
      <c r="BT611" s="293"/>
      <c r="BU611" s="293"/>
      <c r="BV611" s="163"/>
      <c r="BW611" s="163"/>
      <c r="BX611" s="192"/>
      <c r="BY611" s="189"/>
      <c r="BZ611" s="189"/>
      <c r="CA611" s="193"/>
      <c r="CB611" s="194"/>
      <c r="CC611" s="292"/>
      <c r="CD611" s="189"/>
      <c r="CE611" s="189"/>
      <c r="CF611" s="181"/>
      <c r="CG611" s="294"/>
      <c r="CH611" s="294"/>
      <c r="CI611" s="227"/>
      <c r="CJ611" s="142"/>
      <c r="CK611" s="192"/>
      <c r="CL611" s="142"/>
      <c r="CM611" s="188"/>
      <c r="CN611" s="295"/>
      <c r="CO611" s="189"/>
      <c r="CP611" s="189"/>
      <c r="CQ611" s="189"/>
      <c r="CR611" s="142"/>
      <c r="CS611" s="194"/>
    </row>
    <row r="612" spans="1:97">
      <c r="A612" s="58">
        <v>244</v>
      </c>
      <c r="B612" s="182" t="s">
        <v>2494</v>
      </c>
      <c r="C612" s="187"/>
      <c r="D612" s="63"/>
      <c r="E612" s="63"/>
      <c r="F612" s="537"/>
      <c r="G612" s="537">
        <v>3635</v>
      </c>
      <c r="H612" s="60" t="s">
        <v>2495</v>
      </c>
      <c r="J612" s="61"/>
      <c r="K612" s="142" t="s">
        <v>2480</v>
      </c>
      <c r="L612"/>
      <c r="O612" s="228"/>
      <c r="P612" s="228"/>
      <c r="Q612" s="189"/>
      <c r="R612" s="189"/>
      <c r="S612" s="187"/>
      <c r="T612" s="181"/>
      <c r="U612" s="187"/>
      <c r="V612" s="188"/>
      <c r="W612" s="189"/>
      <c r="X612" s="189"/>
      <c r="Y612" s="189"/>
      <c r="Z612" s="189"/>
      <c r="AA612" s="189"/>
      <c r="AB612" s="189"/>
      <c r="AC612" s="189"/>
      <c r="AD612" s="189"/>
      <c r="AE612" s="189"/>
      <c r="AF612" s="189"/>
      <c r="AG612" s="189"/>
      <c r="AH612" s="189"/>
      <c r="AI612" s="189"/>
      <c r="AJ612" s="189"/>
      <c r="AK612" s="189"/>
      <c r="AL612" s="189"/>
      <c r="AM612" s="189"/>
      <c r="AN612" s="189"/>
      <c r="AO612" s="189"/>
      <c r="AP612" s="189"/>
      <c r="AQ612" s="189"/>
      <c r="AR612" s="189"/>
      <c r="AS612" s="189"/>
      <c r="AT612" s="189"/>
      <c r="AU612" s="189"/>
      <c r="AV612" s="189"/>
      <c r="AW612" s="189"/>
      <c r="AX612" s="189"/>
      <c r="AY612" s="194" t="s">
        <v>417</v>
      </c>
      <c r="AZ612" s="290" t="s">
        <v>418</v>
      </c>
      <c r="BA612" s="184" t="s">
        <v>1171</v>
      </c>
      <c r="BB612" s="184"/>
      <c r="BC612" s="184"/>
      <c r="BD612" s="189"/>
      <c r="BE612" s="189"/>
      <c r="BF612" s="189"/>
      <c r="BG612" s="184">
        <v>1</v>
      </c>
      <c r="BH612" s="291">
        <v>42397</v>
      </c>
      <c r="BI612" s="292"/>
      <c r="BJ612" s="187">
        <v>85</v>
      </c>
      <c r="BK612" s="187"/>
      <c r="BL612" s="187"/>
      <c r="BM612" s="189">
        <v>10.1</v>
      </c>
      <c r="BN612" s="187">
        <v>1.96</v>
      </c>
      <c r="BO612" s="163"/>
      <c r="BP612" s="189">
        <v>100</v>
      </c>
      <c r="BQ612" s="246">
        <v>0.43</v>
      </c>
      <c r="BR612" s="142"/>
      <c r="BS612" s="293"/>
      <c r="BT612" s="293"/>
      <c r="BU612" s="293"/>
      <c r="BV612" s="163"/>
      <c r="BW612" s="163"/>
      <c r="BX612" s="192"/>
      <c r="BY612" s="189"/>
      <c r="BZ612" s="189"/>
      <c r="CA612" s="193"/>
      <c r="CB612" s="194"/>
      <c r="CC612" s="292"/>
      <c r="CD612" s="189"/>
      <c r="CE612" s="189"/>
      <c r="CF612" s="181"/>
      <c r="CG612" s="294"/>
      <c r="CH612" s="294"/>
      <c r="CI612" s="227"/>
      <c r="CJ612" s="142"/>
      <c r="CK612" s="192"/>
      <c r="CL612" s="142"/>
      <c r="CM612" s="188"/>
      <c r="CN612" s="295"/>
      <c r="CO612" s="189"/>
      <c r="CP612" s="189"/>
      <c r="CQ612" s="189"/>
      <c r="CR612" s="142"/>
      <c r="CS612" s="194"/>
    </row>
    <row r="613" spans="1:97">
      <c r="A613" s="58">
        <v>244.1</v>
      </c>
      <c r="B613" s="182" t="s">
        <v>2496</v>
      </c>
      <c r="C613" s="187"/>
      <c r="D613" s="63"/>
      <c r="E613" s="63"/>
      <c r="F613" s="537"/>
      <c r="G613" s="537">
        <v>3635</v>
      </c>
      <c r="H613" s="60" t="s">
        <v>2497</v>
      </c>
      <c r="J613" s="61"/>
      <c r="K613" s="142" t="s">
        <v>2487</v>
      </c>
      <c r="L613"/>
      <c r="O613" s="228"/>
      <c r="P613" s="228"/>
      <c r="Q613" s="189"/>
      <c r="R613" s="189"/>
      <c r="S613" s="187"/>
      <c r="T613" s="181"/>
      <c r="U613" s="187"/>
      <c r="V613" s="188"/>
      <c r="W613" s="189"/>
      <c r="X613" s="189"/>
      <c r="Y613" s="189"/>
      <c r="Z613" s="189"/>
      <c r="AA613" s="189"/>
      <c r="AB613" s="189"/>
      <c r="AC613" s="189"/>
      <c r="AD613" s="189"/>
      <c r="AE613" s="189"/>
      <c r="AF613" s="189"/>
      <c r="AG613" s="189"/>
      <c r="AH613" s="189"/>
      <c r="AI613" s="189"/>
      <c r="AJ613" s="189"/>
      <c r="AK613" s="189"/>
      <c r="AL613" s="189"/>
      <c r="AM613" s="189"/>
      <c r="AN613" s="189"/>
      <c r="AO613" s="189"/>
      <c r="AP613" s="189"/>
      <c r="AQ613" s="189"/>
      <c r="AR613" s="189"/>
      <c r="AS613" s="189"/>
      <c r="AT613" s="189"/>
      <c r="AU613" s="189"/>
      <c r="AV613" s="189"/>
      <c r="AW613" s="189"/>
      <c r="AX613" s="189"/>
      <c r="AY613" s="194" t="s">
        <v>417</v>
      </c>
      <c r="AZ613" s="290" t="s">
        <v>418</v>
      </c>
      <c r="BA613" s="184" t="s">
        <v>1171</v>
      </c>
      <c r="BB613" s="184"/>
      <c r="BC613" s="184"/>
      <c r="BD613" s="189"/>
      <c r="BE613" s="189"/>
      <c r="BF613" s="189"/>
      <c r="BG613" s="184">
        <v>1</v>
      </c>
      <c r="BH613" s="291">
        <v>42397</v>
      </c>
      <c r="BI613" s="292"/>
      <c r="BJ613" s="187" t="s">
        <v>878</v>
      </c>
      <c r="BK613" s="187"/>
      <c r="BL613" s="187"/>
      <c r="BM613" s="189">
        <v>83.4</v>
      </c>
      <c r="BN613" s="187">
        <v>2</v>
      </c>
      <c r="BO613" s="163"/>
      <c r="BP613" s="189">
        <v>100</v>
      </c>
      <c r="BQ613" s="246">
        <v>3.66</v>
      </c>
      <c r="BR613" s="142"/>
      <c r="BS613" s="293"/>
      <c r="BT613" s="293"/>
      <c r="BU613" s="293"/>
      <c r="BV613" s="163"/>
      <c r="BW613" s="163"/>
      <c r="BX613" s="192"/>
      <c r="BY613" s="189"/>
      <c r="BZ613" s="189"/>
      <c r="CA613" s="193"/>
      <c r="CB613" s="194"/>
      <c r="CC613" s="292"/>
      <c r="CD613" s="189"/>
      <c r="CE613" s="189"/>
      <c r="CF613" s="181"/>
      <c r="CG613" s="294"/>
      <c r="CH613" s="294"/>
      <c r="CI613" s="227"/>
      <c r="CJ613" s="142"/>
      <c r="CK613" s="192"/>
      <c r="CL613" s="142"/>
      <c r="CM613" s="188"/>
      <c r="CN613" s="295"/>
      <c r="CO613" s="189"/>
      <c r="CP613" s="189"/>
      <c r="CQ613" s="189"/>
      <c r="CR613" s="142"/>
      <c r="CS613" s="194"/>
    </row>
    <row r="614" spans="1:97">
      <c r="A614" s="58">
        <v>245</v>
      </c>
      <c r="B614" s="182" t="s">
        <v>2498</v>
      </c>
      <c r="C614" s="187"/>
      <c r="D614" s="63"/>
      <c r="E614" s="63"/>
      <c r="F614" s="537"/>
      <c r="G614" s="537">
        <v>3922</v>
      </c>
      <c r="H614" s="60" t="s">
        <v>2499</v>
      </c>
      <c r="J614" s="61"/>
      <c r="K614" s="142" t="s">
        <v>2500</v>
      </c>
      <c r="L614"/>
      <c r="O614" s="228"/>
      <c r="P614" s="228"/>
      <c r="Q614" s="189"/>
      <c r="R614" s="189"/>
      <c r="S614" s="187"/>
      <c r="T614" s="181"/>
      <c r="U614" s="187"/>
      <c r="V614" s="188"/>
      <c r="W614" s="189"/>
      <c r="X614" s="189"/>
      <c r="Y614" s="189"/>
      <c r="Z614" s="189"/>
      <c r="AA614" s="189"/>
      <c r="AB614" s="189"/>
      <c r="AC614" s="189"/>
      <c r="AD614" s="189"/>
      <c r="AE614" s="189"/>
      <c r="AF614" s="189"/>
      <c r="AG614" s="189"/>
      <c r="AH614" s="189"/>
      <c r="AI614" s="189"/>
      <c r="AJ614" s="189"/>
      <c r="AK614" s="189"/>
      <c r="AL614" s="189"/>
      <c r="AM614" s="189"/>
      <c r="AN614" s="189"/>
      <c r="AO614" s="189"/>
      <c r="AP614" s="189"/>
      <c r="AQ614" s="189"/>
      <c r="AR614" s="189"/>
      <c r="AS614" s="189"/>
      <c r="AT614" s="189"/>
      <c r="AU614" s="189"/>
      <c r="AV614" s="189"/>
      <c r="AW614" s="189"/>
      <c r="AX614" s="189"/>
      <c r="AY614" s="194" t="s">
        <v>417</v>
      </c>
      <c r="AZ614" s="290" t="s">
        <v>418</v>
      </c>
      <c r="BA614" s="184" t="s">
        <v>1171</v>
      </c>
      <c r="BB614" s="184"/>
      <c r="BC614" s="184"/>
      <c r="BD614" s="189"/>
      <c r="BE614" s="189"/>
      <c r="BF614" s="189"/>
      <c r="BG614" s="184">
        <v>1</v>
      </c>
      <c r="BH614" s="291">
        <v>42397</v>
      </c>
      <c r="BI614" s="292"/>
      <c r="BJ614" s="187">
        <v>95</v>
      </c>
      <c r="BK614" s="187"/>
      <c r="BL614" s="187"/>
      <c r="BM614" s="189">
        <v>103.7</v>
      </c>
      <c r="BN614" s="187">
        <v>1.98</v>
      </c>
      <c r="BO614" s="163"/>
      <c r="BP614" s="189">
        <v>100</v>
      </c>
      <c r="BQ614" s="246">
        <v>4.78</v>
      </c>
      <c r="BR614" s="142"/>
      <c r="BS614" s="293"/>
      <c r="BT614" s="293"/>
      <c r="BU614" s="293"/>
      <c r="BV614" s="163"/>
      <c r="BW614" s="163"/>
      <c r="BX614" s="192"/>
      <c r="BY614" s="189"/>
      <c r="BZ614" s="189"/>
      <c r="CA614" s="193"/>
      <c r="CB614" s="194"/>
      <c r="CC614" s="292"/>
      <c r="CD614" s="189"/>
      <c r="CE614" s="189"/>
      <c r="CF614" s="181"/>
      <c r="CG614" s="294"/>
      <c r="CH614" s="294"/>
      <c r="CI614" s="227"/>
      <c r="CJ614" s="142"/>
      <c r="CK614" s="192"/>
      <c r="CL614" s="142"/>
      <c r="CM614" s="188"/>
      <c r="CN614" s="295"/>
      <c r="CO614" s="189"/>
      <c r="CP614" s="189"/>
      <c r="CQ614" s="189"/>
      <c r="CR614" s="142"/>
      <c r="CS614" s="194"/>
    </row>
    <row r="615" spans="1:97">
      <c r="A615" s="58">
        <v>245.1</v>
      </c>
      <c r="B615" s="182" t="s">
        <v>2501</v>
      </c>
      <c r="C615" s="187"/>
      <c r="D615" s="63"/>
      <c r="E615" s="63"/>
      <c r="F615" s="537"/>
      <c r="G615" s="537">
        <v>3922</v>
      </c>
      <c r="H615" s="60" t="s">
        <v>2502</v>
      </c>
      <c r="J615" s="61"/>
      <c r="K615" s="142" t="s">
        <v>2503</v>
      </c>
      <c r="L615"/>
      <c r="O615" s="228"/>
      <c r="P615" s="228"/>
      <c r="Q615" s="189"/>
      <c r="R615" s="189"/>
      <c r="S615" s="187"/>
      <c r="T615" s="181"/>
      <c r="U615" s="187"/>
      <c r="V615" s="188"/>
      <c r="W615" s="189"/>
      <c r="X615" s="189"/>
      <c r="Y615" s="189"/>
      <c r="Z615" s="189"/>
      <c r="AA615" s="189"/>
      <c r="AB615" s="189"/>
      <c r="AC615" s="189"/>
      <c r="AD615" s="189"/>
      <c r="AE615" s="189"/>
      <c r="AF615" s="189"/>
      <c r="AG615" s="189"/>
      <c r="AH615" s="189"/>
      <c r="AI615" s="189"/>
      <c r="AJ615" s="189"/>
      <c r="AK615" s="189"/>
      <c r="AL615" s="189"/>
      <c r="AM615" s="189"/>
      <c r="AN615" s="189"/>
      <c r="AO615" s="189"/>
      <c r="AP615" s="189"/>
      <c r="AQ615" s="189"/>
      <c r="AR615" s="189"/>
      <c r="AS615" s="189"/>
      <c r="AT615" s="189"/>
      <c r="AU615" s="189"/>
      <c r="AV615" s="189"/>
      <c r="AW615" s="189"/>
      <c r="AX615" s="189"/>
      <c r="AY615" s="194" t="s">
        <v>417</v>
      </c>
      <c r="AZ615" s="290" t="s">
        <v>418</v>
      </c>
      <c r="BA615" s="184" t="s">
        <v>1171</v>
      </c>
      <c r="BB615" s="184"/>
      <c r="BC615" s="184"/>
      <c r="BD615" s="189"/>
      <c r="BE615" s="189"/>
      <c r="BF615" s="189"/>
      <c r="BG615" s="184">
        <v>1</v>
      </c>
      <c r="BH615" s="291">
        <v>42397</v>
      </c>
      <c r="BI615" s="292"/>
      <c r="BJ615" s="187" t="s">
        <v>878</v>
      </c>
      <c r="BK615" s="187"/>
      <c r="BL615" s="187"/>
      <c r="BM615" s="189">
        <v>283.89999999999998</v>
      </c>
      <c r="BN615" s="187">
        <v>1.95</v>
      </c>
      <c r="BO615" s="163"/>
      <c r="BP615" s="189">
        <v>100</v>
      </c>
      <c r="BQ615" s="246">
        <v>31</v>
      </c>
      <c r="BR615" s="142"/>
      <c r="BS615" s="293"/>
      <c r="BT615" s="293"/>
      <c r="BU615" s="293"/>
      <c r="BV615" s="163"/>
      <c r="BW615" s="163"/>
      <c r="BX615" s="192"/>
      <c r="BY615" s="189"/>
      <c r="BZ615" s="189"/>
      <c r="CA615" s="193"/>
      <c r="CB615" s="194"/>
      <c r="CC615" s="292"/>
      <c r="CD615" s="189"/>
      <c r="CE615" s="189"/>
      <c r="CF615" s="181"/>
      <c r="CG615" s="294"/>
      <c r="CH615" s="294"/>
      <c r="CI615" s="227"/>
      <c r="CJ615" s="142"/>
      <c r="CK615" s="192"/>
      <c r="CL615" s="142"/>
      <c r="CM615" s="188"/>
      <c r="CN615" s="295"/>
      <c r="CO615" s="189"/>
      <c r="CP615" s="189"/>
      <c r="CQ615" s="189"/>
      <c r="CR615" s="142"/>
      <c r="CS615" s="194"/>
    </row>
    <row r="616" spans="1:97">
      <c r="A616" s="58">
        <v>246</v>
      </c>
      <c r="B616" s="182" t="s">
        <v>2504</v>
      </c>
      <c r="C616" s="187"/>
      <c r="D616" s="63"/>
      <c r="E616" s="63"/>
      <c r="F616" s="537"/>
      <c r="G616" s="537">
        <v>3973</v>
      </c>
      <c r="H616" s="60" t="s">
        <v>2505</v>
      </c>
      <c r="J616" s="61"/>
      <c r="K616" s="142" t="s">
        <v>2506</v>
      </c>
      <c r="L616"/>
      <c r="O616" s="228"/>
      <c r="P616" s="228"/>
      <c r="Q616" s="189"/>
      <c r="R616" s="189"/>
      <c r="S616" s="187"/>
      <c r="T616" s="181"/>
      <c r="U616" s="187"/>
      <c r="V616" s="188"/>
      <c r="W616" s="189"/>
      <c r="X616" s="189"/>
      <c r="Y616" s="189"/>
      <c r="Z616" s="189"/>
      <c r="AA616" s="189"/>
      <c r="AB616" s="189"/>
      <c r="AC616" s="189"/>
      <c r="AD616" s="189"/>
      <c r="AE616" s="189"/>
      <c r="AF616" s="189"/>
      <c r="AG616" s="189"/>
      <c r="AH616" s="189"/>
      <c r="AI616" s="189"/>
      <c r="AJ616" s="189"/>
      <c r="AK616" s="189"/>
      <c r="AL616" s="189"/>
      <c r="AM616" s="189"/>
      <c r="AN616" s="189"/>
      <c r="AO616" s="189"/>
      <c r="AP616" s="189"/>
      <c r="AQ616" s="189"/>
      <c r="AR616" s="189"/>
      <c r="AS616" s="189"/>
      <c r="AT616" s="189"/>
      <c r="AU616" s="189"/>
      <c r="AV616" s="189"/>
      <c r="AW616" s="189"/>
      <c r="AX616" s="189"/>
      <c r="AY616" s="194" t="s">
        <v>417</v>
      </c>
      <c r="AZ616" s="290" t="s">
        <v>418</v>
      </c>
      <c r="BA616" s="184" t="s">
        <v>1171</v>
      </c>
      <c r="BB616" s="184"/>
      <c r="BC616" s="184"/>
      <c r="BD616" s="189"/>
      <c r="BE616" s="189"/>
      <c r="BF616" s="189"/>
      <c r="BG616" s="184">
        <v>1</v>
      </c>
      <c r="BH616" s="291">
        <v>42397</v>
      </c>
      <c r="BI616" s="292"/>
      <c r="BJ616" s="187">
        <v>90</v>
      </c>
      <c r="BK616" s="187"/>
      <c r="BL616" s="187"/>
      <c r="BM616" s="189">
        <v>86.4</v>
      </c>
      <c r="BN616" s="187">
        <v>1.97</v>
      </c>
      <c r="BO616" s="163"/>
      <c r="BP616" s="189">
        <v>100</v>
      </c>
      <c r="BQ616" s="246">
        <v>4.0599999999999996</v>
      </c>
      <c r="BR616" s="142"/>
      <c r="BS616" s="293"/>
      <c r="BT616" s="293"/>
      <c r="BU616" s="293"/>
      <c r="BV616" s="163"/>
      <c r="BW616" s="163"/>
      <c r="BX616" s="192"/>
      <c r="BY616" s="189"/>
      <c r="BZ616" s="189"/>
      <c r="CA616" s="193"/>
      <c r="CB616" s="194"/>
      <c r="CC616" s="292"/>
      <c r="CD616" s="189"/>
      <c r="CE616" s="189"/>
      <c r="CF616" s="181"/>
      <c r="CG616" s="294"/>
      <c r="CH616" s="294"/>
      <c r="CI616" s="227"/>
      <c r="CJ616" s="142"/>
      <c r="CK616" s="192"/>
      <c r="CL616" s="142"/>
      <c r="CM616" s="188"/>
      <c r="CN616" s="295"/>
      <c r="CO616" s="189"/>
      <c r="CP616" s="189"/>
      <c r="CQ616" s="189"/>
      <c r="CR616" s="142"/>
      <c r="CS616" s="194"/>
    </row>
    <row r="617" spans="1:97">
      <c r="A617" s="58">
        <v>246.1</v>
      </c>
      <c r="B617" s="182" t="s">
        <v>2507</v>
      </c>
      <c r="C617" s="187"/>
      <c r="D617" s="63"/>
      <c r="E617" s="63"/>
      <c r="F617" s="537"/>
      <c r="G617" s="537">
        <v>3973</v>
      </c>
      <c r="H617" s="60" t="s">
        <v>2508</v>
      </c>
      <c r="J617" s="61"/>
      <c r="K617" s="142" t="s">
        <v>2509</v>
      </c>
      <c r="L617"/>
      <c r="O617" s="228"/>
      <c r="P617" s="228"/>
      <c r="Q617" s="189"/>
      <c r="R617" s="189"/>
      <c r="S617" s="187"/>
      <c r="T617" s="181"/>
      <c r="U617" s="187"/>
      <c r="V617" s="188"/>
      <c r="W617" s="189"/>
      <c r="X617" s="189"/>
      <c r="Y617" s="189"/>
      <c r="Z617" s="189"/>
      <c r="AA617" s="189"/>
      <c r="AB617" s="189"/>
      <c r="AC617" s="189"/>
      <c r="AD617" s="189"/>
      <c r="AE617" s="189"/>
      <c r="AF617" s="189"/>
      <c r="AG617" s="189"/>
      <c r="AH617" s="189"/>
      <c r="AI617" s="189"/>
      <c r="AJ617" s="189"/>
      <c r="AK617" s="189"/>
      <c r="AL617" s="189"/>
      <c r="AM617" s="189"/>
      <c r="AN617" s="189"/>
      <c r="AO617" s="189"/>
      <c r="AP617" s="189"/>
      <c r="AQ617" s="189"/>
      <c r="AR617" s="189"/>
      <c r="AS617" s="189"/>
      <c r="AT617" s="189"/>
      <c r="AU617" s="189"/>
      <c r="AV617" s="189"/>
      <c r="AW617" s="189"/>
      <c r="AX617" s="189"/>
      <c r="AY617" s="194" t="s">
        <v>417</v>
      </c>
      <c r="AZ617" s="290" t="s">
        <v>418</v>
      </c>
      <c r="BA617" s="184" t="s">
        <v>1171</v>
      </c>
      <c r="BB617" s="184"/>
      <c r="BC617" s="184"/>
      <c r="BD617" s="189"/>
      <c r="BE617" s="189"/>
      <c r="BF617" s="189"/>
      <c r="BG617" s="184">
        <v>1</v>
      </c>
      <c r="BH617" s="291">
        <v>42397</v>
      </c>
      <c r="BI617" s="292"/>
      <c r="BJ617" s="187" t="s">
        <v>878</v>
      </c>
      <c r="BK617" s="187"/>
      <c r="BL617" s="187"/>
      <c r="BM617" s="189">
        <v>40.5</v>
      </c>
      <c r="BN617" s="187">
        <v>1.88</v>
      </c>
      <c r="BO617" s="163"/>
      <c r="BP617" s="189">
        <v>100</v>
      </c>
      <c r="BQ617" s="246">
        <v>1.3340000000000001</v>
      </c>
      <c r="BR617" s="142"/>
      <c r="BS617" s="293"/>
      <c r="BT617" s="293"/>
      <c r="BU617" s="293"/>
      <c r="BV617" s="163"/>
      <c r="BW617" s="163"/>
      <c r="BX617" s="192"/>
      <c r="BY617" s="189"/>
      <c r="BZ617" s="189"/>
      <c r="CA617" s="193"/>
      <c r="CB617" s="194"/>
      <c r="CC617" s="292"/>
      <c r="CD617" s="189"/>
      <c r="CE617" s="189"/>
      <c r="CF617" s="181"/>
      <c r="CG617" s="294"/>
      <c r="CH617" s="294"/>
      <c r="CI617" s="227"/>
      <c r="CJ617" s="142"/>
      <c r="CK617" s="192"/>
      <c r="CL617" s="142"/>
      <c r="CM617" s="188"/>
      <c r="CN617" s="295"/>
      <c r="CO617" s="189"/>
      <c r="CP617" s="189"/>
      <c r="CQ617" s="189"/>
      <c r="CR617" s="142"/>
      <c r="CS617" s="194"/>
    </row>
    <row r="618" spans="1:97">
      <c r="A618" s="58">
        <v>247</v>
      </c>
      <c r="B618" s="182" t="s">
        <v>2510</v>
      </c>
      <c r="C618" s="187"/>
      <c r="D618" s="63"/>
      <c r="E618" s="63"/>
      <c r="F618" s="537"/>
      <c r="G618" s="537">
        <v>4070</v>
      </c>
      <c r="H618" s="60" t="s">
        <v>2511</v>
      </c>
      <c r="J618" s="61"/>
      <c r="K618" s="142" t="s">
        <v>2512</v>
      </c>
      <c r="L618"/>
      <c r="O618" s="228"/>
      <c r="P618" s="228"/>
      <c r="Q618" s="189"/>
      <c r="R618" s="189"/>
      <c r="S618" s="187"/>
      <c r="T618" s="181"/>
      <c r="U618" s="187"/>
      <c r="V618" s="188"/>
      <c r="W618" s="189"/>
      <c r="X618" s="189"/>
      <c r="Y618" s="189"/>
      <c r="Z618" s="189"/>
      <c r="AA618" s="189"/>
      <c r="AB618" s="189"/>
      <c r="AC618" s="189"/>
      <c r="AD618" s="189"/>
      <c r="AE618" s="189"/>
      <c r="AF618" s="189"/>
      <c r="AG618" s="189"/>
      <c r="AH618" s="189"/>
      <c r="AI618" s="189"/>
      <c r="AJ618" s="189"/>
      <c r="AK618" s="189"/>
      <c r="AL618" s="189"/>
      <c r="AM618" s="189"/>
      <c r="AN618" s="189"/>
      <c r="AO618" s="189"/>
      <c r="AP618" s="189"/>
      <c r="AQ618" s="189"/>
      <c r="AR618" s="189"/>
      <c r="AS618" s="189"/>
      <c r="AT618" s="189"/>
      <c r="AU618" s="189"/>
      <c r="AV618" s="189"/>
      <c r="AW618" s="189"/>
      <c r="AX618" s="189"/>
      <c r="AY618" s="194" t="s">
        <v>417</v>
      </c>
      <c r="AZ618" s="290" t="s">
        <v>418</v>
      </c>
      <c r="BA618" s="184" t="s">
        <v>1171</v>
      </c>
      <c r="BB618" s="184"/>
      <c r="BC618" s="184"/>
      <c r="BD618" s="189"/>
      <c r="BE618" s="189"/>
      <c r="BF618" s="189"/>
      <c r="BG618" s="184">
        <v>1</v>
      </c>
      <c r="BH618" s="291">
        <v>42397</v>
      </c>
      <c r="BI618" s="292"/>
      <c r="BJ618" s="187">
        <v>80</v>
      </c>
      <c r="BK618" s="187"/>
      <c r="BL618" s="187"/>
      <c r="BM618" s="189">
        <v>415.9</v>
      </c>
      <c r="BN618" s="187">
        <v>2.0099999999999998</v>
      </c>
      <c r="BO618" s="163"/>
      <c r="BP618" s="189">
        <v>100</v>
      </c>
      <c r="BQ618" s="246">
        <v>36.200000000000003</v>
      </c>
      <c r="BR618" s="142"/>
      <c r="BS618" s="293"/>
      <c r="BT618" s="293"/>
      <c r="BU618" s="293"/>
      <c r="BV618" s="163"/>
      <c r="BW618" s="163"/>
      <c r="BX618" s="192"/>
      <c r="BY618" s="189"/>
      <c r="BZ618" s="189"/>
      <c r="CA618" s="193"/>
      <c r="CB618" s="194"/>
      <c r="CC618" s="292"/>
      <c r="CD618" s="189"/>
      <c r="CE618" s="189"/>
      <c r="CF618" s="181"/>
      <c r="CG618" s="294"/>
      <c r="CH618" s="294"/>
      <c r="CI618" s="227"/>
      <c r="CJ618" s="142"/>
      <c r="CK618" s="192"/>
      <c r="CL618" s="142"/>
      <c r="CM618" s="188"/>
      <c r="CN618" s="295"/>
      <c r="CO618" s="189"/>
      <c r="CP618" s="189"/>
      <c r="CQ618" s="189"/>
      <c r="CR618" s="142"/>
      <c r="CS618" s="194"/>
    </row>
    <row r="619" spans="1:97">
      <c r="A619" s="58">
        <v>247.1</v>
      </c>
      <c r="B619" s="182" t="s">
        <v>2513</v>
      </c>
      <c r="C619" s="187"/>
      <c r="D619" s="63"/>
      <c r="E619" s="63"/>
      <c r="F619" s="537"/>
      <c r="G619" s="537">
        <v>4070</v>
      </c>
      <c r="H619" s="60" t="s">
        <v>2514</v>
      </c>
      <c r="J619" s="61"/>
      <c r="K619" s="142" t="s">
        <v>2503</v>
      </c>
      <c r="L619"/>
      <c r="O619" s="228"/>
      <c r="P619" s="228"/>
      <c r="Q619" s="189"/>
      <c r="R619" s="189"/>
      <c r="S619" s="187"/>
      <c r="T619" s="181"/>
      <c r="U619" s="187"/>
      <c r="V619" s="188"/>
      <c r="W619" s="189"/>
      <c r="X619" s="189"/>
      <c r="Y619" s="189"/>
      <c r="Z619" s="189"/>
      <c r="AA619" s="189"/>
      <c r="AB619" s="189"/>
      <c r="AC619" s="189"/>
      <c r="AD619" s="189"/>
      <c r="AE619" s="189"/>
      <c r="AF619" s="189"/>
      <c r="AG619" s="189"/>
      <c r="AH619" s="189"/>
      <c r="AI619" s="189"/>
      <c r="AJ619" s="189"/>
      <c r="AK619" s="189"/>
      <c r="AL619" s="189"/>
      <c r="AM619" s="189"/>
      <c r="AN619" s="189"/>
      <c r="AO619" s="189"/>
      <c r="AP619" s="189"/>
      <c r="AQ619" s="189"/>
      <c r="AR619" s="189"/>
      <c r="AS619" s="189"/>
      <c r="AT619" s="189"/>
      <c r="AU619" s="189"/>
      <c r="AV619" s="189"/>
      <c r="AW619" s="189"/>
      <c r="AX619" s="189"/>
      <c r="AY619" s="194" t="s">
        <v>417</v>
      </c>
      <c r="AZ619" s="290" t="s">
        <v>418</v>
      </c>
      <c r="BA619" s="184" t="s">
        <v>1171</v>
      </c>
      <c r="BB619" s="184"/>
      <c r="BC619" s="184"/>
      <c r="BD619" s="189"/>
      <c r="BE619" s="189"/>
      <c r="BF619" s="189"/>
      <c r="BG619" s="184">
        <v>1</v>
      </c>
      <c r="BH619" s="291">
        <v>42397</v>
      </c>
      <c r="BI619" s="292"/>
      <c r="BJ619" s="187" t="s">
        <v>878</v>
      </c>
      <c r="BK619" s="187"/>
      <c r="BL619" s="187"/>
      <c r="BM619" s="189">
        <v>105.3</v>
      </c>
      <c r="BN619" s="187">
        <v>1.99</v>
      </c>
      <c r="BO619" s="163"/>
      <c r="BP619" s="189">
        <v>100</v>
      </c>
      <c r="BQ619" s="246">
        <v>10.88</v>
      </c>
      <c r="BR619" s="142"/>
      <c r="BS619" s="293"/>
      <c r="BT619" s="293"/>
      <c r="BU619" s="293"/>
      <c r="BV619" s="163"/>
      <c r="BW619" s="163"/>
      <c r="BX619" s="192"/>
      <c r="BY619" s="189"/>
      <c r="BZ619" s="189"/>
      <c r="CA619" s="193"/>
      <c r="CB619" s="194"/>
      <c r="CC619" s="292"/>
      <c r="CD619" s="189"/>
      <c r="CE619" s="189"/>
      <c r="CF619" s="181"/>
      <c r="CG619" s="294"/>
      <c r="CH619" s="294"/>
      <c r="CI619" s="227"/>
      <c r="CJ619" s="142"/>
      <c r="CK619" s="192"/>
      <c r="CL619" s="142"/>
      <c r="CM619" s="188"/>
      <c r="CN619" s="295"/>
      <c r="CO619" s="189"/>
      <c r="CP619" s="189"/>
      <c r="CQ619" s="189"/>
      <c r="CR619" s="142"/>
      <c r="CS619" s="194"/>
    </row>
    <row r="620" spans="1:97">
      <c r="A620" s="58">
        <v>248</v>
      </c>
      <c r="B620" s="182" t="s">
        <v>2515</v>
      </c>
      <c r="C620" s="187"/>
      <c r="D620" s="63"/>
      <c r="E620" s="63"/>
      <c r="F620" s="537"/>
      <c r="G620" s="537">
        <v>4107</v>
      </c>
      <c r="H620" s="60" t="s">
        <v>2516</v>
      </c>
      <c r="J620" s="61"/>
      <c r="K620" s="142" t="s">
        <v>2517</v>
      </c>
      <c r="L620"/>
      <c r="O620" s="228"/>
      <c r="P620" s="228"/>
      <c r="Q620" s="189"/>
      <c r="R620" s="189"/>
      <c r="S620" s="187"/>
      <c r="T620" s="181"/>
      <c r="U620" s="187"/>
      <c r="V620" s="188"/>
      <c r="W620" s="189"/>
      <c r="X620" s="189"/>
      <c r="Y620" s="189"/>
      <c r="Z620" s="189"/>
      <c r="AA620" s="189"/>
      <c r="AB620" s="189"/>
      <c r="AC620" s="189"/>
      <c r="AD620" s="189"/>
      <c r="AE620" s="189"/>
      <c r="AF620" s="189"/>
      <c r="AG620" s="189"/>
      <c r="AH620" s="189"/>
      <c r="AI620" s="189"/>
      <c r="AJ620" s="189"/>
      <c r="AK620" s="189"/>
      <c r="AL620" s="189"/>
      <c r="AM620" s="189"/>
      <c r="AN620" s="189"/>
      <c r="AO620" s="189"/>
      <c r="AP620" s="189"/>
      <c r="AQ620" s="189"/>
      <c r="AR620" s="189"/>
      <c r="AS620" s="189"/>
      <c r="AT620" s="189"/>
      <c r="AU620" s="189"/>
      <c r="AV620" s="189"/>
      <c r="AW620" s="189"/>
      <c r="AX620" s="189"/>
      <c r="AY620" s="194" t="s">
        <v>417</v>
      </c>
      <c r="AZ620" s="290" t="s">
        <v>418</v>
      </c>
      <c r="BA620" s="184" t="s">
        <v>1171</v>
      </c>
      <c r="BB620" s="184"/>
      <c r="BC620" s="184"/>
      <c r="BD620" s="189"/>
      <c r="BE620" s="189"/>
      <c r="BF620" s="189"/>
      <c r="BG620" s="184">
        <v>1</v>
      </c>
      <c r="BH620" s="291">
        <v>42397</v>
      </c>
      <c r="BI620" s="292"/>
      <c r="BJ620" s="187">
        <v>80</v>
      </c>
      <c r="BK620" s="187"/>
      <c r="BL620" s="187"/>
      <c r="BM620" s="189">
        <v>126.3</v>
      </c>
      <c r="BN620" s="187">
        <v>2</v>
      </c>
      <c r="BO620" s="163"/>
      <c r="BP620" s="189">
        <v>100</v>
      </c>
      <c r="BQ620" s="246">
        <v>6.4</v>
      </c>
      <c r="BR620" s="142"/>
      <c r="BS620" s="293"/>
      <c r="BT620" s="293"/>
      <c r="BU620" s="293"/>
      <c r="BV620" s="163"/>
      <c r="BW620" s="163"/>
      <c r="BX620" s="192"/>
      <c r="BY620" s="189"/>
      <c r="BZ620" s="189"/>
      <c r="CA620" s="193"/>
      <c r="CB620" s="194"/>
      <c r="CC620" s="292"/>
      <c r="CD620" s="189"/>
      <c r="CE620" s="189"/>
      <c r="CF620" s="181"/>
      <c r="CG620" s="294"/>
      <c r="CH620" s="294"/>
      <c r="CI620" s="227"/>
      <c r="CJ620" s="142"/>
      <c r="CK620" s="192"/>
      <c r="CL620" s="142"/>
      <c r="CM620" s="188"/>
      <c r="CN620" s="295"/>
      <c r="CO620" s="189"/>
      <c r="CP620" s="189"/>
      <c r="CQ620" s="189"/>
      <c r="CR620" s="142"/>
      <c r="CS620" s="194"/>
    </row>
    <row r="621" spans="1:97">
      <c r="A621" s="58">
        <v>248.1</v>
      </c>
      <c r="B621" s="182" t="s">
        <v>2518</v>
      </c>
      <c r="C621" s="187"/>
      <c r="D621" s="63"/>
      <c r="E621" s="63"/>
      <c r="F621" s="537"/>
      <c r="G621" s="537">
        <v>4107</v>
      </c>
      <c r="H621" s="60" t="s">
        <v>2519</v>
      </c>
      <c r="J621" s="61"/>
      <c r="K621" s="142" t="s">
        <v>2520</v>
      </c>
      <c r="L621"/>
      <c r="O621" s="228"/>
      <c r="P621" s="228"/>
      <c r="Q621" s="189"/>
      <c r="R621" s="189"/>
      <c r="S621" s="187"/>
      <c r="T621" s="181"/>
      <c r="U621" s="187"/>
      <c r="V621" s="188"/>
      <c r="W621" s="189"/>
      <c r="X621" s="189"/>
      <c r="Y621" s="189"/>
      <c r="Z621" s="189"/>
      <c r="AA621" s="189"/>
      <c r="AB621" s="189"/>
      <c r="AC621" s="189"/>
      <c r="AD621" s="189"/>
      <c r="AE621" s="189"/>
      <c r="AF621" s="189"/>
      <c r="AG621" s="189"/>
      <c r="AH621" s="189"/>
      <c r="AI621" s="189"/>
      <c r="AJ621" s="189"/>
      <c r="AK621" s="189"/>
      <c r="AL621" s="189"/>
      <c r="AM621" s="189"/>
      <c r="AN621" s="189"/>
      <c r="AO621" s="189"/>
      <c r="AP621" s="189"/>
      <c r="AQ621" s="189"/>
      <c r="AR621" s="189"/>
      <c r="AS621" s="189"/>
      <c r="AT621" s="189"/>
      <c r="AU621" s="189"/>
      <c r="AV621" s="189"/>
      <c r="AW621" s="189"/>
      <c r="AX621" s="189"/>
      <c r="AY621" s="194" t="s">
        <v>417</v>
      </c>
      <c r="AZ621" s="290" t="s">
        <v>418</v>
      </c>
      <c r="BA621" s="184" t="s">
        <v>1171</v>
      </c>
      <c r="BB621" s="184"/>
      <c r="BC621" s="184"/>
      <c r="BD621" s="189"/>
      <c r="BE621" s="189"/>
      <c r="BF621" s="189"/>
      <c r="BG621" s="184">
        <v>1</v>
      </c>
      <c r="BH621" s="291">
        <v>42397</v>
      </c>
      <c r="BI621" s="292"/>
      <c r="BJ621" s="187" t="s">
        <v>878</v>
      </c>
      <c r="BK621" s="187"/>
      <c r="BL621" s="187"/>
      <c r="BM621" s="189">
        <v>55.9</v>
      </c>
      <c r="BN621" s="187">
        <v>1.88</v>
      </c>
      <c r="BO621" s="163"/>
      <c r="BP621" s="189">
        <v>100</v>
      </c>
      <c r="BQ621" s="246">
        <v>2.78</v>
      </c>
      <c r="BR621" s="142"/>
      <c r="BS621" s="293"/>
      <c r="BT621" s="293"/>
      <c r="BU621" s="293"/>
      <c r="BV621" s="163"/>
      <c r="BW621" s="163"/>
      <c r="BX621" s="192"/>
      <c r="BY621" s="189"/>
      <c r="BZ621" s="189"/>
      <c r="CA621" s="193"/>
      <c r="CB621" s="194"/>
      <c r="CC621" s="292"/>
      <c r="CD621" s="189"/>
      <c r="CE621" s="189"/>
      <c r="CF621" s="181"/>
      <c r="CG621" s="294"/>
      <c r="CH621" s="294"/>
      <c r="CI621" s="227"/>
      <c r="CJ621" s="142"/>
      <c r="CK621" s="192"/>
      <c r="CL621" s="142"/>
      <c r="CM621" s="188"/>
      <c r="CN621" s="295"/>
      <c r="CO621" s="189"/>
      <c r="CP621" s="189"/>
      <c r="CQ621" s="189"/>
      <c r="CR621" s="142"/>
      <c r="CS621" s="194"/>
    </row>
    <row r="622" spans="1:97">
      <c r="A622" s="58">
        <v>249</v>
      </c>
      <c r="B622" s="182" t="s">
        <v>2521</v>
      </c>
      <c r="C622" s="187"/>
      <c r="D622" s="63"/>
      <c r="E622" s="63"/>
      <c r="F622" s="537"/>
      <c r="G622" s="537">
        <v>3712</v>
      </c>
      <c r="H622" s="60" t="s">
        <v>2522</v>
      </c>
      <c r="J622" s="61"/>
      <c r="K622" s="142" t="s">
        <v>2523</v>
      </c>
      <c r="L622"/>
      <c r="O622" s="228"/>
      <c r="P622" s="228"/>
      <c r="Q622" s="189"/>
      <c r="R622" s="189"/>
      <c r="S622" s="187"/>
      <c r="T622" s="181"/>
      <c r="U622" s="187"/>
      <c r="V622" s="188"/>
      <c r="W622" s="189"/>
      <c r="X622" s="189"/>
      <c r="Y622" s="189"/>
      <c r="Z622" s="189"/>
      <c r="AA622" s="189"/>
      <c r="AB622" s="189"/>
      <c r="AC622" s="189"/>
      <c r="AD622" s="189"/>
      <c r="AE622" s="189"/>
      <c r="AF622" s="189"/>
      <c r="AG622" s="189"/>
      <c r="AH622" s="189"/>
      <c r="AI622" s="189"/>
      <c r="AJ622" s="189"/>
      <c r="AK622" s="189"/>
      <c r="AL622" s="189"/>
      <c r="AM622" s="189"/>
      <c r="AN622" s="189"/>
      <c r="AO622" s="189"/>
      <c r="AP622" s="189"/>
      <c r="AQ622" s="189"/>
      <c r="AR622" s="189"/>
      <c r="AS622" s="189"/>
      <c r="AT622" s="189"/>
      <c r="AU622" s="189"/>
      <c r="AV622" s="189"/>
      <c r="AW622" s="189"/>
      <c r="AX622" s="189"/>
      <c r="AY622" s="194" t="s">
        <v>417</v>
      </c>
      <c r="AZ622" s="290" t="s">
        <v>418</v>
      </c>
      <c r="BA622" s="184" t="s">
        <v>1171</v>
      </c>
      <c r="BB622" s="184"/>
      <c r="BC622" s="184"/>
      <c r="BD622" s="189"/>
      <c r="BE622" s="189"/>
      <c r="BF622" s="189"/>
      <c r="BG622" s="184">
        <v>1</v>
      </c>
      <c r="BH622" s="291">
        <v>42397</v>
      </c>
      <c r="BI622" s="292"/>
      <c r="BJ622" s="187" t="s">
        <v>2524</v>
      </c>
      <c r="BK622" s="187"/>
      <c r="BL622" s="187"/>
      <c r="BM622" s="189">
        <v>201.9</v>
      </c>
      <c r="BN622" s="187">
        <v>1.99</v>
      </c>
      <c r="BO622" s="163"/>
      <c r="BP622" s="189">
        <v>100</v>
      </c>
      <c r="BQ622" s="246">
        <v>15.16</v>
      </c>
      <c r="BR622" s="142"/>
      <c r="BS622" s="293"/>
      <c r="BT622" s="293"/>
      <c r="BU622" s="293"/>
      <c r="BV622" s="163"/>
      <c r="BW622" s="163"/>
      <c r="BX622" s="192"/>
      <c r="BY622" s="189"/>
      <c r="BZ622" s="189"/>
      <c r="CA622" s="193"/>
      <c r="CB622" s="194"/>
      <c r="CC622" s="292"/>
      <c r="CD622" s="189"/>
      <c r="CE622" s="189"/>
      <c r="CF622" s="181"/>
      <c r="CG622" s="294"/>
      <c r="CH622" s="294"/>
      <c r="CI622" s="227"/>
      <c r="CJ622" s="142"/>
      <c r="CK622" s="192"/>
      <c r="CL622" s="142"/>
      <c r="CM622" s="188"/>
      <c r="CN622" s="295"/>
      <c r="CO622" s="189"/>
      <c r="CP622" s="189"/>
      <c r="CQ622" s="189"/>
      <c r="CR622" s="142"/>
      <c r="CS622" s="194"/>
    </row>
    <row r="623" spans="1:97">
      <c r="A623" s="58">
        <v>249.1</v>
      </c>
      <c r="B623" s="182" t="s">
        <v>2525</v>
      </c>
      <c r="C623" s="187"/>
      <c r="D623" s="63"/>
      <c r="E623" s="63"/>
      <c r="F623" s="537"/>
      <c r="G623" s="537">
        <v>3712</v>
      </c>
      <c r="H623" s="60" t="s">
        <v>2522</v>
      </c>
      <c r="J623" s="61"/>
      <c r="K623" s="142" t="s">
        <v>2523</v>
      </c>
      <c r="L623"/>
      <c r="O623" s="228"/>
      <c r="P623" s="228"/>
      <c r="Q623" s="189"/>
      <c r="R623" s="189"/>
      <c r="S623" s="187"/>
      <c r="T623" s="181"/>
      <c r="U623" s="187"/>
      <c r="V623" s="188"/>
      <c r="W623" s="189"/>
      <c r="X623" s="189"/>
      <c r="Y623" s="189"/>
      <c r="Z623" s="189"/>
      <c r="AA623" s="189"/>
      <c r="AB623" s="189"/>
      <c r="AC623" s="189"/>
      <c r="AD623" s="189"/>
      <c r="AE623" s="189"/>
      <c r="AF623" s="189"/>
      <c r="AG623" s="189"/>
      <c r="AH623" s="189"/>
      <c r="AI623" s="189"/>
      <c r="AJ623" s="189"/>
      <c r="AK623" s="189"/>
      <c r="AL623" s="189"/>
      <c r="AM623" s="189"/>
      <c r="AN623" s="189"/>
      <c r="AO623" s="189"/>
      <c r="AP623" s="189"/>
      <c r="AQ623" s="189"/>
      <c r="AR623" s="189"/>
      <c r="AS623" s="189"/>
      <c r="AT623" s="189"/>
      <c r="AU623" s="189"/>
      <c r="AV623" s="189"/>
      <c r="AW623" s="189"/>
      <c r="AX623" s="189"/>
      <c r="AY623" s="194" t="s">
        <v>417</v>
      </c>
      <c r="AZ623" s="290" t="s">
        <v>418</v>
      </c>
      <c r="BA623" s="184" t="s">
        <v>1174</v>
      </c>
      <c r="BB623" s="184"/>
      <c r="BC623" s="184"/>
      <c r="BD623" s="189"/>
      <c r="BE623" s="189" t="s">
        <v>1174</v>
      </c>
      <c r="BF623" s="189"/>
      <c r="BG623" s="184">
        <v>5</v>
      </c>
      <c r="BH623" s="291">
        <v>42573</v>
      </c>
      <c r="BI623" s="292"/>
      <c r="BJ623" s="187"/>
      <c r="BK623" s="187"/>
      <c r="BL623" s="187"/>
      <c r="BM623" s="189"/>
      <c r="BN623" s="187"/>
      <c r="BO623" s="163"/>
      <c r="BP623" s="189"/>
      <c r="BR623" s="142"/>
      <c r="BS623" s="293"/>
      <c r="BT623" s="293"/>
      <c r="BU623" s="293"/>
      <c r="BV623" s="163"/>
      <c r="BW623" s="163"/>
      <c r="BX623" s="192"/>
      <c r="BY623" s="189"/>
      <c r="BZ623" s="189"/>
      <c r="CA623" s="193"/>
      <c r="CB623" s="194"/>
      <c r="CC623" s="292"/>
      <c r="CD623" s="189"/>
      <c r="CE623" s="189"/>
      <c r="CF623" s="181"/>
      <c r="CG623" s="294"/>
      <c r="CH623" s="294"/>
      <c r="CI623" s="227"/>
      <c r="CJ623" s="142"/>
      <c r="CK623" s="192"/>
      <c r="CL623" s="142"/>
      <c r="CM623" s="188"/>
      <c r="CN623" s="295"/>
      <c r="CO623" s="189"/>
      <c r="CP623" s="189"/>
      <c r="CQ623" s="189"/>
      <c r="CR623" s="142"/>
      <c r="CS623" s="194"/>
    </row>
    <row r="624" spans="1:97">
      <c r="A624" s="58">
        <v>249.2</v>
      </c>
      <c r="B624" s="182" t="s">
        <v>2526</v>
      </c>
      <c r="C624" s="187"/>
      <c r="D624" s="63"/>
      <c r="E624" s="63"/>
      <c r="F624" s="537"/>
      <c r="G624" s="537">
        <v>3712</v>
      </c>
      <c r="H624" s="60" t="s">
        <v>2527</v>
      </c>
      <c r="J624" s="61"/>
      <c r="K624" s="142" t="s">
        <v>2528</v>
      </c>
      <c r="L624"/>
      <c r="O624" s="228"/>
      <c r="P624" s="228"/>
      <c r="Q624" s="189"/>
      <c r="R624" s="189"/>
      <c r="S624" s="187"/>
      <c r="T624" s="181"/>
      <c r="U624" s="187"/>
      <c r="V624" s="188"/>
      <c r="W624" s="189"/>
      <c r="X624" s="189"/>
      <c r="Y624" s="189"/>
      <c r="Z624" s="189"/>
      <c r="AA624" s="189"/>
      <c r="AB624" s="189"/>
      <c r="AC624" s="189"/>
      <c r="AD624" s="189"/>
      <c r="AE624" s="189"/>
      <c r="AF624" s="189"/>
      <c r="AG624" s="189"/>
      <c r="AH624" s="189"/>
      <c r="AI624" s="189"/>
      <c r="AJ624" s="189"/>
      <c r="AK624" s="189"/>
      <c r="AL624" s="189"/>
      <c r="AM624" s="189"/>
      <c r="AN624" s="189"/>
      <c r="AO624" s="189"/>
      <c r="AP624" s="189"/>
      <c r="AQ624" s="189"/>
      <c r="AR624" s="189"/>
      <c r="AS624" s="189"/>
      <c r="AT624" s="189"/>
      <c r="AU624" s="189"/>
      <c r="AV624" s="189"/>
      <c r="AW624" s="189"/>
      <c r="AX624" s="189"/>
      <c r="AY624" s="194" t="s">
        <v>417</v>
      </c>
      <c r="AZ624" s="290" t="s">
        <v>418</v>
      </c>
      <c r="BA624" s="184" t="s">
        <v>1171</v>
      </c>
      <c r="BB624" s="184"/>
      <c r="BC624" s="184"/>
      <c r="BD624" s="189"/>
      <c r="BE624" s="189"/>
      <c r="BF624" s="189"/>
      <c r="BG624" s="184">
        <v>1</v>
      </c>
      <c r="BH624" s="291">
        <v>42397</v>
      </c>
      <c r="BI624" s="292"/>
      <c r="BJ624" s="187" t="s">
        <v>878</v>
      </c>
      <c r="BK624" s="187"/>
      <c r="BL624" s="187"/>
      <c r="BM624" s="189">
        <v>120.2</v>
      </c>
      <c r="BN624" s="187">
        <v>1.96</v>
      </c>
      <c r="BO624" s="163"/>
      <c r="BP624" s="189">
        <v>100</v>
      </c>
      <c r="BQ624" s="246">
        <v>4.74</v>
      </c>
      <c r="BR624" s="142"/>
      <c r="BS624" s="293"/>
      <c r="BT624" s="293"/>
      <c r="BU624" s="293"/>
      <c r="BV624" s="163"/>
      <c r="BW624" s="163"/>
      <c r="BX624" s="192"/>
      <c r="BY624" s="189"/>
      <c r="BZ624" s="189"/>
      <c r="CA624" s="193"/>
      <c r="CB624" s="194"/>
      <c r="CC624" s="292"/>
      <c r="CD624" s="189"/>
      <c r="CE624" s="189"/>
      <c r="CF624" s="181"/>
      <c r="CG624" s="294"/>
      <c r="CH624" s="294"/>
      <c r="CI624" s="227"/>
      <c r="CJ624" s="142"/>
      <c r="CK624" s="192"/>
      <c r="CL624" s="142"/>
      <c r="CM624" s="188"/>
      <c r="CN624" s="295"/>
      <c r="CO624" s="189"/>
      <c r="CP624" s="189"/>
      <c r="CQ624" s="189"/>
      <c r="CR624" s="142"/>
      <c r="CS624" s="194"/>
    </row>
    <row r="625" spans="1:97">
      <c r="A625" s="58">
        <v>249.3</v>
      </c>
      <c r="B625" s="182" t="s">
        <v>2529</v>
      </c>
      <c r="C625" s="187"/>
      <c r="D625" s="63"/>
      <c r="E625" s="63"/>
      <c r="F625" s="537"/>
      <c r="G625" s="537">
        <v>3712</v>
      </c>
      <c r="H625" s="60" t="s">
        <v>2527</v>
      </c>
      <c r="J625" s="61"/>
      <c r="K625" s="142" t="s">
        <v>2528</v>
      </c>
      <c r="L625"/>
      <c r="O625" s="228"/>
      <c r="P625" s="228"/>
      <c r="Q625" s="189"/>
      <c r="R625" s="189"/>
      <c r="S625" s="187"/>
      <c r="T625" s="181"/>
      <c r="U625" s="187"/>
      <c r="V625" s="188"/>
      <c r="W625" s="189"/>
      <c r="X625" s="189"/>
      <c r="Y625" s="189"/>
      <c r="Z625" s="189"/>
      <c r="AA625" s="189"/>
      <c r="AB625" s="189"/>
      <c r="AC625" s="189"/>
      <c r="AD625" s="189"/>
      <c r="AE625" s="189"/>
      <c r="AF625" s="189"/>
      <c r="AG625" s="189"/>
      <c r="AH625" s="189"/>
      <c r="AI625" s="189"/>
      <c r="AJ625" s="189"/>
      <c r="AK625" s="189"/>
      <c r="AL625" s="189"/>
      <c r="AM625" s="189"/>
      <c r="AN625" s="189"/>
      <c r="AO625" s="189"/>
      <c r="AP625" s="189"/>
      <c r="AQ625" s="189"/>
      <c r="AR625" s="189"/>
      <c r="AS625" s="189"/>
      <c r="AT625" s="189"/>
      <c r="AU625" s="189"/>
      <c r="AV625" s="189"/>
      <c r="AW625" s="189"/>
      <c r="AX625" s="189"/>
      <c r="AY625" s="194" t="s">
        <v>417</v>
      </c>
      <c r="AZ625" s="290" t="s">
        <v>418</v>
      </c>
      <c r="BA625" s="184" t="s">
        <v>1174</v>
      </c>
      <c r="BB625" s="184"/>
      <c r="BC625" s="184"/>
      <c r="BD625" s="189"/>
      <c r="BE625" s="189" t="s">
        <v>1174</v>
      </c>
      <c r="BF625" s="189"/>
      <c r="BG625" s="184">
        <v>5</v>
      </c>
      <c r="BH625" s="291">
        <v>42573</v>
      </c>
      <c r="BI625" s="292"/>
      <c r="BJ625" s="187"/>
      <c r="BK625" s="187"/>
      <c r="BL625" s="187"/>
      <c r="BM625" s="189"/>
      <c r="BN625" s="187"/>
      <c r="BO625" s="163"/>
      <c r="BP625" s="189"/>
      <c r="BR625" s="142"/>
      <c r="BS625" s="293"/>
      <c r="BT625" s="293"/>
      <c r="BU625" s="293"/>
      <c r="BV625" s="163"/>
      <c r="BW625" s="163"/>
      <c r="BX625" s="192"/>
      <c r="BY625" s="189"/>
      <c r="BZ625" s="189"/>
      <c r="CA625" s="193"/>
      <c r="CB625" s="194"/>
      <c r="CC625" s="292"/>
      <c r="CD625" s="189"/>
      <c r="CE625" s="189"/>
      <c r="CF625" s="181"/>
      <c r="CG625" s="294"/>
      <c r="CH625" s="294"/>
      <c r="CI625" s="227"/>
      <c r="CJ625" s="142"/>
      <c r="CK625" s="192"/>
      <c r="CL625" s="142"/>
      <c r="CM625" s="188"/>
      <c r="CN625" s="295"/>
      <c r="CO625" s="189"/>
      <c r="CP625" s="189"/>
      <c r="CQ625" s="189"/>
      <c r="CR625" s="142"/>
      <c r="CS625" s="194"/>
    </row>
    <row r="626" spans="1:97">
      <c r="A626" s="58">
        <v>250</v>
      </c>
      <c r="B626" s="182" t="s">
        <v>2530</v>
      </c>
      <c r="C626" s="187"/>
      <c r="D626" s="63"/>
      <c r="E626" s="63"/>
      <c r="F626" s="537"/>
      <c r="G626" s="537">
        <v>3969</v>
      </c>
      <c r="H626" s="60" t="s">
        <v>2531</v>
      </c>
      <c r="J626" s="61"/>
      <c r="K626" s="142" t="s">
        <v>2532</v>
      </c>
      <c r="L626"/>
      <c r="O626" s="228"/>
      <c r="P626" s="228"/>
      <c r="Q626" s="189"/>
      <c r="R626" s="189"/>
      <c r="S626" s="187"/>
      <c r="T626" s="181"/>
      <c r="U626" s="187"/>
      <c r="V626" s="188"/>
      <c r="W626" s="189"/>
      <c r="X626" s="189"/>
      <c r="Y626" s="189"/>
      <c r="Z626" s="189"/>
      <c r="AA626" s="189"/>
      <c r="AB626" s="189"/>
      <c r="AC626" s="189"/>
      <c r="AD626" s="189"/>
      <c r="AE626" s="189"/>
      <c r="AF626" s="189"/>
      <c r="AG626" s="189"/>
      <c r="AH626" s="189"/>
      <c r="AI626" s="189"/>
      <c r="AJ626" s="189"/>
      <c r="AK626" s="189"/>
      <c r="AL626" s="189"/>
      <c r="AM626" s="189"/>
      <c r="AN626" s="189"/>
      <c r="AO626" s="189"/>
      <c r="AP626" s="189"/>
      <c r="AQ626" s="189"/>
      <c r="AR626" s="189"/>
      <c r="AS626" s="189"/>
      <c r="AT626" s="189"/>
      <c r="AU626" s="189"/>
      <c r="AV626" s="189"/>
      <c r="AW626" s="189"/>
      <c r="AX626" s="189"/>
      <c r="AY626" s="194" t="s">
        <v>417</v>
      </c>
      <c r="AZ626" s="290" t="s">
        <v>418</v>
      </c>
      <c r="BA626" s="184" t="s">
        <v>1171</v>
      </c>
      <c r="BB626" s="184"/>
      <c r="BC626" s="184"/>
      <c r="BD626" s="189"/>
      <c r="BE626" s="189"/>
      <c r="BF626" s="189"/>
      <c r="BG626" s="184">
        <v>1</v>
      </c>
      <c r="BH626" s="291">
        <v>42397</v>
      </c>
      <c r="BI626" s="292"/>
      <c r="BJ626" s="187">
        <v>95</v>
      </c>
      <c r="BK626" s="187"/>
      <c r="BL626" s="187"/>
      <c r="BM626" s="189">
        <v>62</v>
      </c>
      <c r="BN626" s="187">
        <v>1.91</v>
      </c>
      <c r="BO626" s="163"/>
      <c r="BP626" s="189">
        <v>100</v>
      </c>
      <c r="BQ626" s="246">
        <v>3.38</v>
      </c>
      <c r="BR626" s="142"/>
      <c r="BS626" s="293"/>
      <c r="BT626" s="293"/>
      <c r="BU626" s="293"/>
      <c r="BV626" s="163"/>
      <c r="BW626" s="163"/>
      <c r="BX626" s="192"/>
      <c r="BY626" s="189"/>
      <c r="BZ626" s="189"/>
      <c r="CA626" s="193"/>
      <c r="CB626" s="194"/>
      <c r="CC626" s="292"/>
      <c r="CD626" s="189"/>
      <c r="CE626" s="189"/>
      <c r="CF626" s="181"/>
      <c r="CG626" s="294"/>
      <c r="CH626" s="294"/>
      <c r="CI626" s="227"/>
      <c r="CJ626" s="142"/>
      <c r="CK626" s="192"/>
      <c r="CL626" s="142"/>
      <c r="CM626" s="188"/>
      <c r="CN626" s="295"/>
      <c r="CO626" s="189"/>
      <c r="CP626" s="189"/>
      <c r="CQ626" s="189"/>
      <c r="CR626" s="142"/>
      <c r="CS626" s="194"/>
    </row>
    <row r="627" spans="1:97">
      <c r="A627" s="58">
        <v>250.1</v>
      </c>
      <c r="B627" s="182" t="s">
        <v>2533</v>
      </c>
      <c r="C627" s="187"/>
      <c r="D627" s="63"/>
      <c r="E627" s="63"/>
      <c r="F627" s="537"/>
      <c r="G627" s="537">
        <v>3969</v>
      </c>
      <c r="H627" s="60" t="s">
        <v>2534</v>
      </c>
      <c r="J627" s="61"/>
      <c r="K627" s="142" t="s">
        <v>2528</v>
      </c>
      <c r="L627"/>
      <c r="O627" s="228"/>
      <c r="P627" s="228"/>
      <c r="Q627" s="189"/>
      <c r="R627" s="189"/>
      <c r="S627" s="187"/>
      <c r="T627" s="181"/>
      <c r="U627" s="187"/>
      <c r="V627" s="188"/>
      <c r="W627" s="189"/>
      <c r="X627" s="189"/>
      <c r="Y627" s="189"/>
      <c r="Z627" s="189"/>
      <c r="AA627" s="189"/>
      <c r="AB627" s="189"/>
      <c r="AC627" s="189"/>
      <c r="AD627" s="189"/>
      <c r="AE627" s="189"/>
      <c r="AF627" s="189"/>
      <c r="AG627" s="189"/>
      <c r="AH627" s="189"/>
      <c r="AI627" s="189"/>
      <c r="AJ627" s="189"/>
      <c r="AK627" s="189"/>
      <c r="AL627" s="189"/>
      <c r="AM627" s="189"/>
      <c r="AN627" s="189"/>
      <c r="AO627" s="189"/>
      <c r="AP627" s="189"/>
      <c r="AQ627" s="189"/>
      <c r="AR627" s="189"/>
      <c r="AS627" s="189"/>
      <c r="AT627" s="189"/>
      <c r="AU627" s="189"/>
      <c r="AV627" s="189"/>
      <c r="AW627" s="189"/>
      <c r="AX627" s="189"/>
      <c r="AY627" s="194" t="s">
        <v>417</v>
      </c>
      <c r="AZ627" s="290" t="s">
        <v>418</v>
      </c>
      <c r="BA627" s="184" t="s">
        <v>1171</v>
      </c>
      <c r="BB627" s="184"/>
      <c r="BC627" s="184"/>
      <c r="BD627" s="189"/>
      <c r="BE627" s="189"/>
      <c r="BF627" s="189"/>
      <c r="BG627" s="184">
        <v>1</v>
      </c>
      <c r="BH627" s="291">
        <v>42397</v>
      </c>
      <c r="BI627" s="292"/>
      <c r="BJ627" s="187" t="s">
        <v>878</v>
      </c>
      <c r="BK627" s="187"/>
      <c r="BL627" s="187"/>
      <c r="BM627" s="189">
        <v>77.599999999999994</v>
      </c>
      <c r="BN627" s="187">
        <v>1.92</v>
      </c>
      <c r="BO627" s="163"/>
      <c r="BP627" s="189">
        <v>100</v>
      </c>
      <c r="BQ627" s="246">
        <v>2.92</v>
      </c>
      <c r="BR627" s="142"/>
      <c r="BS627" s="293"/>
      <c r="BT627" s="293"/>
      <c r="BU627" s="293"/>
      <c r="BV627" s="163"/>
      <c r="BW627" s="163"/>
      <c r="BX627" s="192"/>
      <c r="BY627" s="189"/>
      <c r="BZ627" s="189"/>
      <c r="CA627" s="193"/>
      <c r="CB627" s="194"/>
      <c r="CC627" s="292"/>
      <c r="CD627" s="189"/>
      <c r="CE627" s="189"/>
      <c r="CF627" s="181"/>
      <c r="CG627" s="294"/>
      <c r="CH627" s="294"/>
      <c r="CI627" s="227"/>
      <c r="CJ627" s="142"/>
      <c r="CK627" s="192"/>
      <c r="CL627" s="142"/>
      <c r="CM627" s="188"/>
      <c r="CN627" s="295"/>
      <c r="CO627" s="189"/>
      <c r="CP627" s="189"/>
      <c r="CQ627" s="189"/>
      <c r="CR627" s="142"/>
      <c r="CS627" s="194"/>
    </row>
    <row r="628" spans="1:97">
      <c r="A628" s="58">
        <v>251</v>
      </c>
      <c r="B628" s="182" t="s">
        <v>2535</v>
      </c>
      <c r="C628" s="187"/>
      <c r="D628" s="63"/>
      <c r="E628" s="63"/>
      <c r="F628" s="537"/>
      <c r="G628" s="537">
        <v>3642</v>
      </c>
      <c r="H628" s="60" t="s">
        <v>2536</v>
      </c>
      <c r="J628" s="61"/>
      <c r="K628" s="142" t="s">
        <v>2523</v>
      </c>
      <c r="L628"/>
      <c r="O628" s="228"/>
      <c r="P628" s="228"/>
      <c r="Q628" s="189"/>
      <c r="R628" s="189"/>
      <c r="S628" s="187"/>
      <c r="T628" s="181"/>
      <c r="U628" s="187"/>
      <c r="V628" s="188"/>
      <c r="W628" s="189"/>
      <c r="X628" s="189"/>
      <c r="Y628" s="189"/>
      <c r="Z628" s="189"/>
      <c r="AA628" s="189"/>
      <c r="AB628" s="189"/>
      <c r="AC628" s="189"/>
      <c r="AD628" s="189"/>
      <c r="AE628" s="189"/>
      <c r="AF628" s="189"/>
      <c r="AG628" s="189"/>
      <c r="AH628" s="189"/>
      <c r="AI628" s="189"/>
      <c r="AJ628" s="189"/>
      <c r="AK628" s="189"/>
      <c r="AL628" s="189"/>
      <c r="AM628" s="189"/>
      <c r="AN628" s="189"/>
      <c r="AO628" s="189"/>
      <c r="AP628" s="189"/>
      <c r="AQ628" s="189"/>
      <c r="AR628" s="189"/>
      <c r="AS628" s="189"/>
      <c r="AT628" s="189"/>
      <c r="AU628" s="189"/>
      <c r="AV628" s="189"/>
      <c r="AW628" s="189"/>
      <c r="AX628" s="189"/>
      <c r="AY628" s="194" t="s">
        <v>417</v>
      </c>
      <c r="AZ628" s="290" t="s">
        <v>418</v>
      </c>
      <c r="BA628" s="184" t="s">
        <v>1171</v>
      </c>
      <c r="BB628" s="184"/>
      <c r="BC628" s="184"/>
      <c r="BD628" s="189"/>
      <c r="BE628" s="189"/>
      <c r="BF628" s="189"/>
      <c r="BG628" s="184">
        <v>1</v>
      </c>
      <c r="BH628" s="291">
        <v>42397</v>
      </c>
      <c r="BI628" s="292"/>
      <c r="BJ628" s="187" t="s">
        <v>2537</v>
      </c>
      <c r="BK628" s="187"/>
      <c r="BL628" s="187"/>
      <c r="BM628" s="189">
        <v>213.5</v>
      </c>
      <c r="BN628" s="187">
        <v>2.0099999999999998</v>
      </c>
      <c r="BO628" s="163"/>
      <c r="BP628" s="189">
        <v>100</v>
      </c>
      <c r="BQ628" s="246">
        <v>13.74</v>
      </c>
      <c r="BR628" s="142"/>
      <c r="BS628" s="293"/>
      <c r="BT628" s="293"/>
      <c r="BU628" s="293"/>
      <c r="BV628" s="163"/>
      <c r="BW628" s="163"/>
      <c r="BX628" s="192"/>
      <c r="BY628" s="189"/>
      <c r="BZ628" s="189"/>
      <c r="CA628" s="193"/>
      <c r="CB628" s="194"/>
      <c r="CC628" s="292"/>
      <c r="CD628" s="189"/>
      <c r="CE628" s="189"/>
      <c r="CF628" s="181"/>
      <c r="CG628" s="294"/>
      <c r="CH628" s="294"/>
      <c r="CI628" s="227"/>
      <c r="CJ628" s="142"/>
      <c r="CK628" s="192"/>
      <c r="CL628" s="142"/>
      <c r="CM628" s="188"/>
      <c r="CN628" s="295"/>
      <c r="CO628" s="189"/>
      <c r="CP628" s="189"/>
      <c r="CQ628" s="189"/>
      <c r="CR628" s="142"/>
      <c r="CS628" s="194"/>
    </row>
    <row r="629" spans="1:97">
      <c r="A629" s="58">
        <v>251.1</v>
      </c>
      <c r="B629" s="182" t="s">
        <v>2538</v>
      </c>
      <c r="C629" s="187"/>
      <c r="D629" s="63"/>
      <c r="E629" s="63"/>
      <c r="F629" s="537"/>
      <c r="G629" s="537">
        <v>3642</v>
      </c>
      <c r="H629" s="60" t="s">
        <v>2536</v>
      </c>
      <c r="J629" s="61"/>
      <c r="K629" s="142" t="s">
        <v>2523</v>
      </c>
      <c r="L629"/>
      <c r="O629" s="228"/>
      <c r="P629" s="228"/>
      <c r="Q629" s="189"/>
      <c r="R629" s="189"/>
      <c r="S629" s="187"/>
      <c r="T629" s="181"/>
      <c r="U629" s="187"/>
      <c r="V629" s="188"/>
      <c r="W629" s="189"/>
      <c r="X629" s="189"/>
      <c r="Y629" s="189"/>
      <c r="Z629" s="189"/>
      <c r="AA629" s="189"/>
      <c r="AB629" s="189"/>
      <c r="AC629" s="189"/>
      <c r="AD629" s="189"/>
      <c r="AE629" s="189"/>
      <c r="AF629" s="189"/>
      <c r="AG629" s="189"/>
      <c r="AH629" s="189"/>
      <c r="AI629" s="189"/>
      <c r="AJ629" s="189"/>
      <c r="AK629" s="189"/>
      <c r="AL629" s="189"/>
      <c r="AM629" s="189"/>
      <c r="AN629" s="189"/>
      <c r="AO629" s="189"/>
      <c r="AP629" s="189"/>
      <c r="AQ629" s="189"/>
      <c r="AR629" s="189"/>
      <c r="AS629" s="189"/>
      <c r="AT629" s="189"/>
      <c r="AU629" s="189"/>
      <c r="AV629" s="189"/>
      <c r="AW629" s="189"/>
      <c r="AX629" s="189"/>
      <c r="AY629" s="194" t="s">
        <v>417</v>
      </c>
      <c r="AZ629" s="290" t="s">
        <v>418</v>
      </c>
      <c r="BA629" s="184" t="s">
        <v>1174</v>
      </c>
      <c r="BB629" s="184"/>
      <c r="BC629" s="184"/>
      <c r="BD629" s="189"/>
      <c r="BE629" s="189" t="s">
        <v>1174</v>
      </c>
      <c r="BF629" s="189"/>
      <c r="BG629" s="184">
        <v>5</v>
      </c>
      <c r="BH629" s="291">
        <v>42573</v>
      </c>
      <c r="BI629" s="292"/>
      <c r="BJ629" s="187"/>
      <c r="BK629" s="187"/>
      <c r="BL629" s="187"/>
      <c r="BM629" s="189"/>
      <c r="BN629" s="187"/>
      <c r="BO629" s="163"/>
      <c r="BP629" s="189"/>
      <c r="BR629" s="142"/>
      <c r="BS629" s="293"/>
      <c r="BT629" s="293"/>
      <c r="BU629" s="293"/>
      <c r="BV629" s="163"/>
      <c r="BW629" s="163"/>
      <c r="BX629" s="192"/>
      <c r="BY629" s="189"/>
      <c r="BZ629" s="189"/>
      <c r="CA629" s="193"/>
      <c r="CB629" s="194"/>
      <c r="CC629" s="292"/>
      <c r="CD629" s="189"/>
      <c r="CE629" s="189"/>
      <c r="CF629" s="181"/>
      <c r="CG629" s="294"/>
      <c r="CH629" s="294"/>
      <c r="CI629" s="227"/>
      <c r="CJ629" s="142"/>
      <c r="CK629" s="192"/>
      <c r="CL629" s="142"/>
      <c r="CM629" s="188"/>
      <c r="CN629" s="295"/>
      <c r="CO629" s="189"/>
      <c r="CP629" s="189"/>
      <c r="CQ629" s="189"/>
      <c r="CR629" s="142"/>
      <c r="CS629" s="194"/>
    </row>
    <row r="630" spans="1:97">
      <c r="A630" s="58">
        <v>251.2</v>
      </c>
      <c r="B630" s="182" t="s">
        <v>2539</v>
      </c>
      <c r="C630" s="187"/>
      <c r="D630" s="63"/>
      <c r="E630" s="63"/>
      <c r="F630" s="537"/>
      <c r="G630" s="537">
        <v>3642</v>
      </c>
      <c r="H630" s="60" t="s">
        <v>2540</v>
      </c>
      <c r="J630" s="61"/>
      <c r="K630" s="142" t="s">
        <v>2541</v>
      </c>
      <c r="L630"/>
      <c r="O630" s="228"/>
      <c r="P630" s="228"/>
      <c r="Q630" s="189"/>
      <c r="R630" s="189"/>
      <c r="S630" s="187"/>
      <c r="T630" s="181"/>
      <c r="U630" s="187"/>
      <c r="V630" s="188"/>
      <c r="W630" s="189"/>
      <c r="X630" s="189"/>
      <c r="Y630" s="189"/>
      <c r="Z630" s="189"/>
      <c r="AA630" s="189"/>
      <c r="AB630" s="189"/>
      <c r="AC630" s="189"/>
      <c r="AD630" s="189"/>
      <c r="AE630" s="189"/>
      <c r="AF630" s="189"/>
      <c r="AG630" s="189"/>
      <c r="AH630" s="189"/>
      <c r="AI630" s="189"/>
      <c r="AJ630" s="189"/>
      <c r="AK630" s="189"/>
      <c r="AL630" s="189"/>
      <c r="AM630" s="189"/>
      <c r="AN630" s="189"/>
      <c r="AO630" s="189"/>
      <c r="AP630" s="189"/>
      <c r="AQ630" s="189"/>
      <c r="AR630" s="189"/>
      <c r="AS630" s="189"/>
      <c r="AT630" s="189"/>
      <c r="AU630" s="189"/>
      <c r="AV630" s="189"/>
      <c r="AW630" s="189"/>
      <c r="AX630" s="189"/>
      <c r="AY630" s="194" t="s">
        <v>417</v>
      </c>
      <c r="AZ630" s="290" t="s">
        <v>418</v>
      </c>
      <c r="BA630" s="184" t="s">
        <v>1171</v>
      </c>
      <c r="BB630" s="184"/>
      <c r="BC630" s="184"/>
      <c r="BD630" s="189"/>
      <c r="BE630" s="189"/>
      <c r="BF630" s="189"/>
      <c r="BG630" s="184">
        <v>1</v>
      </c>
      <c r="BH630" s="291">
        <v>42397</v>
      </c>
      <c r="BI630" s="292"/>
      <c r="BJ630" s="187" t="s">
        <v>878</v>
      </c>
      <c r="BK630" s="187"/>
      <c r="BL630" s="187"/>
      <c r="BM630" s="189">
        <v>74</v>
      </c>
      <c r="BN630" s="187">
        <v>1.97</v>
      </c>
      <c r="BO630" s="163"/>
      <c r="BP630" s="189">
        <v>100</v>
      </c>
      <c r="BQ630" s="246">
        <v>3.82</v>
      </c>
      <c r="BR630" s="142"/>
      <c r="BS630" s="293"/>
      <c r="BT630" s="293"/>
      <c r="BU630" s="293"/>
      <c r="BV630" s="163"/>
      <c r="BW630" s="163"/>
      <c r="BX630" s="192"/>
      <c r="BY630" s="189"/>
      <c r="BZ630" s="189"/>
      <c r="CA630" s="193"/>
      <c r="CB630" s="194"/>
      <c r="CC630" s="292"/>
      <c r="CD630" s="189"/>
      <c r="CE630" s="189"/>
      <c r="CF630" s="181"/>
      <c r="CG630" s="294"/>
      <c r="CH630" s="294"/>
      <c r="CI630" s="227"/>
      <c r="CJ630" s="142"/>
      <c r="CK630" s="192"/>
      <c r="CL630" s="142"/>
      <c r="CM630" s="188"/>
      <c r="CN630" s="295"/>
      <c r="CO630" s="189"/>
      <c r="CP630" s="189"/>
      <c r="CQ630" s="189"/>
      <c r="CR630" s="142"/>
      <c r="CS630" s="194"/>
    </row>
    <row r="631" spans="1:97">
      <c r="A631" s="58">
        <v>251.3</v>
      </c>
      <c r="B631" s="182" t="s">
        <v>2542</v>
      </c>
      <c r="C631" s="187"/>
      <c r="D631" s="63"/>
      <c r="E631" s="63"/>
      <c r="F631" s="537"/>
      <c r="G631" s="537">
        <v>3642</v>
      </c>
      <c r="H631" s="60" t="s">
        <v>2540</v>
      </c>
      <c r="J631" s="60"/>
      <c r="K631" s="142" t="s">
        <v>2541</v>
      </c>
      <c r="L631"/>
      <c r="O631" s="228"/>
      <c r="P631" s="228"/>
      <c r="Q631" s="189"/>
      <c r="R631" s="189"/>
      <c r="S631" s="187"/>
      <c r="T631" s="181"/>
      <c r="U631" s="187"/>
      <c r="V631" s="188"/>
      <c r="W631" s="189"/>
      <c r="X631" s="189"/>
      <c r="Y631" s="189"/>
      <c r="Z631" s="189"/>
      <c r="AA631" s="189"/>
      <c r="AB631" s="189"/>
      <c r="AC631" s="189"/>
      <c r="AD631" s="189"/>
      <c r="AE631" s="189"/>
      <c r="AF631" s="189"/>
      <c r="AG631" s="189"/>
      <c r="AH631" s="189"/>
      <c r="AI631" s="189"/>
      <c r="AJ631" s="189"/>
      <c r="AK631" s="189"/>
      <c r="AL631" s="189"/>
      <c r="AM631" s="189"/>
      <c r="AN631" s="189"/>
      <c r="AO631" s="189"/>
      <c r="AP631" s="189"/>
      <c r="AQ631" s="189"/>
      <c r="AR631" s="189"/>
      <c r="AS631" s="189"/>
      <c r="AT631" s="189"/>
      <c r="AU631" s="189"/>
      <c r="AV631" s="189"/>
      <c r="AW631" s="189"/>
      <c r="AX631" s="189"/>
      <c r="AY631" s="194" t="s">
        <v>417</v>
      </c>
      <c r="AZ631" s="290" t="s">
        <v>418</v>
      </c>
      <c r="BA631" s="184" t="s">
        <v>1174</v>
      </c>
      <c r="BB631" s="184"/>
      <c r="BC631" s="184"/>
      <c r="BD631" s="189"/>
      <c r="BE631" s="189" t="s">
        <v>1174</v>
      </c>
      <c r="BF631" s="189"/>
      <c r="BG631" s="184">
        <v>5</v>
      </c>
      <c r="BH631" s="291">
        <v>42573</v>
      </c>
      <c r="BI631" s="292"/>
      <c r="BJ631" s="187"/>
      <c r="BK631" s="187"/>
      <c r="BL631" s="187"/>
      <c r="BM631" s="189"/>
      <c r="BN631" s="187"/>
      <c r="BO631" s="163"/>
      <c r="BP631" s="189"/>
      <c r="BR631" s="142"/>
      <c r="BS631" s="293"/>
      <c r="BT631" s="293"/>
      <c r="BU631" s="293"/>
      <c r="BV631" s="163"/>
      <c r="BW631" s="163"/>
      <c r="BX631" s="192"/>
      <c r="BY631" s="189"/>
      <c r="BZ631" s="189"/>
      <c r="CA631" s="193"/>
      <c r="CB631" s="194"/>
      <c r="CC631" s="292"/>
      <c r="CD631" s="189"/>
      <c r="CE631" s="189"/>
      <c r="CF631" s="181"/>
      <c r="CG631" s="294"/>
      <c r="CH631" s="294"/>
      <c r="CI631" s="227"/>
      <c r="CJ631" s="142"/>
      <c r="CK631" s="192"/>
      <c r="CL631" s="142"/>
      <c r="CM631" s="188"/>
      <c r="CN631" s="295"/>
      <c r="CO631" s="189"/>
      <c r="CP631" s="189"/>
      <c r="CQ631" s="189"/>
      <c r="CR631" s="142"/>
      <c r="CS631" s="194"/>
    </row>
    <row r="632" spans="1:97">
      <c r="A632" s="56">
        <v>252</v>
      </c>
      <c r="B632" s="56" t="s">
        <v>2543</v>
      </c>
      <c r="C632" s="187"/>
      <c r="G632" s="59" t="s">
        <v>2544</v>
      </c>
      <c r="H632" s="60" t="s">
        <v>2544</v>
      </c>
      <c r="K632" s="142" t="s">
        <v>104</v>
      </c>
      <c r="U632" s="65" t="s">
        <v>2545</v>
      </c>
      <c r="AY632" s="194" t="s">
        <v>587</v>
      </c>
      <c r="AZ632" s="142" t="s">
        <v>2546</v>
      </c>
      <c r="BA632" s="184" t="s">
        <v>105</v>
      </c>
      <c r="BH632" s="291">
        <v>42640</v>
      </c>
      <c r="BK632"/>
      <c r="BO632" s="78">
        <v>124.15740563211503</v>
      </c>
      <c r="BP632">
        <v>30</v>
      </c>
      <c r="BQ632" s="246">
        <v>131.80000000000001</v>
      </c>
      <c r="BS632" s="470">
        <v>3.9540000000000006</v>
      </c>
    </row>
    <row r="633" spans="1:97">
      <c r="A633" s="56">
        <v>253</v>
      </c>
      <c r="B633" s="181" t="s">
        <v>2547</v>
      </c>
      <c r="C633" s="187"/>
      <c r="D633" s="65"/>
      <c r="E633" s="65"/>
      <c r="F633" s="58" t="s">
        <v>2548</v>
      </c>
      <c r="J633" s="61"/>
      <c r="K633" s="142" t="s">
        <v>104</v>
      </c>
      <c r="L633"/>
      <c r="O633" s="228"/>
      <c r="P633" s="228"/>
      <c r="Q633" s="189"/>
      <c r="R633" s="189"/>
      <c r="S633" s="187"/>
      <c r="T633" s="181"/>
      <c r="U633" s="187"/>
      <c r="V633" s="188"/>
      <c r="W633" s="189"/>
      <c r="X633" s="189"/>
      <c r="Y633" s="189"/>
      <c r="Z633" s="189"/>
      <c r="AA633" s="189"/>
      <c r="AB633" s="189"/>
      <c r="AC633" s="189"/>
      <c r="AD633" s="189"/>
      <c r="AE633" s="189"/>
      <c r="AF633" s="189"/>
      <c r="AG633" s="189"/>
      <c r="AH633" s="189"/>
      <c r="AI633" s="189"/>
      <c r="AJ633" s="189"/>
      <c r="AK633" s="189"/>
      <c r="AL633" s="189"/>
      <c r="AM633" s="189"/>
      <c r="AN633" s="189"/>
      <c r="AO633" s="189"/>
      <c r="AP633" s="189"/>
      <c r="AQ633" s="189"/>
      <c r="AR633" s="189"/>
      <c r="AS633" s="189"/>
      <c r="AT633" s="189"/>
      <c r="AU633" s="189"/>
      <c r="AV633" s="189"/>
      <c r="AW633" s="189"/>
      <c r="AX633" s="189"/>
      <c r="AY633" s="194" t="s">
        <v>417</v>
      </c>
      <c r="AZ633" s="290" t="s">
        <v>418</v>
      </c>
      <c r="BA633" s="184" t="s">
        <v>2549</v>
      </c>
      <c r="BB633" s="184"/>
      <c r="BC633" s="184"/>
      <c r="BD633" s="189"/>
      <c r="BE633" s="189"/>
      <c r="BF633" s="189"/>
      <c r="BG633" s="184">
        <v>1</v>
      </c>
      <c r="BH633" s="291">
        <v>42397</v>
      </c>
      <c r="BI633" s="292"/>
      <c r="BJ633" s="187"/>
      <c r="BK633" s="187"/>
      <c r="BL633" s="187"/>
      <c r="BM633" s="189">
        <v>393.2</v>
      </c>
      <c r="BN633" s="187">
        <v>2.06</v>
      </c>
      <c r="BO633" s="163"/>
      <c r="BP633" s="189">
        <v>100</v>
      </c>
      <c r="BR633" s="142"/>
      <c r="BS633" s="293"/>
      <c r="BT633" s="293"/>
      <c r="BU633" s="293"/>
      <c r="BV633" s="163"/>
      <c r="BW633" s="163"/>
      <c r="BX633" s="192"/>
      <c r="BY633" s="189"/>
      <c r="BZ633" s="189"/>
      <c r="CA633" s="193"/>
      <c r="CB633" s="194"/>
      <c r="CC633" s="292"/>
      <c r="CD633" s="189"/>
      <c r="CE633" s="189"/>
      <c r="CF633" s="181"/>
      <c r="CG633" s="294"/>
      <c r="CH633" s="294"/>
      <c r="CI633" s="227"/>
      <c r="CJ633" s="142"/>
      <c r="CK633" s="192"/>
      <c r="CL633" s="142"/>
      <c r="CM633" s="188"/>
      <c r="CN633" s="295"/>
      <c r="CO633" s="189"/>
      <c r="CP633" s="189"/>
      <c r="CQ633" s="189"/>
      <c r="CR633" s="142"/>
      <c r="CS633" s="194"/>
    </row>
    <row r="634" spans="1:97">
      <c r="A634" s="56">
        <v>253.1</v>
      </c>
      <c r="B634" s="181" t="s">
        <v>2550</v>
      </c>
      <c r="C634" s="187"/>
      <c r="D634" s="65"/>
      <c r="E634" s="65"/>
      <c r="F634" s="58" t="s">
        <v>2551</v>
      </c>
      <c r="G634" s="59" t="s">
        <v>2552</v>
      </c>
      <c r="J634" s="60"/>
      <c r="K634" s="142"/>
      <c r="L634"/>
      <c r="O634" s="228"/>
      <c r="P634" s="228"/>
      <c r="Q634" s="189"/>
      <c r="R634" s="189"/>
      <c r="S634" s="187"/>
      <c r="T634" s="181"/>
      <c r="U634" s="187"/>
      <c r="V634" s="188"/>
      <c r="W634" s="189"/>
      <c r="X634" s="189"/>
      <c r="Y634" s="189"/>
      <c r="Z634" s="189"/>
      <c r="AA634" s="189"/>
      <c r="AB634" s="189"/>
      <c r="AC634" s="189"/>
      <c r="AD634" s="189"/>
      <c r="AE634" s="189"/>
      <c r="AF634" s="189"/>
      <c r="AG634" s="189"/>
      <c r="AH634" s="189"/>
      <c r="AI634" s="189"/>
      <c r="AJ634" s="189"/>
      <c r="AK634" s="189"/>
      <c r="AL634" s="189"/>
      <c r="AM634" s="189"/>
      <c r="AN634" s="189"/>
      <c r="AO634" s="189"/>
      <c r="AP634" s="189"/>
      <c r="AQ634" s="189"/>
      <c r="AR634" s="189"/>
      <c r="AS634" s="189"/>
      <c r="AT634" s="189"/>
      <c r="AU634" s="189"/>
      <c r="AV634" s="189"/>
      <c r="AW634" s="189"/>
      <c r="AX634" s="189"/>
      <c r="AY634" s="194" t="s">
        <v>2553</v>
      </c>
      <c r="AZ634" s="290"/>
      <c r="BA634" s="184"/>
      <c r="BB634" s="184"/>
      <c r="BC634" s="184"/>
      <c r="BD634" s="189"/>
      <c r="BE634" s="189"/>
      <c r="BF634" s="189"/>
      <c r="BG634" s="184">
        <v>2</v>
      </c>
      <c r="BH634" s="291">
        <v>42528</v>
      </c>
      <c r="BI634" s="292"/>
      <c r="BJ634" s="187"/>
      <c r="BK634" s="187"/>
      <c r="BL634" s="187"/>
      <c r="BM634" s="189"/>
      <c r="BN634" s="187"/>
      <c r="BO634" s="163"/>
      <c r="BP634" s="189"/>
      <c r="BR634" s="142"/>
      <c r="BS634" s="293"/>
      <c r="BT634" s="293"/>
      <c r="BU634" s="293"/>
      <c r="BV634" s="163"/>
      <c r="BW634" s="163"/>
      <c r="BX634" s="192"/>
      <c r="BY634" s="189"/>
      <c r="BZ634" s="189"/>
      <c r="CA634" s="193"/>
      <c r="CB634" s="194"/>
      <c r="CC634" s="292"/>
      <c r="CD634" s="189"/>
      <c r="CE634" s="189"/>
      <c r="CF634" s="181"/>
      <c r="CG634" s="294"/>
      <c r="CH634" s="294"/>
      <c r="CI634" s="227"/>
      <c r="CJ634" s="142"/>
      <c r="CK634" s="192"/>
      <c r="CL634" s="142"/>
      <c r="CM634" s="188"/>
      <c r="CN634" s="295"/>
      <c r="CO634" s="189"/>
      <c r="CP634" s="189"/>
      <c r="CQ634" s="189"/>
      <c r="CR634" s="142"/>
      <c r="CS634" s="194"/>
    </row>
    <row r="635" spans="1:97">
      <c r="A635" s="56">
        <v>254</v>
      </c>
      <c r="B635" s="181" t="s">
        <v>2554</v>
      </c>
      <c r="C635" s="187" t="s">
        <v>2555</v>
      </c>
      <c r="D635" s="65"/>
      <c r="E635" s="65"/>
      <c r="F635" s="58" t="s">
        <v>2556</v>
      </c>
      <c r="G635" s="59" t="s">
        <v>2557</v>
      </c>
      <c r="J635" s="192"/>
      <c r="K635"/>
      <c r="L635"/>
      <c r="O635" s="228"/>
      <c r="P635" s="228"/>
      <c r="Q635" s="189"/>
      <c r="R635" s="189"/>
      <c r="S635" s="187"/>
      <c r="T635" s="181"/>
      <c r="U635" s="187"/>
      <c r="V635" s="188"/>
      <c r="W635" s="189"/>
      <c r="X635" s="189"/>
      <c r="Y635" s="189"/>
      <c r="Z635" s="189"/>
      <c r="AA635" s="189"/>
      <c r="AB635" s="189"/>
      <c r="AC635" s="189"/>
      <c r="AD635" s="189"/>
      <c r="AE635" s="189"/>
      <c r="AF635" s="189"/>
      <c r="AG635" s="189"/>
      <c r="AH635" s="189"/>
      <c r="AI635" s="189"/>
      <c r="AJ635" s="189"/>
      <c r="AK635" s="189"/>
      <c r="AL635" s="189"/>
      <c r="AM635" s="189"/>
      <c r="AN635" s="189"/>
      <c r="AO635" s="189"/>
      <c r="AP635" s="189"/>
      <c r="AQ635" s="189"/>
      <c r="AR635" s="189"/>
      <c r="AS635" s="189"/>
      <c r="AT635" s="654"/>
      <c r="AU635" s="189"/>
      <c r="AV635" s="189"/>
      <c r="AW635" s="189"/>
      <c r="AX635" s="189"/>
      <c r="AY635" s="194" t="s">
        <v>2198</v>
      </c>
      <c r="AZ635" s="142" t="s">
        <v>2275</v>
      </c>
      <c r="BA635" s="184" t="s">
        <v>2200</v>
      </c>
      <c r="BB635" s="184"/>
      <c r="BC635" s="184"/>
      <c r="BD635" s="189"/>
      <c r="BE635" s="189"/>
      <c r="BF635" s="189"/>
      <c r="BG635" s="184">
        <v>10</v>
      </c>
      <c r="BH635" s="291">
        <v>42402</v>
      </c>
      <c r="BI635" s="292"/>
      <c r="BJ635" s="187"/>
      <c r="BK635" s="187"/>
      <c r="BL635" s="187"/>
      <c r="BM635" s="189"/>
      <c r="BN635" s="187"/>
      <c r="BO635" s="163"/>
      <c r="BP635" s="189"/>
      <c r="BR635" s="142"/>
      <c r="BS635" s="293"/>
      <c r="BT635" s="293"/>
      <c r="BU635" s="293"/>
      <c r="BV635" s="163"/>
      <c r="BW635" s="163"/>
      <c r="BX635" s="192" t="s">
        <v>2201</v>
      </c>
      <c r="BY635" s="189"/>
      <c r="BZ635" s="189" t="s">
        <v>2558</v>
      </c>
      <c r="CA635" s="193" t="s">
        <v>2559</v>
      </c>
      <c r="CB635" s="194"/>
      <c r="CC635" s="292"/>
      <c r="CD635" s="189"/>
      <c r="CE635" s="189"/>
      <c r="CF635" s="181"/>
      <c r="CG635" s="294"/>
      <c r="CH635" s="294"/>
      <c r="CI635" s="227"/>
      <c r="CJ635" s="142"/>
      <c r="CK635" s="192"/>
      <c r="CL635" s="142"/>
      <c r="CM635" s="188"/>
      <c r="CN635" s="295"/>
      <c r="CO635" s="189"/>
      <c r="CP635" s="189"/>
      <c r="CQ635" s="189"/>
      <c r="CR635" s="142"/>
      <c r="CS635" s="194"/>
    </row>
    <row r="636" spans="1:97">
      <c r="A636" s="56">
        <v>255</v>
      </c>
      <c r="B636" s="181" t="s">
        <v>2560</v>
      </c>
      <c r="C636" s="187" t="s">
        <v>2561</v>
      </c>
      <c r="D636" s="65"/>
      <c r="E636" s="65"/>
      <c r="F636" s="58" t="s">
        <v>2562</v>
      </c>
      <c r="G636" s="59" t="s">
        <v>2563</v>
      </c>
      <c r="J636" s="192"/>
      <c r="K636"/>
      <c r="L636"/>
      <c r="O636" s="228"/>
      <c r="P636" s="228"/>
      <c r="Q636" s="189"/>
      <c r="R636" s="189"/>
      <c r="S636" s="187"/>
      <c r="T636" s="181"/>
      <c r="U636" s="187"/>
      <c r="V636" s="188"/>
      <c r="W636" s="189"/>
      <c r="X636" s="189"/>
      <c r="Y636" s="189"/>
      <c r="Z636" s="189"/>
      <c r="AA636" s="189"/>
      <c r="AB636" s="189"/>
      <c r="AC636" s="189"/>
      <c r="AD636" s="189"/>
      <c r="AE636" s="189"/>
      <c r="AF636" s="189"/>
      <c r="AG636" s="189"/>
      <c r="AH636" s="189"/>
      <c r="AI636" s="189"/>
      <c r="AJ636" s="189"/>
      <c r="AK636" s="189"/>
      <c r="AL636" s="189"/>
      <c r="AM636" s="189"/>
      <c r="AN636" s="189"/>
      <c r="AO636" s="189"/>
      <c r="AP636" s="189"/>
      <c r="AQ636" s="189"/>
      <c r="AR636" s="189"/>
      <c r="AS636" s="189"/>
      <c r="AT636" s="654"/>
      <c r="AU636" s="189"/>
      <c r="AV636" s="189"/>
      <c r="AW636" s="189"/>
      <c r="AX636" s="189"/>
      <c r="AY636" s="194" t="s">
        <v>2198</v>
      </c>
      <c r="AZ636" s="142" t="s">
        <v>2275</v>
      </c>
      <c r="BA636" s="184" t="s">
        <v>2200</v>
      </c>
      <c r="BB636" s="184"/>
      <c r="BC636" s="184"/>
      <c r="BD636" s="189"/>
      <c r="BE636" s="189"/>
      <c r="BF636" s="189"/>
      <c r="BG636" s="184">
        <v>10</v>
      </c>
      <c r="BH636" s="291">
        <v>42402</v>
      </c>
      <c r="BI636" s="292"/>
      <c r="BJ636" s="187"/>
      <c r="BK636" s="187"/>
      <c r="BL636" s="187"/>
      <c r="BM636" s="189"/>
      <c r="BN636" s="187"/>
      <c r="BO636" s="163"/>
      <c r="BP636" s="189"/>
      <c r="BR636" s="142"/>
      <c r="BS636" s="293"/>
      <c r="BT636" s="293"/>
      <c r="BU636" s="293"/>
      <c r="BV636" s="163"/>
      <c r="BW636" s="163"/>
      <c r="BX636" s="192" t="s">
        <v>2201</v>
      </c>
      <c r="BY636" s="189"/>
      <c r="BZ636" s="189" t="s">
        <v>2558</v>
      </c>
      <c r="CA636" s="193" t="s">
        <v>2564</v>
      </c>
      <c r="CB636" s="194"/>
      <c r="CC636" s="292"/>
      <c r="CD636" s="189"/>
      <c r="CE636" s="189"/>
      <c r="CF636" s="181"/>
      <c r="CG636" s="294"/>
      <c r="CH636" s="294"/>
      <c r="CI636" s="227"/>
      <c r="CJ636" s="142"/>
      <c r="CK636" s="192"/>
      <c r="CL636" s="142"/>
      <c r="CM636" s="188"/>
      <c r="CN636" s="295"/>
      <c r="CO636" s="189"/>
      <c r="CP636" s="189"/>
      <c r="CQ636" s="189"/>
      <c r="CR636" s="142"/>
      <c r="CS636" s="194"/>
    </row>
    <row r="637" spans="1:97">
      <c r="A637" s="56">
        <v>256</v>
      </c>
      <c r="B637" s="181" t="s">
        <v>2565</v>
      </c>
      <c r="C637" s="187" t="s">
        <v>2566</v>
      </c>
      <c r="D637" s="65"/>
      <c r="E637" s="65"/>
      <c r="F637" s="58" t="s">
        <v>2567</v>
      </c>
      <c r="G637" s="59" t="s">
        <v>2568</v>
      </c>
      <c r="J637" s="192"/>
      <c r="K637"/>
      <c r="L637"/>
      <c r="O637" s="228"/>
      <c r="P637" s="228"/>
      <c r="Q637" s="189"/>
      <c r="R637" s="189"/>
      <c r="S637" s="187"/>
      <c r="T637" s="181"/>
      <c r="U637" s="187"/>
      <c r="V637" s="188"/>
      <c r="W637" s="189"/>
      <c r="X637" s="189"/>
      <c r="Y637" s="189"/>
      <c r="Z637" s="189"/>
      <c r="AA637" s="189"/>
      <c r="AB637" s="189"/>
      <c r="AC637" s="189"/>
      <c r="AD637" s="189"/>
      <c r="AE637" s="189"/>
      <c r="AF637" s="189"/>
      <c r="AG637" s="189"/>
      <c r="AH637" s="189"/>
      <c r="AI637" s="189"/>
      <c r="AJ637" s="189"/>
      <c r="AK637" s="189"/>
      <c r="AL637" s="189"/>
      <c r="AM637" s="189"/>
      <c r="AN637" s="189"/>
      <c r="AO637" s="189"/>
      <c r="AP637" s="189"/>
      <c r="AQ637" s="189"/>
      <c r="AR637" s="189"/>
      <c r="AS637" s="189"/>
      <c r="AT637" s="654"/>
      <c r="AU637" s="189"/>
      <c r="AV637" s="189"/>
      <c r="AW637" s="189"/>
      <c r="AX637" s="189"/>
      <c r="AY637" s="194" t="s">
        <v>2198</v>
      </c>
      <c r="AZ637" s="290" t="s">
        <v>2569</v>
      </c>
      <c r="BA637" s="184" t="s">
        <v>2200</v>
      </c>
      <c r="BB637" s="184"/>
      <c r="BC637" s="184"/>
      <c r="BD637" s="189"/>
      <c r="BE637" s="189"/>
      <c r="BF637" s="189"/>
      <c r="BG637" s="184">
        <v>10</v>
      </c>
      <c r="BH637" s="190">
        <v>42402</v>
      </c>
      <c r="BI637" s="292"/>
      <c r="BJ637" s="187"/>
      <c r="BK637" s="187"/>
      <c r="BL637" s="187"/>
      <c r="BM637" s="189"/>
      <c r="BN637" s="187"/>
      <c r="BO637" s="163"/>
      <c r="BP637" s="189"/>
      <c r="BR637" s="142"/>
      <c r="BS637" s="293"/>
      <c r="BT637" s="293"/>
      <c r="BU637" s="293"/>
      <c r="BV637" s="163"/>
      <c r="BW637" s="163"/>
      <c r="BX637" s="192" t="s">
        <v>2201</v>
      </c>
      <c r="BY637" s="189"/>
      <c r="BZ637" s="189" t="s">
        <v>2570</v>
      </c>
      <c r="CA637" s="654" t="s">
        <v>2571</v>
      </c>
      <c r="CB637" s="194"/>
      <c r="CC637" s="292"/>
      <c r="CD637" s="189"/>
      <c r="CE637" s="189"/>
      <c r="CF637" s="181"/>
      <c r="CG637" s="294"/>
      <c r="CH637" s="294"/>
      <c r="CI637" s="227"/>
      <c r="CJ637" s="142"/>
      <c r="CK637" s="192"/>
      <c r="CL637" s="142"/>
      <c r="CM637" s="188"/>
      <c r="CN637" s="295"/>
      <c r="CO637" s="189"/>
      <c r="CP637" s="189"/>
      <c r="CQ637" s="189"/>
      <c r="CR637" s="142"/>
      <c r="CS637" s="194"/>
    </row>
    <row r="638" spans="1:97">
      <c r="B638" s="181" t="s">
        <v>2572</v>
      </c>
      <c r="C638" s="657" t="s">
        <v>2573</v>
      </c>
      <c r="D638" s="65"/>
      <c r="E638" s="65"/>
      <c r="J638" s="192"/>
      <c r="K638"/>
      <c r="L638"/>
      <c r="O638" s="228"/>
      <c r="P638" s="228"/>
      <c r="Q638" s="189"/>
      <c r="R638" s="189"/>
      <c r="S638" s="187"/>
      <c r="T638" s="181"/>
      <c r="U638" s="187"/>
      <c r="V638" s="188"/>
      <c r="W638" s="189"/>
      <c r="X638" s="189"/>
      <c r="Y638" s="189"/>
      <c r="Z638" s="189"/>
      <c r="AA638" s="189"/>
      <c r="AB638" s="189"/>
      <c r="AC638" s="189"/>
      <c r="AD638" s="189"/>
      <c r="AE638" s="189"/>
      <c r="AF638" s="189"/>
      <c r="AG638" s="189"/>
      <c r="AH638" s="189"/>
      <c r="AI638" s="189"/>
      <c r="AJ638" s="189"/>
      <c r="AK638" s="189"/>
      <c r="AL638" s="189"/>
      <c r="AM638" s="189"/>
      <c r="AN638" s="189"/>
      <c r="AO638" s="189"/>
      <c r="AP638" s="189"/>
      <c r="AQ638" s="189"/>
      <c r="AR638" s="189"/>
      <c r="AS638" s="189"/>
      <c r="AT638" s="654"/>
      <c r="AU638" s="189"/>
      <c r="AV638" s="189"/>
      <c r="AW638" s="189"/>
      <c r="AX638" s="189"/>
      <c r="AY638" s="194"/>
      <c r="AZ638" s="290"/>
      <c r="BA638" s="184"/>
      <c r="BB638" s="184"/>
      <c r="BC638" s="184"/>
      <c r="BD638" s="189"/>
      <c r="BE638" s="189"/>
      <c r="BF638" s="189"/>
      <c r="BG638" s="184"/>
      <c r="BH638" s="190"/>
      <c r="BI638" s="292"/>
      <c r="BJ638" s="187"/>
      <c r="BK638" s="187"/>
      <c r="BL638" s="187"/>
      <c r="BM638" s="189"/>
      <c r="BN638" s="187"/>
      <c r="BO638" s="163"/>
      <c r="BP638" s="189"/>
      <c r="BR638" s="142"/>
      <c r="BS638" s="293"/>
      <c r="BT638" s="293"/>
      <c r="BU638" s="293"/>
      <c r="BV638" s="163"/>
      <c r="BW638" s="163"/>
      <c r="BX638" s="192"/>
      <c r="BY638" s="189"/>
      <c r="BZ638" s="189"/>
      <c r="CA638" s="654"/>
      <c r="CB638" s="194"/>
      <c r="CC638" s="292"/>
      <c r="CD638" s="189"/>
      <c r="CE638" s="189"/>
      <c r="CF638" s="181"/>
      <c r="CG638" s="294"/>
      <c r="CH638" s="294"/>
      <c r="CI638" s="227"/>
      <c r="CJ638" s="142"/>
      <c r="CK638" s="192"/>
      <c r="CL638" s="142"/>
      <c r="CM638" s="188"/>
      <c r="CN638" s="295"/>
      <c r="CO638" s="189"/>
      <c r="CP638" s="189"/>
      <c r="CQ638" s="189"/>
      <c r="CR638" s="142"/>
      <c r="CS638" s="194"/>
    </row>
    <row r="639" spans="1:97">
      <c r="A639" s="56">
        <v>257</v>
      </c>
      <c r="B639" s="181" t="s">
        <v>2574</v>
      </c>
      <c r="C639" s="187" t="s">
        <v>2575</v>
      </c>
      <c r="D639" s="65"/>
      <c r="E639" s="65"/>
      <c r="F639" s="58" t="s">
        <v>2576</v>
      </c>
      <c r="H639" s="60" t="s">
        <v>2577</v>
      </c>
      <c r="J639" s="192"/>
      <c r="K639"/>
      <c r="L639"/>
      <c r="O639" s="228"/>
      <c r="P639" s="228"/>
      <c r="Q639" s="189"/>
      <c r="R639" s="189"/>
      <c r="S639" s="187"/>
      <c r="T639" s="181"/>
      <c r="U639" s="187"/>
      <c r="V639" s="188"/>
      <c r="W639" s="189"/>
      <c r="X639" s="189"/>
      <c r="Y639" s="189"/>
      <c r="Z639" s="189"/>
      <c r="AA639" s="189"/>
      <c r="AB639" s="189"/>
      <c r="AC639" s="189"/>
      <c r="AD639" s="189"/>
      <c r="AE639" s="189"/>
      <c r="AF639" s="189"/>
      <c r="AG639" s="189"/>
      <c r="AH639" s="189"/>
      <c r="AI639" s="189"/>
      <c r="AJ639" s="189"/>
      <c r="AK639" s="189"/>
      <c r="AL639" s="189"/>
      <c r="AM639" s="189"/>
      <c r="AN639" s="189"/>
      <c r="AO639" s="189"/>
      <c r="AP639" s="189"/>
      <c r="AQ639" s="189"/>
      <c r="AR639" s="189"/>
      <c r="AS639" s="189"/>
      <c r="AT639" s="189"/>
      <c r="AU639" s="189"/>
      <c r="AV639" s="189"/>
      <c r="AW639" s="189"/>
      <c r="AX639" s="189"/>
      <c r="AY639" s="194" t="s">
        <v>2198</v>
      </c>
      <c r="AZ639" s="290" t="s">
        <v>2569</v>
      </c>
      <c r="BA639" s="184" t="s">
        <v>2200</v>
      </c>
      <c r="BB639" s="184"/>
      <c r="BC639" s="184"/>
      <c r="BD639" s="189"/>
      <c r="BE639" s="189"/>
      <c r="BF639" s="189"/>
      <c r="BG639" s="184">
        <v>10</v>
      </c>
      <c r="BH639" s="291">
        <v>42422</v>
      </c>
      <c r="BI639" s="292"/>
      <c r="BJ639" s="187"/>
      <c r="BK639" s="187"/>
      <c r="BL639" s="187"/>
      <c r="BM639" s="189"/>
      <c r="BN639" s="187"/>
      <c r="BO639" s="163"/>
      <c r="BP639" s="189"/>
      <c r="BR639" s="142"/>
      <c r="BS639" s="293"/>
      <c r="BT639" s="293"/>
      <c r="BU639" s="293"/>
      <c r="BV639" s="163"/>
      <c r="BW639" s="163"/>
      <c r="BX639" s="192" t="s">
        <v>2201</v>
      </c>
      <c r="BY639" s="189"/>
      <c r="BZ639" s="189" t="s">
        <v>2570</v>
      </c>
      <c r="CA639" s="654" t="s">
        <v>2578</v>
      </c>
      <c r="CB639" s="194"/>
      <c r="CC639" s="292"/>
      <c r="CD639" s="189"/>
      <c r="CE639" s="189"/>
      <c r="CF639" s="181"/>
      <c r="CG639" s="294"/>
      <c r="CH639" s="294"/>
      <c r="CI639" s="227"/>
      <c r="CJ639" s="142"/>
      <c r="CK639" s="192"/>
      <c r="CL639" s="142"/>
      <c r="CM639" s="188"/>
      <c r="CN639" s="295"/>
      <c r="CO639" s="189"/>
      <c r="CP639" s="189"/>
      <c r="CQ639" s="189"/>
      <c r="CR639" s="142"/>
      <c r="CS639" s="194"/>
    </row>
    <row r="640" spans="1:97">
      <c r="A640" s="56">
        <v>258</v>
      </c>
      <c r="B640" s="181" t="s">
        <v>2579</v>
      </c>
      <c r="C640" s="187" t="s">
        <v>2580</v>
      </c>
      <c r="D640" s="65"/>
      <c r="E640" s="65"/>
      <c r="F640" s="58" t="s">
        <v>2581</v>
      </c>
      <c r="G640" s="183" t="s">
        <v>2582</v>
      </c>
      <c r="H640" s="60" t="s">
        <v>2583</v>
      </c>
      <c r="J640" s="192"/>
      <c r="K640"/>
      <c r="L640"/>
      <c r="O640" s="228"/>
      <c r="P640" s="228"/>
      <c r="Q640" s="189"/>
      <c r="R640" s="189"/>
      <c r="S640" s="187"/>
      <c r="T640" s="181"/>
      <c r="U640" s="187"/>
      <c r="V640" s="188"/>
      <c r="W640" s="189"/>
      <c r="X640" s="189" t="s">
        <v>2584</v>
      </c>
      <c r="Y640" s="189"/>
      <c r="Z640" s="189"/>
      <c r="AA640" s="189"/>
      <c r="AB640" s="189"/>
      <c r="AC640" s="189"/>
      <c r="AD640" s="189"/>
      <c r="AE640" s="189"/>
      <c r="AF640" s="189"/>
      <c r="AG640" s="189"/>
      <c r="AH640" s="189"/>
      <c r="AI640" s="189"/>
      <c r="AJ640" s="189"/>
      <c r="AK640" s="189"/>
      <c r="AL640" s="189"/>
      <c r="AM640" s="189"/>
      <c r="AN640" s="189"/>
      <c r="AO640" s="189"/>
      <c r="AP640" s="189"/>
      <c r="AQ640" s="189"/>
      <c r="AR640" s="189"/>
      <c r="AS640" s="189"/>
      <c r="AT640" s="189"/>
      <c r="AU640" s="189"/>
      <c r="AV640" s="189"/>
      <c r="AW640" s="189"/>
      <c r="AX640" s="189"/>
      <c r="AY640" s="194" t="s">
        <v>2198</v>
      </c>
      <c r="AZ640" s="290" t="s">
        <v>2569</v>
      </c>
      <c r="BA640" s="184" t="s">
        <v>2200</v>
      </c>
      <c r="BB640" s="184"/>
      <c r="BC640" s="184"/>
      <c r="BD640" s="189"/>
      <c r="BE640" s="189"/>
      <c r="BF640" s="189"/>
      <c r="BG640" s="184">
        <v>10</v>
      </c>
      <c r="BH640" s="291">
        <v>42422</v>
      </c>
      <c r="BI640" s="292"/>
      <c r="BJ640" s="187"/>
      <c r="BK640" s="187"/>
      <c r="BL640" s="187"/>
      <c r="BM640" s="189"/>
      <c r="BN640" s="187"/>
      <c r="BO640" s="163"/>
      <c r="BP640" s="189"/>
      <c r="BR640" s="142"/>
      <c r="BS640" s="293"/>
      <c r="BT640" s="293"/>
      <c r="BU640" s="293"/>
      <c r="BV640" s="163"/>
      <c r="BW640" s="163"/>
      <c r="BX640" s="192" t="s">
        <v>2201</v>
      </c>
      <c r="BY640" s="189"/>
      <c r="BZ640" s="189" t="s">
        <v>2570</v>
      </c>
      <c r="CA640" s="193" t="s">
        <v>2585</v>
      </c>
      <c r="CB640" s="194"/>
      <c r="CC640" s="292"/>
      <c r="CD640" s="189"/>
      <c r="CE640" s="189"/>
      <c r="CF640" s="181"/>
      <c r="CG640" s="294"/>
      <c r="CH640" s="294"/>
      <c r="CI640" s="227"/>
      <c r="CJ640" s="142"/>
      <c r="CK640" s="192"/>
      <c r="CL640" s="142"/>
      <c r="CM640" s="188"/>
      <c r="CN640" s="295"/>
      <c r="CO640" s="189"/>
      <c r="CP640" s="189"/>
      <c r="CQ640" s="189"/>
      <c r="CR640" s="142"/>
      <c r="CS640" s="194"/>
    </row>
    <row r="641" spans="1:97">
      <c r="A641" s="56">
        <v>259</v>
      </c>
      <c r="B641" s="181" t="s">
        <v>2586</v>
      </c>
      <c r="C641" s="187" t="s">
        <v>2587</v>
      </c>
      <c r="D641" s="65"/>
      <c r="E641" s="65"/>
      <c r="F641" s="58" t="s">
        <v>2588</v>
      </c>
      <c r="G641" s="183" t="s">
        <v>2589</v>
      </c>
      <c r="H641" s="60" t="s">
        <v>2590</v>
      </c>
      <c r="J641" s="192"/>
      <c r="K641"/>
      <c r="L641"/>
      <c r="O641" s="228"/>
      <c r="P641" s="228"/>
      <c r="Q641" s="189"/>
      <c r="R641" s="189"/>
      <c r="S641" s="187"/>
      <c r="T641" s="181"/>
      <c r="U641" s="187"/>
      <c r="V641" s="188"/>
      <c r="W641" s="189"/>
      <c r="X641" s="189"/>
      <c r="Y641" s="189"/>
      <c r="Z641" s="189"/>
      <c r="AA641" s="189"/>
      <c r="AB641" s="189"/>
      <c r="AC641" s="189"/>
      <c r="AD641" s="189"/>
      <c r="AE641" s="189"/>
      <c r="AF641" s="189"/>
      <c r="AG641" s="189"/>
      <c r="AH641" s="189"/>
      <c r="AI641" s="189"/>
      <c r="AJ641" s="189"/>
      <c r="AK641" s="189"/>
      <c r="AL641" s="189"/>
      <c r="AM641" s="189"/>
      <c r="AN641" s="189"/>
      <c r="AO641" s="189"/>
      <c r="AP641" s="189"/>
      <c r="AQ641" s="189"/>
      <c r="AR641" s="189"/>
      <c r="AS641" s="189"/>
      <c r="AT641" s="189"/>
      <c r="AU641" s="189"/>
      <c r="AV641" s="189"/>
      <c r="AW641" s="189"/>
      <c r="AX641" s="189"/>
      <c r="AY641" s="194" t="s">
        <v>2198</v>
      </c>
      <c r="AZ641" s="142" t="s">
        <v>2275</v>
      </c>
      <c r="BA641" s="184" t="s">
        <v>2200</v>
      </c>
      <c r="BB641" s="184"/>
      <c r="BC641" s="184"/>
      <c r="BD641" s="189"/>
      <c r="BE641" s="189"/>
      <c r="BF641" s="189"/>
      <c r="BG641" s="184">
        <v>10</v>
      </c>
      <c r="BH641" s="291">
        <v>42422</v>
      </c>
      <c r="BI641" s="292"/>
      <c r="BJ641" s="187"/>
      <c r="BK641" s="187"/>
      <c r="BL641" s="187"/>
      <c r="BM641" s="189"/>
      <c r="BN641" s="187"/>
      <c r="BO641" s="163"/>
      <c r="BP641" s="189"/>
      <c r="BR641" s="142"/>
      <c r="BS641" s="293"/>
      <c r="BT641" s="293"/>
      <c r="BU641" s="293"/>
      <c r="BV641" s="163"/>
      <c r="BW641" s="163"/>
      <c r="BX641" s="192" t="s">
        <v>2201</v>
      </c>
      <c r="BY641" s="189"/>
      <c r="BZ641" s="189" t="s">
        <v>2570</v>
      </c>
      <c r="CA641" s="193" t="s">
        <v>2591</v>
      </c>
      <c r="CB641" s="194"/>
      <c r="CC641" s="292"/>
      <c r="CD641" s="189"/>
      <c r="CE641" s="189"/>
      <c r="CF641" s="181"/>
      <c r="CG641" s="294"/>
      <c r="CH641" s="294"/>
      <c r="CI641" s="227"/>
      <c r="CJ641" s="142"/>
      <c r="CK641" s="192"/>
      <c r="CL641" s="142"/>
      <c r="CM641" s="188"/>
      <c r="CN641" s="295"/>
      <c r="CO641" s="189"/>
      <c r="CP641" s="189"/>
      <c r="CQ641" s="189"/>
      <c r="CR641" s="142"/>
      <c r="CS641" s="194"/>
    </row>
    <row r="642" spans="1:97">
      <c r="A642" s="56">
        <v>260</v>
      </c>
      <c r="B642" s="181" t="s">
        <v>2592</v>
      </c>
      <c r="C642" s="187" t="s">
        <v>2593</v>
      </c>
      <c r="D642" s="65"/>
      <c r="E642" s="65"/>
      <c r="F642" s="58" t="s">
        <v>2594</v>
      </c>
      <c r="G642" s="183" t="s">
        <v>2595</v>
      </c>
      <c r="H642" s="142" t="s">
        <v>2596</v>
      </c>
      <c r="J642" s="192"/>
      <c r="K642"/>
      <c r="L642"/>
      <c r="O642" s="228"/>
      <c r="P642" s="228"/>
      <c r="Q642" s="189"/>
      <c r="R642" s="189"/>
      <c r="S642" s="187"/>
      <c r="T642" s="181"/>
      <c r="U642" s="187"/>
      <c r="V642" s="188"/>
      <c r="W642" s="189"/>
      <c r="X642" s="189"/>
      <c r="Y642" s="189"/>
      <c r="Z642" s="189"/>
      <c r="AA642" s="189"/>
      <c r="AB642" s="189"/>
      <c r="AC642" s="189"/>
      <c r="AD642" s="189"/>
      <c r="AE642" s="189"/>
      <c r="AF642" s="189"/>
      <c r="AG642" s="189"/>
      <c r="AH642" s="189"/>
      <c r="AI642" s="189"/>
      <c r="AJ642" s="189"/>
      <c r="AK642" s="189"/>
      <c r="AL642" s="189"/>
      <c r="AM642" s="189"/>
      <c r="AN642" s="189"/>
      <c r="AO642" s="189"/>
      <c r="AP642" s="189"/>
      <c r="AQ642" s="189"/>
      <c r="AR642" s="189"/>
      <c r="AS642" s="189"/>
      <c r="AT642" s="189"/>
      <c r="AU642" s="189"/>
      <c r="AV642" s="189"/>
      <c r="AW642" s="189"/>
      <c r="AX642" s="189"/>
      <c r="AY642" s="194" t="s">
        <v>2198</v>
      </c>
      <c r="AZ642" s="142" t="s">
        <v>2275</v>
      </c>
      <c r="BA642" s="184" t="s">
        <v>2200</v>
      </c>
      <c r="BB642" s="184"/>
      <c r="BC642" s="184"/>
      <c r="BD642" s="189"/>
      <c r="BE642" s="189"/>
      <c r="BF642" s="189"/>
      <c r="BG642" s="184">
        <v>10</v>
      </c>
      <c r="BH642" s="291">
        <v>42422</v>
      </c>
      <c r="BI642" s="292"/>
      <c r="BJ642" s="187"/>
      <c r="BK642" s="187"/>
      <c r="BL642" s="187"/>
      <c r="BM642" s="189"/>
      <c r="BN642" s="187"/>
      <c r="BO642" s="163"/>
      <c r="BP642" s="189"/>
      <c r="BR642" s="142"/>
      <c r="BS642" s="293"/>
      <c r="BT642" s="293"/>
      <c r="BU642" s="293"/>
      <c r="BV642" s="163"/>
      <c r="BW642" s="163"/>
      <c r="BX642" s="192" t="s">
        <v>2201</v>
      </c>
      <c r="BY642" s="189"/>
      <c r="BZ642" s="189" t="s">
        <v>2570</v>
      </c>
      <c r="CA642" s="193" t="s">
        <v>2597</v>
      </c>
      <c r="CB642" s="194"/>
      <c r="CC642" s="292"/>
      <c r="CD642" s="189"/>
      <c r="CE642" s="189"/>
      <c r="CF642" s="181"/>
      <c r="CG642" s="294"/>
      <c r="CH642" s="294"/>
      <c r="CI642" s="227"/>
      <c r="CJ642" s="142"/>
      <c r="CK642" s="192"/>
      <c r="CL642" s="142"/>
      <c r="CM642" s="188"/>
      <c r="CN642" s="295"/>
      <c r="CO642" s="189"/>
      <c r="CP642" s="189"/>
      <c r="CQ642" s="189"/>
      <c r="CR642" s="142"/>
      <c r="CS642" s="194"/>
    </row>
    <row r="643" spans="1:97">
      <c r="A643" s="56">
        <v>261</v>
      </c>
      <c r="B643" s="181" t="s">
        <v>2598</v>
      </c>
      <c r="C643" s="187" t="s">
        <v>2599</v>
      </c>
      <c r="D643" s="65"/>
      <c r="E643" s="65"/>
      <c r="F643" s="58" t="s">
        <v>2600</v>
      </c>
      <c r="H643" s="142" t="s">
        <v>2601</v>
      </c>
      <c r="J643" s="192"/>
      <c r="K643"/>
      <c r="L643"/>
      <c r="O643" s="228"/>
      <c r="P643" s="228"/>
      <c r="Q643" s="189"/>
      <c r="R643" s="189"/>
      <c r="S643" s="187"/>
      <c r="T643" s="181"/>
      <c r="U643" s="187"/>
      <c r="V643" s="188"/>
      <c r="W643" s="189"/>
      <c r="X643" s="189"/>
      <c r="Y643" s="189"/>
      <c r="Z643" s="189"/>
      <c r="AA643" s="189"/>
      <c r="AB643" s="189"/>
      <c r="AC643" s="189"/>
      <c r="AD643" s="189"/>
      <c r="AE643" s="189"/>
      <c r="AF643" s="189"/>
      <c r="AG643" s="189"/>
      <c r="AH643" s="189"/>
      <c r="AI643" s="189"/>
      <c r="AJ643" s="189"/>
      <c r="AK643" s="189"/>
      <c r="AL643" s="189"/>
      <c r="AM643" s="189"/>
      <c r="AN643" s="189"/>
      <c r="AO643" s="189"/>
      <c r="AP643" s="189"/>
      <c r="AQ643" s="189"/>
      <c r="AR643" s="189"/>
      <c r="AS643" s="189"/>
      <c r="AT643" s="189"/>
      <c r="AU643" s="189"/>
      <c r="AV643" s="189"/>
      <c r="AW643" s="189"/>
      <c r="AX643" s="189"/>
      <c r="AY643" s="194" t="s">
        <v>2198</v>
      </c>
      <c r="AZ643" s="290" t="s">
        <v>2569</v>
      </c>
      <c r="BA643" s="184" t="s">
        <v>2602</v>
      </c>
      <c r="BB643" s="184"/>
      <c r="BC643" s="184"/>
      <c r="BD643" s="189"/>
      <c r="BE643" s="189"/>
      <c r="BF643" s="189"/>
      <c r="BG643" s="184">
        <v>1</v>
      </c>
      <c r="BH643" s="291">
        <v>42422</v>
      </c>
      <c r="BI643" s="292"/>
      <c r="BJ643" s="187"/>
      <c r="BK643" s="187"/>
      <c r="BL643" s="187"/>
      <c r="BM643" s="189"/>
      <c r="BN643" s="187"/>
      <c r="BO643" s="163"/>
      <c r="BP643" s="189"/>
      <c r="BR643" s="142"/>
      <c r="BS643" s="293"/>
      <c r="BT643" s="293"/>
      <c r="BU643" s="293"/>
      <c r="BV643" s="163"/>
      <c r="BW643" s="163"/>
      <c r="BX643" s="192" t="s">
        <v>2201</v>
      </c>
      <c r="BY643" s="189"/>
      <c r="BZ643" s="189" t="s">
        <v>2570</v>
      </c>
      <c r="CA643" s="193" t="s">
        <v>2603</v>
      </c>
      <c r="CB643" s="194"/>
      <c r="CC643" s="292"/>
      <c r="CD643" s="189"/>
      <c r="CE643" s="189"/>
      <c r="CF643" s="181"/>
      <c r="CG643" s="294"/>
      <c r="CH643" s="294"/>
      <c r="CI643" s="227"/>
      <c r="CJ643" s="142"/>
      <c r="CK643" s="192"/>
      <c r="CL643" s="142"/>
      <c r="CM643" s="188"/>
      <c r="CN643" s="295"/>
      <c r="CO643" s="189"/>
      <c r="CP643" s="189"/>
      <c r="CQ643" s="189"/>
      <c r="CR643" s="142"/>
      <c r="CS643" s="194"/>
    </row>
    <row r="644" spans="1:97">
      <c r="A644" s="56">
        <v>262</v>
      </c>
      <c r="B644" s="181" t="s">
        <v>2604</v>
      </c>
      <c r="C644" s="187" t="s">
        <v>2605</v>
      </c>
      <c r="D644" s="65"/>
      <c r="E644" s="65"/>
      <c r="F644" s="58" t="s">
        <v>2606</v>
      </c>
      <c r="G644" s="183" t="s">
        <v>2607</v>
      </c>
      <c r="H644" s="142" t="s">
        <v>2608</v>
      </c>
      <c r="J644" s="192"/>
      <c r="K644"/>
      <c r="L644"/>
      <c r="O644" s="228"/>
      <c r="P644" s="228"/>
      <c r="Q644" s="189"/>
      <c r="R644" s="189"/>
      <c r="S644" s="187"/>
      <c r="T644" s="181"/>
      <c r="U644" s="187"/>
      <c r="V644" s="188"/>
      <c r="W644" s="189"/>
      <c r="X644" s="189"/>
      <c r="Y644" s="189"/>
      <c r="Z644" s="189"/>
      <c r="AA644" s="189"/>
      <c r="AB644" s="189"/>
      <c r="AC644" s="189"/>
      <c r="AD644" s="189"/>
      <c r="AE644" s="189"/>
      <c r="AF644" s="189"/>
      <c r="AG644" s="189"/>
      <c r="AH644" s="189"/>
      <c r="AI644" s="189"/>
      <c r="AJ644" s="189"/>
      <c r="AK644" s="189"/>
      <c r="AL644" s="189"/>
      <c r="AM644" s="189"/>
      <c r="AN644" s="189"/>
      <c r="AO644" s="189"/>
      <c r="AP644" s="189"/>
      <c r="AQ644" s="189"/>
      <c r="AR644" s="189"/>
      <c r="AS644" s="189"/>
      <c r="AT644" s="189"/>
      <c r="AU644" s="189"/>
      <c r="AV644" s="189"/>
      <c r="AW644" s="189"/>
      <c r="AX644" s="189"/>
      <c r="AY644" s="194" t="s">
        <v>2198</v>
      </c>
      <c r="AZ644" s="142"/>
      <c r="BA644" s="184"/>
      <c r="BB644" s="184"/>
      <c r="BC644" s="184"/>
      <c r="BD644" s="189"/>
      <c r="BE644" s="189"/>
      <c r="BF644" s="189"/>
      <c r="BG644" s="184">
        <v>10</v>
      </c>
      <c r="BH644" s="291">
        <v>42429</v>
      </c>
      <c r="BI644" s="292"/>
      <c r="BJ644" s="187"/>
      <c r="BK644" s="187"/>
      <c r="BL644" s="187"/>
      <c r="BM644" s="189"/>
      <c r="BN644" s="187"/>
      <c r="BO644" s="398"/>
      <c r="BP644" s="142"/>
      <c r="BQ644" s="152"/>
      <c r="BR644" s="142"/>
      <c r="BS644" s="293"/>
      <c r="BT644" s="293"/>
      <c r="BU644" s="293"/>
      <c r="BV644" s="163"/>
      <c r="BW644" s="163"/>
      <c r="BX644" s="192" t="s">
        <v>2201</v>
      </c>
      <c r="BY644" s="189"/>
      <c r="BZ644" s="189" t="s">
        <v>2570</v>
      </c>
      <c r="CA644" s="193" t="s">
        <v>2609</v>
      </c>
      <c r="CB644" s="194"/>
      <c r="CC644" s="292"/>
      <c r="CD644" s="189"/>
      <c r="CE644" s="189"/>
      <c r="CF644" s="181"/>
      <c r="CG644" s="294"/>
      <c r="CH644" s="294"/>
      <c r="CI644" s="227"/>
      <c r="CJ644" s="142"/>
      <c r="CK644" s="192"/>
      <c r="CL644" s="142"/>
      <c r="CM644" s="188"/>
      <c r="CN644" s="295"/>
      <c r="CO644" s="189"/>
      <c r="CP644" s="189"/>
      <c r="CQ644" s="189"/>
      <c r="CR644" s="142"/>
      <c r="CS644" s="194"/>
    </row>
    <row r="645" spans="1:97">
      <c r="A645" s="56">
        <v>263</v>
      </c>
      <c r="B645" s="181" t="s">
        <v>2610</v>
      </c>
      <c r="C645" s="658" t="s">
        <v>2611</v>
      </c>
      <c r="D645" s="65"/>
      <c r="E645" s="65"/>
      <c r="F645" s="58" t="s">
        <v>2612</v>
      </c>
      <c r="G645" s="183" t="s">
        <v>2613</v>
      </c>
      <c r="H645" s="628" t="s">
        <v>2614</v>
      </c>
      <c r="J645" s="192"/>
      <c r="K645"/>
      <c r="L645"/>
      <c r="O645" s="228"/>
      <c r="P645" s="228"/>
      <c r="Q645" s="189"/>
      <c r="R645" s="189"/>
      <c r="S645" s="187"/>
      <c r="T645" s="181"/>
      <c r="U645" s="187"/>
      <c r="V645" s="188"/>
      <c r="W645" s="189"/>
      <c r="X645" s="189"/>
      <c r="Y645" s="189"/>
      <c r="Z645" s="189"/>
      <c r="AA645" s="189"/>
      <c r="AB645" s="189"/>
      <c r="AC645" s="189"/>
      <c r="AD645" s="189"/>
      <c r="AE645" s="189"/>
      <c r="AF645" s="189"/>
      <c r="AG645" s="189"/>
      <c r="AH645" s="189"/>
      <c r="AI645" s="189"/>
      <c r="AJ645" s="189"/>
      <c r="AK645" s="189"/>
      <c r="AL645" s="189"/>
      <c r="AM645" s="189"/>
      <c r="AN645" s="189"/>
      <c r="AO645" s="189"/>
      <c r="AP645" s="189"/>
      <c r="AQ645" s="189"/>
      <c r="AR645" s="189"/>
      <c r="AS645" s="189"/>
      <c r="AT645" s="189"/>
      <c r="AU645" s="189"/>
      <c r="AV645" s="189"/>
      <c r="AW645" s="189"/>
      <c r="AX645" s="189"/>
      <c r="AY645" s="194" t="s">
        <v>2198</v>
      </c>
      <c r="AZ645" s="142" t="s">
        <v>2275</v>
      </c>
      <c r="BA645" s="184" t="s">
        <v>2615</v>
      </c>
      <c r="BB645" s="184"/>
      <c r="BC645" s="184"/>
      <c r="BD645" s="189"/>
      <c r="BE645" s="189"/>
      <c r="BF645" s="189"/>
      <c r="BG645" s="184">
        <v>20</v>
      </c>
      <c r="BH645" s="291">
        <v>42473</v>
      </c>
      <c r="BI645" s="292"/>
      <c r="BJ645" s="187"/>
      <c r="BK645" s="187"/>
      <c r="BL645" s="187"/>
      <c r="BM645" s="189"/>
      <c r="BN645" s="187"/>
      <c r="BO645" s="398"/>
      <c r="BP645" s="142"/>
      <c r="BQ645" s="152"/>
      <c r="BR645" s="142"/>
      <c r="BS645" s="293"/>
      <c r="BT645" s="293"/>
      <c r="BU645" s="293"/>
      <c r="BV645" s="163"/>
      <c r="BW645" s="163"/>
      <c r="BX645" s="192" t="s">
        <v>2201</v>
      </c>
      <c r="BY645" s="189"/>
      <c r="BZ645" s="189" t="s">
        <v>2616</v>
      </c>
      <c r="CA645" s="193" t="s">
        <v>2617</v>
      </c>
      <c r="CB645" s="194"/>
      <c r="CC645" s="292"/>
      <c r="CD645" s="189"/>
      <c r="CE645" s="189"/>
      <c r="CF645" s="181"/>
      <c r="CG645" s="294"/>
      <c r="CH645" s="294"/>
      <c r="CI645" s="227"/>
      <c r="CJ645" s="142"/>
      <c r="CK645" s="192"/>
      <c r="CL645" s="142"/>
      <c r="CM645" s="188"/>
      <c r="CN645" s="295"/>
      <c r="CO645" s="189"/>
      <c r="CP645" s="189"/>
      <c r="CQ645" s="189"/>
      <c r="CR645" s="142"/>
      <c r="CS645" s="194"/>
    </row>
    <row r="646" spans="1:97">
      <c r="A646" s="56">
        <v>264</v>
      </c>
      <c r="B646" s="181" t="s">
        <v>2618</v>
      </c>
      <c r="C646" s="658" t="s">
        <v>2619</v>
      </c>
      <c r="D646" s="65"/>
      <c r="E646" s="65"/>
      <c r="F646" s="58" t="s">
        <v>2620</v>
      </c>
      <c r="G646" s="183" t="s">
        <v>2621</v>
      </c>
      <c r="H646" s="628" t="s">
        <v>2622</v>
      </c>
      <c r="J646" s="192"/>
      <c r="K646"/>
      <c r="L646"/>
      <c r="O646" s="228"/>
      <c r="P646" s="228"/>
      <c r="Q646" s="189"/>
      <c r="R646" s="189"/>
      <c r="S646" s="187"/>
      <c r="T646" s="181"/>
      <c r="U646" s="187"/>
      <c r="V646" s="188"/>
      <c r="W646" s="189"/>
      <c r="X646" s="189"/>
      <c r="Y646" s="189"/>
      <c r="Z646" s="189"/>
      <c r="AA646" s="189"/>
      <c r="AB646" s="189"/>
      <c r="AC646" s="189"/>
      <c r="AD646" s="189"/>
      <c r="AE646" s="189"/>
      <c r="AF646" s="189"/>
      <c r="AG646" s="189"/>
      <c r="AH646" s="189"/>
      <c r="AI646" s="189"/>
      <c r="AJ646" s="189"/>
      <c r="AK646" s="189"/>
      <c r="AL646" s="189"/>
      <c r="AM646" s="189"/>
      <c r="AN646" s="189"/>
      <c r="AO646" s="189"/>
      <c r="AP646" s="189"/>
      <c r="AQ646" s="189"/>
      <c r="AR646" s="189"/>
      <c r="AS646" s="189"/>
      <c r="AT646" s="189"/>
      <c r="AU646" s="189"/>
      <c r="AV646" s="189"/>
      <c r="AW646" s="189"/>
      <c r="AX646" s="189"/>
      <c r="AY646" s="194" t="s">
        <v>2198</v>
      </c>
      <c r="AZ646" s="142" t="s">
        <v>2275</v>
      </c>
      <c r="BA646" s="184" t="s">
        <v>2615</v>
      </c>
      <c r="BB646" s="184"/>
      <c r="BC646" s="184"/>
      <c r="BD646" s="189"/>
      <c r="BE646" s="189"/>
      <c r="BF646" s="189"/>
      <c r="BG646" s="184">
        <v>10</v>
      </c>
      <c r="BH646" s="291">
        <v>42473</v>
      </c>
      <c r="BI646" s="292"/>
      <c r="BJ646" s="187"/>
      <c r="BK646" s="187"/>
      <c r="BL646" s="187"/>
      <c r="BM646" s="189"/>
      <c r="BN646" s="187"/>
      <c r="BO646" s="398"/>
      <c r="BP646" s="142"/>
      <c r="BQ646" s="152"/>
      <c r="BR646" s="142"/>
      <c r="BS646" s="293"/>
      <c r="BT646" s="293"/>
      <c r="BU646" s="293"/>
      <c r="BV646" s="163"/>
      <c r="BW646" s="163"/>
      <c r="BX646" s="192" t="s">
        <v>2201</v>
      </c>
      <c r="BY646" s="189"/>
      <c r="BZ646" s="189" t="s">
        <v>2616</v>
      </c>
      <c r="CA646" s="193" t="s">
        <v>2623</v>
      </c>
      <c r="CB646" s="194"/>
      <c r="CC646" s="292"/>
      <c r="CD646" s="189"/>
      <c r="CE646" s="189"/>
      <c r="CF646" s="181"/>
      <c r="CG646" s="294"/>
      <c r="CH646" s="294"/>
      <c r="CI646" s="227"/>
      <c r="CJ646" s="142"/>
      <c r="CK646" s="192"/>
      <c r="CL646" s="142"/>
      <c r="CM646" s="188"/>
      <c r="CN646" s="295"/>
      <c r="CO646" s="189"/>
      <c r="CP646" s="189"/>
      <c r="CQ646" s="189"/>
      <c r="CR646" s="142"/>
      <c r="CS646" s="194"/>
    </row>
    <row r="647" spans="1:97" ht="15.75" customHeight="1">
      <c r="A647" s="56">
        <v>265</v>
      </c>
      <c r="B647" s="181" t="s">
        <v>2624</v>
      </c>
      <c r="C647" s="187" t="s">
        <v>2625</v>
      </c>
      <c r="D647" s="65"/>
      <c r="E647" s="65"/>
      <c r="F647" s="58" t="s">
        <v>2626</v>
      </c>
      <c r="G647" s="183" t="s">
        <v>2627</v>
      </c>
      <c r="H647" s="628" t="s">
        <v>2628</v>
      </c>
      <c r="J647" s="192"/>
      <c r="K647"/>
      <c r="L647"/>
      <c r="O647" s="228"/>
      <c r="P647" s="228"/>
      <c r="Q647" s="189"/>
      <c r="R647" s="189"/>
      <c r="S647" s="187"/>
      <c r="T647" s="182"/>
      <c r="U647" s="187"/>
      <c r="V647" s="188"/>
      <c r="W647" s="189"/>
      <c r="X647" s="189"/>
      <c r="Y647" s="189"/>
      <c r="Z647" s="189"/>
      <c r="AA647" s="189"/>
      <c r="AB647" s="189"/>
      <c r="AC647" s="189"/>
      <c r="AD647" s="189"/>
      <c r="AE647" s="189"/>
      <c r="AF647" s="189"/>
      <c r="AG647" s="189"/>
      <c r="AH647" s="189"/>
      <c r="AI647" s="189"/>
      <c r="AJ647" s="189"/>
      <c r="AK647" s="189"/>
      <c r="AL647" s="189"/>
      <c r="AM647" s="189"/>
      <c r="AN647" s="189"/>
      <c r="AO647" s="189"/>
      <c r="AP647" s="189"/>
      <c r="AQ647" s="189"/>
      <c r="AR647" s="189"/>
      <c r="AS647" s="189"/>
      <c r="AT647" s="189"/>
      <c r="AU647" s="189"/>
      <c r="AV647" s="189"/>
      <c r="AW647" s="189"/>
      <c r="AX647" s="189"/>
      <c r="AY647" s="194" t="s">
        <v>2198</v>
      </c>
      <c r="AZ647" s="142" t="s">
        <v>2275</v>
      </c>
      <c r="BA647" s="184" t="s">
        <v>2615</v>
      </c>
      <c r="BB647" s="184"/>
      <c r="BC647" s="184"/>
      <c r="BD647" s="189"/>
      <c r="BE647" s="189"/>
      <c r="BF647" s="189"/>
      <c r="BG647" s="184">
        <v>10</v>
      </c>
      <c r="BH647" s="291">
        <v>42473</v>
      </c>
      <c r="BI647" s="292"/>
      <c r="BJ647" s="187"/>
      <c r="BK647" s="187"/>
      <c r="BL647" s="187"/>
      <c r="BM647" s="189"/>
      <c r="BN647" s="187"/>
      <c r="BO647" s="398"/>
      <c r="BP647" s="60"/>
      <c r="BQ647" s="152"/>
      <c r="BR647" s="142"/>
      <c r="BS647" s="293"/>
      <c r="BT647" s="293"/>
      <c r="BU647" s="293"/>
      <c r="BV647" s="163"/>
      <c r="BW647" s="163"/>
      <c r="BX647" s="192" t="s">
        <v>2201</v>
      </c>
      <c r="BY647" s="189"/>
      <c r="BZ647" s="189" t="s">
        <v>2629</v>
      </c>
      <c r="CA647" s="193" t="s">
        <v>2630</v>
      </c>
      <c r="CB647" s="194"/>
      <c r="CC647" s="292"/>
      <c r="CD647" s="189"/>
      <c r="CE647" s="189"/>
      <c r="CF647" s="181"/>
      <c r="CG647" s="294"/>
      <c r="CH647" s="294"/>
      <c r="CI647" s="227"/>
      <c r="CJ647" s="142"/>
      <c r="CK647" s="192"/>
      <c r="CL647" s="142"/>
      <c r="CM647" s="188"/>
      <c r="CN647" s="295"/>
      <c r="CO647" s="189"/>
      <c r="CP647" s="189"/>
      <c r="CQ647" s="189"/>
      <c r="CR647" s="142"/>
      <c r="CS647" s="194"/>
    </row>
    <row r="648" spans="1:97">
      <c r="A648" s="56">
        <v>266</v>
      </c>
      <c r="B648" s="181" t="s">
        <v>2631</v>
      </c>
      <c r="C648" s="187"/>
      <c r="D648" s="63"/>
      <c r="E648" s="65"/>
      <c r="G648" s="59" t="s">
        <v>2632</v>
      </c>
      <c r="J648" s="192"/>
      <c r="K648"/>
      <c r="L648"/>
      <c r="O648" s="228"/>
      <c r="P648" s="228"/>
      <c r="Q648" s="189"/>
      <c r="R648" s="189"/>
      <c r="S648" s="187"/>
      <c r="T648" s="182"/>
      <c r="U648" s="659" t="s">
        <v>2633</v>
      </c>
      <c r="V648" s="188"/>
      <c r="W648" s="189"/>
      <c r="X648" s="189"/>
      <c r="Y648" s="189"/>
      <c r="Z648" s="189"/>
      <c r="AA648" s="189"/>
      <c r="AB648" s="189"/>
      <c r="AC648" s="189"/>
      <c r="AD648" s="189"/>
      <c r="AE648" s="189"/>
      <c r="AF648" s="189"/>
      <c r="AG648" s="189"/>
      <c r="AH648" s="189"/>
      <c r="AI648" s="189"/>
      <c r="AJ648" s="189"/>
      <c r="AK648" s="189"/>
      <c r="AL648" s="189"/>
      <c r="AM648" s="189"/>
      <c r="AN648" s="189"/>
      <c r="AO648" s="189"/>
      <c r="AP648" s="189"/>
      <c r="AQ648" s="189"/>
      <c r="AR648" s="189"/>
      <c r="AS648" s="189"/>
      <c r="AT648" s="189"/>
      <c r="AU648" s="189"/>
      <c r="AV648" s="189"/>
      <c r="AW648" s="189"/>
      <c r="AX648" s="189"/>
      <c r="AY648" s="194" t="s">
        <v>587</v>
      </c>
      <c r="AZ648" s="142" t="s">
        <v>2546</v>
      </c>
      <c r="BA648" s="184" t="s">
        <v>105</v>
      </c>
      <c r="BB648" s="184"/>
      <c r="BC648" s="184"/>
      <c r="BD648" s="189"/>
      <c r="BE648" s="189"/>
      <c r="BF648" s="189"/>
      <c r="BG648" s="189"/>
      <c r="BH648" s="291">
        <v>42640</v>
      </c>
      <c r="BI648" s="292"/>
      <c r="BJ648" s="187"/>
      <c r="BK648" s="187"/>
      <c r="BL648" s="187"/>
      <c r="BM648" s="189"/>
      <c r="BN648" s="187"/>
      <c r="BO648" s="398"/>
      <c r="BP648" s="660">
        <v>230</v>
      </c>
      <c r="BQ648" s="661">
        <v>51.6</v>
      </c>
      <c r="BR648" s="142"/>
      <c r="BS648" s="293">
        <v>11.868</v>
      </c>
      <c r="BT648" s="293"/>
      <c r="BU648" s="293"/>
      <c r="BV648" s="163"/>
      <c r="BW648" s="163"/>
      <c r="BX648" s="192"/>
      <c r="BY648" s="189"/>
      <c r="BZ648" s="189"/>
      <c r="CA648" s="193"/>
      <c r="CB648" s="194"/>
      <c r="CC648" s="292"/>
      <c r="CD648" s="189"/>
      <c r="CE648" s="189"/>
      <c r="CF648" s="181"/>
      <c r="CG648" s="294"/>
      <c r="CH648" s="294"/>
      <c r="CI648" s="227"/>
      <c r="CJ648" s="142"/>
      <c r="CK648" s="192"/>
      <c r="CL648" s="142"/>
      <c r="CM648" s="188"/>
      <c r="CN648" s="295"/>
      <c r="CO648" s="189"/>
      <c r="CP648" s="189"/>
      <c r="CQ648" s="189"/>
      <c r="CR648" s="142"/>
      <c r="CS648" s="194"/>
    </row>
    <row r="649" spans="1:97">
      <c r="A649" s="56">
        <v>267</v>
      </c>
      <c r="B649" s="181" t="s">
        <v>2634</v>
      </c>
      <c r="C649" s="187"/>
      <c r="D649" s="63"/>
      <c r="E649" s="65"/>
      <c r="G649" s="59" t="s">
        <v>2635</v>
      </c>
      <c r="J649" s="192"/>
      <c r="K649"/>
      <c r="L649"/>
      <c r="O649" s="228"/>
      <c r="P649" s="228"/>
      <c r="Q649" s="189"/>
      <c r="R649" s="189"/>
      <c r="S649" s="187"/>
      <c r="T649" s="182"/>
      <c r="U649" s="659" t="s">
        <v>2633</v>
      </c>
      <c r="V649" s="188"/>
      <c r="W649" s="189"/>
      <c r="X649" s="189"/>
      <c r="Y649" s="189"/>
      <c r="Z649" s="189"/>
      <c r="AA649" s="189"/>
      <c r="AB649" s="189"/>
      <c r="AC649" s="189"/>
      <c r="AD649" s="189"/>
      <c r="AE649" s="189"/>
      <c r="AF649" s="189"/>
      <c r="AG649" s="189"/>
      <c r="AH649" s="189"/>
      <c r="AI649" s="189"/>
      <c r="AJ649" s="189"/>
      <c r="AK649" s="189"/>
      <c r="AL649" s="189"/>
      <c r="AM649" s="189"/>
      <c r="AN649" s="189"/>
      <c r="AO649" s="189"/>
      <c r="AP649" s="189"/>
      <c r="AQ649" s="189"/>
      <c r="AR649" s="189"/>
      <c r="AS649" s="189"/>
      <c r="AT649" s="189"/>
      <c r="AU649" s="189"/>
      <c r="AV649" s="189"/>
      <c r="AW649" s="189"/>
      <c r="AX649" s="189"/>
      <c r="AY649" s="194" t="s">
        <v>587</v>
      </c>
      <c r="AZ649" s="142" t="s">
        <v>2546</v>
      </c>
      <c r="BA649" s="184" t="s">
        <v>105</v>
      </c>
      <c r="BB649" s="184"/>
      <c r="BC649" s="184"/>
      <c r="BD649" s="189"/>
      <c r="BE649" s="189"/>
      <c r="BF649" s="189"/>
      <c r="BG649" s="189"/>
      <c r="BH649" s="291">
        <v>42640</v>
      </c>
      <c r="BI649" s="292"/>
      <c r="BJ649" s="187"/>
      <c r="BK649" s="187"/>
      <c r="BL649" s="187"/>
      <c r="BM649" s="189"/>
      <c r="BN649" s="187"/>
      <c r="BO649" s="398"/>
      <c r="BP649" s="660">
        <v>200</v>
      </c>
      <c r="BQ649" s="661">
        <v>30.2</v>
      </c>
      <c r="BR649" s="142"/>
      <c r="BS649" s="293">
        <v>6.04</v>
      </c>
      <c r="BT649" s="293"/>
      <c r="BU649" s="293"/>
      <c r="BV649" s="163"/>
      <c r="BW649" s="163"/>
      <c r="BX649" s="192"/>
      <c r="BY649" s="189"/>
      <c r="BZ649" s="189"/>
      <c r="CA649" s="193"/>
      <c r="CB649" s="194"/>
      <c r="CC649" s="292"/>
      <c r="CD649" s="189"/>
      <c r="CE649" s="189"/>
      <c r="CF649" s="181"/>
      <c r="CG649" s="294"/>
      <c r="CH649" s="294"/>
      <c r="CI649" s="227"/>
      <c r="CJ649" s="142"/>
      <c r="CK649" s="192"/>
      <c r="CL649" s="142"/>
      <c r="CM649" s="188"/>
      <c r="CN649" s="295"/>
      <c r="CO649" s="189"/>
      <c r="CP649" s="189"/>
      <c r="CQ649" s="189"/>
      <c r="CR649" s="142"/>
      <c r="CS649" s="194"/>
    </row>
    <row r="650" spans="1:97">
      <c r="A650" s="56">
        <v>268</v>
      </c>
      <c r="B650" s="181" t="s">
        <v>2636</v>
      </c>
      <c r="C650" s="187"/>
      <c r="D650" s="63"/>
      <c r="E650" s="65"/>
      <c r="G650" s="59" t="s">
        <v>2637</v>
      </c>
      <c r="J650" s="192"/>
      <c r="K650"/>
      <c r="L650"/>
      <c r="O650" s="228"/>
      <c r="P650" s="228"/>
      <c r="Q650" s="189"/>
      <c r="R650" s="189"/>
      <c r="S650" s="187"/>
      <c r="T650" s="182"/>
      <c r="U650" s="659" t="s">
        <v>2633</v>
      </c>
      <c r="V650" s="188"/>
      <c r="W650" s="189"/>
      <c r="X650" s="189"/>
      <c r="Y650" s="189"/>
      <c r="Z650" s="189"/>
      <c r="AA650" s="189"/>
      <c r="AB650" s="189"/>
      <c r="AC650" s="189"/>
      <c r="AD650" s="189"/>
      <c r="AE650" s="189"/>
      <c r="AF650" s="189"/>
      <c r="AG650" s="189"/>
      <c r="AH650" s="189"/>
      <c r="AI650" s="189"/>
      <c r="AJ650" s="189"/>
      <c r="AK650" s="189"/>
      <c r="AL650" s="189"/>
      <c r="AM650" s="189"/>
      <c r="AN650" s="189"/>
      <c r="AO650" s="189"/>
      <c r="AP650" s="189"/>
      <c r="AQ650" s="189"/>
      <c r="AR650" s="189"/>
      <c r="AS650" s="189"/>
      <c r="AT650" s="189"/>
      <c r="AU650" s="189"/>
      <c r="AV650" s="189"/>
      <c r="AW650" s="189"/>
      <c r="AX650" s="189"/>
      <c r="AY650" s="194" t="s">
        <v>587</v>
      </c>
      <c r="AZ650" s="142" t="s">
        <v>2546</v>
      </c>
      <c r="BA650" s="184" t="s">
        <v>105</v>
      </c>
      <c r="BB650" s="184"/>
      <c r="BC650" s="184"/>
      <c r="BD650" s="189"/>
      <c r="BE650" s="189"/>
      <c r="BF650" s="189"/>
      <c r="BG650" s="189"/>
      <c r="BH650" s="291">
        <v>42640</v>
      </c>
      <c r="BI650" s="292"/>
      <c r="BJ650" s="187"/>
      <c r="BK650" s="187"/>
      <c r="BL650" s="187"/>
      <c r="BM650" s="189"/>
      <c r="BN650" s="187"/>
      <c r="BO650" s="660"/>
      <c r="BP650">
        <v>210</v>
      </c>
      <c r="BQ650" s="661">
        <v>37.4</v>
      </c>
      <c r="BR650" s="142"/>
      <c r="BS650" s="293">
        <v>7.8540000000000001</v>
      </c>
      <c r="BT650" s="293"/>
      <c r="BU650" s="293"/>
      <c r="BV650" s="163"/>
      <c r="BW650" s="163"/>
      <c r="BX650" s="192"/>
      <c r="BY650" s="189"/>
      <c r="BZ650" s="189"/>
      <c r="CA650" s="193"/>
      <c r="CB650" s="194"/>
      <c r="CC650" s="292"/>
      <c r="CD650" s="189"/>
      <c r="CE650" s="189"/>
      <c r="CF650" s="181"/>
      <c r="CG650" s="294"/>
      <c r="CH650" s="294"/>
      <c r="CI650" s="227"/>
      <c r="CJ650" s="142"/>
      <c r="CK650" s="192"/>
      <c r="CL650" s="142"/>
      <c r="CM650" s="188"/>
      <c r="CN650" s="295"/>
      <c r="CO650" s="189"/>
      <c r="CP650" s="189"/>
      <c r="CQ650" s="189"/>
      <c r="CR650" s="142"/>
      <c r="CS650" s="194"/>
    </row>
    <row r="651" spans="1:97">
      <c r="A651" s="56">
        <v>269</v>
      </c>
      <c r="B651" s="181" t="s">
        <v>2638</v>
      </c>
      <c r="C651" s="187"/>
      <c r="D651" s="63"/>
      <c r="E651" s="65"/>
      <c r="G651" s="59" t="s">
        <v>2639</v>
      </c>
      <c r="J651" s="192"/>
      <c r="K651"/>
      <c r="L651"/>
      <c r="O651" s="228"/>
      <c r="P651" s="228"/>
      <c r="Q651" s="189"/>
      <c r="R651" s="189"/>
      <c r="S651" s="187"/>
      <c r="T651" s="182"/>
      <c r="U651" s="659" t="s">
        <v>2640</v>
      </c>
      <c r="V651" s="188"/>
      <c r="W651" s="189"/>
      <c r="X651" s="189"/>
      <c r="Y651" s="189"/>
      <c r="Z651" s="189"/>
      <c r="AA651" s="189"/>
      <c r="AB651" s="189"/>
      <c r="AC651" s="189"/>
      <c r="AD651" s="189"/>
      <c r="AE651" s="189"/>
      <c r="AF651" s="189"/>
      <c r="AG651" s="189"/>
      <c r="AH651" s="189"/>
      <c r="AI651" s="189"/>
      <c r="AJ651" s="189"/>
      <c r="AK651" s="189"/>
      <c r="AL651" s="189"/>
      <c r="AM651" s="189"/>
      <c r="AN651" s="189"/>
      <c r="AO651" s="189"/>
      <c r="AP651" s="189"/>
      <c r="AQ651" s="189"/>
      <c r="AR651" s="189"/>
      <c r="AS651" s="189"/>
      <c r="AT651" s="189"/>
      <c r="AU651" s="189"/>
      <c r="AV651" s="189"/>
      <c r="AW651" s="189"/>
      <c r="AX651" s="189"/>
      <c r="AY651" s="194" t="s">
        <v>587</v>
      </c>
      <c r="AZ651" s="142" t="s">
        <v>2546</v>
      </c>
      <c r="BA651" s="184" t="s">
        <v>105</v>
      </c>
      <c r="BB651" s="184"/>
      <c r="BC651" s="184"/>
      <c r="BD651" s="189"/>
      <c r="BE651" s="189"/>
      <c r="BF651" s="189"/>
      <c r="BG651" s="189"/>
      <c r="BH651" s="291">
        <v>42640</v>
      </c>
      <c r="BI651" s="292"/>
      <c r="BJ651" s="187"/>
      <c r="BK651" s="187"/>
      <c r="BL651" s="187"/>
      <c r="BM651" s="189"/>
      <c r="BN651" s="187"/>
      <c r="BO651" s="662">
        <v>24.885985620131816</v>
      </c>
      <c r="BP651">
        <v>180</v>
      </c>
      <c r="BQ651" s="661">
        <v>16.439999999999998</v>
      </c>
      <c r="BR651" s="142"/>
      <c r="BS651" s="293">
        <v>2.9591999999999996</v>
      </c>
      <c r="BT651" s="293"/>
      <c r="BU651" s="293"/>
      <c r="BV651" s="163"/>
      <c r="BW651" s="163"/>
      <c r="BX651" s="192"/>
      <c r="BY651" s="189"/>
      <c r="BZ651" s="189"/>
      <c r="CA651" s="193"/>
      <c r="CB651" s="194"/>
      <c r="CC651" s="292"/>
      <c r="CD651" s="189"/>
      <c r="CE651" s="189"/>
      <c r="CF651" s="181"/>
      <c r="CG651" s="294"/>
      <c r="CH651" s="294"/>
      <c r="CI651" s="227"/>
      <c r="CJ651" s="142"/>
      <c r="CK651" s="192"/>
      <c r="CL651" s="142"/>
      <c r="CM651" s="188"/>
      <c r="CN651" s="295"/>
      <c r="CO651" s="189"/>
      <c r="CP651" s="189"/>
      <c r="CQ651" s="189"/>
      <c r="CR651" s="142"/>
      <c r="CS651" s="194"/>
    </row>
    <row r="652" spans="1:97">
      <c r="A652" s="56">
        <v>270</v>
      </c>
      <c r="B652" s="181" t="s">
        <v>2641</v>
      </c>
      <c r="C652" s="187"/>
      <c r="D652" s="63"/>
      <c r="E652" s="65"/>
      <c r="G652" s="59" t="s">
        <v>2642</v>
      </c>
      <c r="J652" s="192"/>
      <c r="K652"/>
      <c r="L652"/>
      <c r="O652" s="228"/>
      <c r="P652" s="228"/>
      <c r="Q652" s="189"/>
      <c r="R652" s="189"/>
      <c r="S652" s="187"/>
      <c r="T652" s="182"/>
      <c r="U652" s="659" t="s">
        <v>2640</v>
      </c>
      <c r="V652" s="188"/>
      <c r="W652" s="189"/>
      <c r="X652" s="189"/>
      <c r="Y652" s="189"/>
      <c r="Z652" s="189"/>
      <c r="AA652" s="189"/>
      <c r="AB652" s="189"/>
      <c r="AC652" s="189"/>
      <c r="AD652" s="189"/>
      <c r="AE652" s="189"/>
      <c r="AF652" s="189"/>
      <c r="AG652" s="189"/>
      <c r="AH652" s="189"/>
      <c r="AI652" s="189"/>
      <c r="AJ652" s="189"/>
      <c r="AK652" s="189"/>
      <c r="AL652" s="189"/>
      <c r="AM652" s="189"/>
      <c r="AN652" s="189"/>
      <c r="AO652" s="189"/>
      <c r="AP652" s="189"/>
      <c r="AQ652" s="189"/>
      <c r="AR652" s="189"/>
      <c r="AS652" s="189"/>
      <c r="AT652" s="189"/>
      <c r="AU652" s="189"/>
      <c r="AV652" s="189"/>
      <c r="AW652" s="189"/>
      <c r="AX652" s="189"/>
      <c r="AY652" s="194" t="s">
        <v>587</v>
      </c>
      <c r="AZ652" s="142" t="s">
        <v>2546</v>
      </c>
      <c r="BA652" s="184" t="s">
        <v>105</v>
      </c>
      <c r="BB652" s="184"/>
      <c r="BC652" s="184"/>
      <c r="BD652" s="189"/>
      <c r="BE652" s="189"/>
      <c r="BF652" s="189"/>
      <c r="BG652" s="189"/>
      <c r="BH652" s="291">
        <v>42640</v>
      </c>
      <c r="BI652" s="292"/>
      <c r="BJ652" s="187"/>
      <c r="BK652" s="187"/>
      <c r="BL652" s="187"/>
      <c r="BM652" s="189"/>
      <c r="BN652" s="187"/>
      <c r="BO652" s="662">
        <v>26.088801677651286</v>
      </c>
      <c r="BP652">
        <v>210</v>
      </c>
      <c r="BQ652" s="661">
        <v>16.580000000000002</v>
      </c>
      <c r="BR652" s="142"/>
      <c r="BS652" s="293">
        <v>3.4818000000000002</v>
      </c>
      <c r="BT652" s="293"/>
      <c r="BU652" s="293"/>
      <c r="BV652" s="163"/>
      <c r="BW652" s="163"/>
      <c r="BX652" s="192"/>
      <c r="BY652" s="189"/>
      <c r="BZ652" s="189"/>
      <c r="CA652" s="193"/>
      <c r="CB652" s="194"/>
      <c r="CC652" s="292"/>
      <c r="CD652" s="189"/>
      <c r="CE652" s="189"/>
      <c r="CF652" s="181"/>
      <c r="CG652" s="294"/>
      <c r="CH652" s="294"/>
      <c r="CI652" s="227"/>
      <c r="CJ652" s="142"/>
      <c r="CK652" s="192"/>
      <c r="CL652" s="142"/>
      <c r="CM652" s="188"/>
      <c r="CN652" s="295"/>
      <c r="CO652" s="189"/>
      <c r="CP652" s="189"/>
      <c r="CQ652" s="189"/>
      <c r="CR652" s="142"/>
      <c r="CS652" s="194"/>
    </row>
    <row r="653" spans="1:97">
      <c r="A653" s="56">
        <v>271</v>
      </c>
      <c r="B653" s="181" t="s">
        <v>2643</v>
      </c>
      <c r="C653" s="187"/>
      <c r="D653" s="63"/>
      <c r="E653" s="65"/>
      <c r="G653" s="59" t="s">
        <v>2644</v>
      </c>
      <c r="J653" s="192"/>
      <c r="K653"/>
      <c r="L653"/>
      <c r="O653" s="228"/>
      <c r="P653" s="228"/>
      <c r="Q653" s="189"/>
      <c r="R653" s="189"/>
      <c r="S653" s="187"/>
      <c r="T653" s="182"/>
      <c r="U653" s="659" t="s">
        <v>2640</v>
      </c>
      <c r="V653" s="188"/>
      <c r="W653" s="189"/>
      <c r="X653" s="189"/>
      <c r="Y653" s="189"/>
      <c r="Z653" s="189"/>
      <c r="AA653" s="189"/>
      <c r="AB653" s="189"/>
      <c r="AC653" s="189"/>
      <c r="AD653" s="189"/>
      <c r="AE653" s="189"/>
      <c r="AF653" s="189"/>
      <c r="AG653" s="189"/>
      <c r="AH653" s="189"/>
      <c r="AI653" s="189"/>
      <c r="AJ653" s="189"/>
      <c r="AK653" s="189"/>
      <c r="AL653" s="189"/>
      <c r="AM653" s="189"/>
      <c r="AN653" s="189"/>
      <c r="AO653" s="189"/>
      <c r="AP653" s="189"/>
      <c r="AQ653" s="189"/>
      <c r="AR653" s="189"/>
      <c r="AS653" s="189"/>
      <c r="AT653" s="189"/>
      <c r="AU653" s="189"/>
      <c r="AV653" s="189"/>
      <c r="AW653" s="189"/>
      <c r="AX653" s="189"/>
      <c r="AY653" s="194" t="s">
        <v>587</v>
      </c>
      <c r="AZ653" s="142" t="s">
        <v>2546</v>
      </c>
      <c r="BA653" s="184" t="s">
        <v>105</v>
      </c>
      <c r="BB653" s="184"/>
      <c r="BC653" s="184"/>
      <c r="BD653" s="189"/>
      <c r="BE653" s="189"/>
      <c r="BF653" s="189"/>
      <c r="BG653" s="189"/>
      <c r="BH653" s="291">
        <v>42640</v>
      </c>
      <c r="BI653" s="292"/>
      <c r="BJ653" s="187"/>
      <c r="BK653" s="187"/>
      <c r="BL653" s="187"/>
      <c r="BM653" s="189"/>
      <c r="BN653" s="187"/>
      <c r="BO653" s="662">
        <v>17.103780707010184</v>
      </c>
      <c r="BP653">
        <v>200</v>
      </c>
      <c r="BQ653" s="661">
        <v>11.62</v>
      </c>
      <c r="BR653" s="142"/>
      <c r="BS653" s="293">
        <v>2.3239999999999998</v>
      </c>
      <c r="BT653" s="293"/>
      <c r="BU653" s="293"/>
      <c r="BV653" s="163"/>
      <c r="BW653" s="163"/>
      <c r="BX653" s="192"/>
      <c r="BY653" s="189"/>
      <c r="BZ653" s="189"/>
      <c r="CA653" s="193"/>
      <c r="CB653" s="194"/>
      <c r="CC653" s="292"/>
      <c r="CD653" s="189"/>
      <c r="CE653" s="189"/>
      <c r="CF653" s="181"/>
      <c r="CG653" s="294"/>
      <c r="CH653" s="294"/>
      <c r="CI653" s="227"/>
      <c r="CJ653" s="142"/>
      <c r="CK653" s="192"/>
      <c r="CL653" s="142"/>
      <c r="CM653" s="188"/>
      <c r="CN653" s="295"/>
      <c r="CO653" s="189"/>
      <c r="CP653" s="189"/>
      <c r="CQ653" s="189"/>
      <c r="CR653" s="142"/>
      <c r="CS653" s="194"/>
    </row>
    <row r="654" spans="1:97">
      <c r="A654" s="56">
        <v>272</v>
      </c>
      <c r="B654" s="181" t="s">
        <v>2645</v>
      </c>
      <c r="C654" s="187"/>
      <c r="D654" s="63"/>
      <c r="E654" s="65"/>
      <c r="G654" s="59" t="s">
        <v>2646</v>
      </c>
      <c r="J654" s="192"/>
      <c r="K654"/>
      <c r="L654"/>
      <c r="O654" s="228"/>
      <c r="P654" s="228"/>
      <c r="Q654" s="189"/>
      <c r="R654" s="189"/>
      <c r="S654" s="187"/>
      <c r="T654" s="182"/>
      <c r="U654" s="659" t="s">
        <v>2647</v>
      </c>
      <c r="V654" s="188"/>
      <c r="W654" s="189"/>
      <c r="X654" s="189"/>
      <c r="Y654" s="189"/>
      <c r="Z654" s="189"/>
      <c r="AA654" s="189"/>
      <c r="AB654" s="189"/>
      <c r="AC654" s="189"/>
      <c r="AD654" s="189"/>
      <c r="AE654" s="189"/>
      <c r="AF654" s="189"/>
      <c r="AG654" s="189"/>
      <c r="AH654" s="189"/>
      <c r="AI654" s="189"/>
      <c r="AJ654" s="189"/>
      <c r="AK654" s="189"/>
      <c r="AL654" s="189"/>
      <c r="AM654" s="189"/>
      <c r="AN654" s="189"/>
      <c r="AO654" s="189"/>
      <c r="AP654" s="189"/>
      <c r="AQ654" s="189"/>
      <c r="AR654" s="189"/>
      <c r="AS654" s="189"/>
      <c r="AT654" s="189"/>
      <c r="AU654" s="189"/>
      <c r="AV654" s="189"/>
      <c r="AW654" s="189"/>
      <c r="AX654" s="189"/>
      <c r="AY654" s="194" t="s">
        <v>587</v>
      </c>
      <c r="AZ654" s="142" t="s">
        <v>2546</v>
      </c>
      <c r="BA654" s="184" t="s">
        <v>105</v>
      </c>
      <c r="BB654" s="184"/>
      <c r="BC654" s="184"/>
      <c r="BD654" s="189"/>
      <c r="BE654" s="189"/>
      <c r="BF654" s="189"/>
      <c r="BG654" s="189"/>
      <c r="BH654" s="291">
        <v>42640</v>
      </c>
      <c r="BI654" s="292"/>
      <c r="BJ654" s="187"/>
      <c r="BK654" s="187"/>
      <c r="BL654" s="187"/>
      <c r="BM654" s="189"/>
      <c r="BN654" s="187"/>
      <c r="BO654" s="662"/>
      <c r="BP654">
        <v>210</v>
      </c>
      <c r="BQ654" s="661">
        <v>23</v>
      </c>
      <c r="BR654" s="142"/>
      <c r="BS654" s="293">
        <v>4.83</v>
      </c>
      <c r="BT654" s="293"/>
      <c r="BU654" s="293"/>
      <c r="BV654" s="163"/>
      <c r="BW654" s="163"/>
      <c r="BX654" s="192"/>
      <c r="BY654" s="189"/>
      <c r="BZ654" s="189"/>
      <c r="CA654" s="193"/>
      <c r="CB654" s="194"/>
      <c r="CC654" s="292"/>
      <c r="CD654" s="189"/>
      <c r="CE654" s="189"/>
      <c r="CF654" s="181"/>
      <c r="CG654" s="294"/>
      <c r="CH654" s="294"/>
      <c r="CI654" s="227"/>
      <c r="CJ654" s="142"/>
      <c r="CK654" s="192"/>
      <c r="CL654" s="142"/>
      <c r="CM654" s="188"/>
      <c r="CN654" s="295"/>
      <c r="CO654" s="189"/>
      <c r="CP654" s="189"/>
      <c r="CQ654" s="189"/>
      <c r="CR654" s="142"/>
      <c r="CS654" s="194"/>
    </row>
    <row r="655" spans="1:97">
      <c r="A655" s="56">
        <v>273</v>
      </c>
      <c r="B655" s="181" t="s">
        <v>2648</v>
      </c>
      <c r="C655" s="187"/>
      <c r="D655" s="63"/>
      <c r="E655" s="65"/>
      <c r="G655" s="59" t="s">
        <v>2649</v>
      </c>
      <c r="J655" s="192"/>
      <c r="K655"/>
      <c r="L655"/>
      <c r="O655" s="228"/>
      <c r="P655" s="228"/>
      <c r="Q655" s="189"/>
      <c r="R655" s="189"/>
      <c r="S655" s="187"/>
      <c r="T655" s="182"/>
      <c r="U655" s="659" t="s">
        <v>2640</v>
      </c>
      <c r="V655" s="188"/>
      <c r="W655" s="189"/>
      <c r="X655" s="189"/>
      <c r="Y655" s="189"/>
      <c r="Z655" s="189"/>
      <c r="AA655" s="189"/>
      <c r="AB655" s="189"/>
      <c r="AC655" s="189"/>
      <c r="AD655" s="189"/>
      <c r="AE655" s="189"/>
      <c r="AF655" s="189"/>
      <c r="AG655" s="189"/>
      <c r="AH655" s="189"/>
      <c r="AI655" s="189"/>
      <c r="AJ655" s="189"/>
      <c r="AK655" s="189"/>
      <c r="AL655" s="189"/>
      <c r="AM655" s="189"/>
      <c r="AN655" s="189"/>
      <c r="AO655" s="189"/>
      <c r="AP655" s="189"/>
      <c r="AQ655" s="189"/>
      <c r="AR655" s="189"/>
      <c r="AS655" s="189"/>
      <c r="AT655" s="189"/>
      <c r="AU655" s="189"/>
      <c r="AV655" s="189"/>
      <c r="AW655" s="189"/>
      <c r="AX655" s="189"/>
      <c r="AY655" s="194" t="s">
        <v>587</v>
      </c>
      <c r="AZ655" s="142" t="s">
        <v>2546</v>
      </c>
      <c r="BA655" s="184" t="s">
        <v>105</v>
      </c>
      <c r="BB655" s="184"/>
      <c r="BC655" s="184"/>
      <c r="BD655" s="189"/>
      <c r="BE655" s="189"/>
      <c r="BF655" s="189"/>
      <c r="BG655" s="189"/>
      <c r="BH655" s="291">
        <v>42640</v>
      </c>
      <c r="BI655" s="292"/>
      <c r="BJ655" s="187"/>
      <c r="BK655" s="187"/>
      <c r="BL655" s="187"/>
      <c r="BM655" s="189"/>
      <c r="BN655" s="187"/>
      <c r="BO655" s="662">
        <v>27.154110245656081</v>
      </c>
      <c r="BP655">
        <v>210</v>
      </c>
      <c r="BQ655" s="661">
        <v>15.1</v>
      </c>
      <c r="BR655" s="142"/>
      <c r="BS655" s="293">
        <v>3.1709999999999998</v>
      </c>
      <c r="BT655" s="293"/>
      <c r="BU655" s="293"/>
      <c r="BV655" s="163"/>
      <c r="BW655" s="163"/>
      <c r="BX655" s="192"/>
      <c r="BY655" s="189"/>
      <c r="BZ655" s="189"/>
      <c r="CA655" s="193"/>
      <c r="CB655" s="194"/>
      <c r="CC655" s="292"/>
      <c r="CD655" s="189"/>
      <c r="CE655" s="189"/>
      <c r="CF655" s="181"/>
      <c r="CG655" s="294"/>
      <c r="CH655" s="294"/>
      <c r="CI655" s="227"/>
      <c r="CJ655" s="142"/>
      <c r="CK655" s="192"/>
      <c r="CL655" s="142"/>
      <c r="CM655" s="188"/>
      <c r="CN655" s="295"/>
      <c r="CO655" s="189"/>
      <c r="CP655" s="189"/>
      <c r="CQ655" s="189"/>
      <c r="CR655" s="142"/>
      <c r="CS655" s="194"/>
    </row>
    <row r="656" spans="1:97">
      <c r="A656" s="56">
        <v>274</v>
      </c>
      <c r="B656" s="181" t="s">
        <v>2650</v>
      </c>
      <c r="C656" s="187"/>
      <c r="D656" s="63"/>
      <c r="E656" s="65"/>
      <c r="G656" s="59" t="s">
        <v>2651</v>
      </c>
      <c r="J656" s="192"/>
      <c r="K656"/>
      <c r="L656"/>
      <c r="O656" s="228"/>
      <c r="P656" s="228"/>
      <c r="Q656" s="189"/>
      <c r="R656" s="189"/>
      <c r="S656" s="187"/>
      <c r="T656" s="182"/>
      <c r="U656" s="659" t="s">
        <v>2652</v>
      </c>
      <c r="V656" s="188"/>
      <c r="W656" s="189"/>
      <c r="X656" s="189"/>
      <c r="Y656" s="189"/>
      <c r="Z656" s="189"/>
      <c r="AA656" s="189"/>
      <c r="AB656" s="189"/>
      <c r="AC656" s="189"/>
      <c r="AD656" s="189"/>
      <c r="AE656" s="189"/>
      <c r="AF656" s="189"/>
      <c r="AG656" s="189"/>
      <c r="AH656" s="189"/>
      <c r="AI656" s="189"/>
      <c r="AJ656" s="189"/>
      <c r="AK656" s="189"/>
      <c r="AL656" s="189"/>
      <c r="AM656" s="189"/>
      <c r="AN656" s="189"/>
      <c r="AO656" s="189"/>
      <c r="AP656" s="189"/>
      <c r="AQ656" s="189"/>
      <c r="AR656" s="189"/>
      <c r="AS656" s="189"/>
      <c r="AT656" s="189"/>
      <c r="AU656" s="189"/>
      <c r="AV656" s="189"/>
      <c r="AW656" s="189"/>
      <c r="AX656" s="189"/>
      <c r="AY656" s="194" t="s">
        <v>587</v>
      </c>
      <c r="AZ656" s="142" t="s">
        <v>2546</v>
      </c>
      <c r="BA656" s="184" t="s">
        <v>105</v>
      </c>
      <c r="BB656" s="184"/>
      <c r="BC656" s="184"/>
      <c r="BD656" s="189"/>
      <c r="BE656" s="189"/>
      <c r="BF656" s="189"/>
      <c r="BG656" s="189"/>
      <c r="BH656" s="291">
        <v>42640</v>
      </c>
      <c r="BI656" s="292"/>
      <c r="BJ656" s="187"/>
      <c r="BK656" s="187"/>
      <c r="BL656" s="187"/>
      <c r="BM656" s="189"/>
      <c r="BN656" s="187"/>
      <c r="BO656" s="662"/>
      <c r="BP656">
        <v>220</v>
      </c>
      <c r="BQ656" s="661">
        <v>26.400000000000002</v>
      </c>
      <c r="BR656" s="142"/>
      <c r="BS656" s="293">
        <v>5.8080000000000007</v>
      </c>
      <c r="BT656" s="293"/>
      <c r="BU656" s="293"/>
      <c r="BV656" s="163"/>
      <c r="BW656" s="163"/>
      <c r="BX656" s="192"/>
      <c r="BY656" s="189"/>
      <c r="BZ656" s="189"/>
      <c r="CA656" s="193"/>
      <c r="CB656" s="194"/>
      <c r="CC656" s="292"/>
      <c r="CD656" s="189"/>
      <c r="CE656" s="189"/>
      <c r="CF656" s="181"/>
      <c r="CG656" s="294"/>
      <c r="CH656" s="294"/>
      <c r="CI656" s="227"/>
      <c r="CJ656" s="142"/>
      <c r="CK656" s="192"/>
      <c r="CL656" s="142"/>
      <c r="CM656" s="188"/>
      <c r="CN656" s="295"/>
      <c r="CO656" s="189"/>
      <c r="CP656" s="189"/>
      <c r="CQ656" s="189"/>
      <c r="CR656" s="142"/>
      <c r="CS656" s="194"/>
    </row>
    <row r="657" spans="1:97">
      <c r="A657" s="56">
        <v>275</v>
      </c>
      <c r="B657" s="181" t="s">
        <v>2653</v>
      </c>
      <c r="C657" s="187"/>
      <c r="D657" s="63"/>
      <c r="E657" s="65"/>
      <c r="G657" s="59" t="s">
        <v>2654</v>
      </c>
      <c r="J657" s="192"/>
      <c r="K657"/>
      <c r="L657"/>
      <c r="O657" s="228"/>
      <c r="P657" s="228"/>
      <c r="Q657" s="189"/>
      <c r="R657" s="189"/>
      <c r="S657" s="187"/>
      <c r="T657" s="182"/>
      <c r="U657" s="659" t="s">
        <v>2655</v>
      </c>
      <c r="V657" s="188"/>
      <c r="W657" s="189"/>
      <c r="X657" s="189"/>
      <c r="Y657" s="189"/>
      <c r="Z657" s="189"/>
      <c r="AA657" s="189"/>
      <c r="AB657" s="189"/>
      <c r="AC657" s="189"/>
      <c r="AD657" s="189"/>
      <c r="AE657" s="189"/>
      <c r="AF657" s="189"/>
      <c r="AG657" s="189"/>
      <c r="AH657" s="189"/>
      <c r="AI657" s="189"/>
      <c r="AJ657" s="189"/>
      <c r="AK657" s="189"/>
      <c r="AL657" s="189"/>
      <c r="AM657" s="189"/>
      <c r="AN657" s="189"/>
      <c r="AO657" s="189"/>
      <c r="AP657" s="189"/>
      <c r="AQ657" s="189"/>
      <c r="AR657" s="189"/>
      <c r="AS657" s="189"/>
      <c r="AT657" s="189"/>
      <c r="AU657" s="189"/>
      <c r="AV657" s="189"/>
      <c r="AW657" s="189"/>
      <c r="AX657" s="189"/>
      <c r="AY657" s="194" t="s">
        <v>587</v>
      </c>
      <c r="AZ657" s="142" t="s">
        <v>2546</v>
      </c>
      <c r="BA657" s="184" t="s">
        <v>105</v>
      </c>
      <c r="BB657" s="184"/>
      <c r="BC657" s="184"/>
      <c r="BD657" s="189"/>
      <c r="BE657" s="189"/>
      <c r="BF657" s="189"/>
      <c r="BG657" s="189"/>
      <c r="BH657" s="291">
        <v>42640</v>
      </c>
      <c r="BI657" s="292"/>
      <c r="BJ657" s="187"/>
      <c r="BK657" s="187"/>
      <c r="BL657" s="187"/>
      <c r="BM657" s="189"/>
      <c r="BN657" s="187"/>
      <c r="BO657" s="662">
        <v>28.915943678849612</v>
      </c>
      <c r="BP657">
        <v>140</v>
      </c>
      <c r="BQ657" s="661">
        <v>15.440000000000001</v>
      </c>
      <c r="BR657" s="142"/>
      <c r="BS657" s="293">
        <v>2.1616000000000004</v>
      </c>
      <c r="BT657" s="293"/>
      <c r="BU657" s="293"/>
      <c r="BV657" s="163"/>
      <c r="BW657" s="163"/>
      <c r="BX657" s="192"/>
      <c r="BY657" s="189"/>
      <c r="BZ657" s="189"/>
      <c r="CA657" s="193"/>
      <c r="CB657" s="194"/>
      <c r="CC657" s="292"/>
      <c r="CD657" s="189"/>
      <c r="CE657" s="189"/>
      <c r="CF657" s="181"/>
      <c r="CG657" s="294"/>
      <c r="CH657" s="294"/>
      <c r="CI657" s="227"/>
      <c r="CJ657" s="142"/>
      <c r="CK657" s="192"/>
      <c r="CL657" s="142"/>
      <c r="CM657" s="188"/>
      <c r="CN657" s="295"/>
      <c r="CO657" s="189"/>
      <c r="CP657" s="189"/>
      <c r="CQ657" s="189"/>
      <c r="CR657" s="142"/>
      <c r="CS657" s="194"/>
    </row>
    <row r="658" spans="1:97">
      <c r="A658" s="56">
        <v>276</v>
      </c>
      <c r="B658" s="181" t="s">
        <v>2656</v>
      </c>
      <c r="C658" s="187"/>
      <c r="D658" s="63"/>
      <c r="E658" s="65"/>
      <c r="G658" s="59" t="s">
        <v>2657</v>
      </c>
      <c r="J658" s="192"/>
      <c r="K658"/>
      <c r="L658"/>
      <c r="O658" s="228"/>
      <c r="P658" s="228"/>
      <c r="Q658" s="189"/>
      <c r="R658" s="189"/>
      <c r="S658" s="187"/>
      <c r="T658" s="182"/>
      <c r="U658" s="659" t="s">
        <v>2655</v>
      </c>
      <c r="V658" s="188"/>
      <c r="W658" s="189"/>
      <c r="X658" s="189"/>
      <c r="Y658" s="189"/>
      <c r="Z658" s="189"/>
      <c r="AA658" s="189"/>
      <c r="AB658" s="189"/>
      <c r="AC658" s="189"/>
      <c r="AD658" s="189"/>
      <c r="AE658" s="189"/>
      <c r="AF658" s="189"/>
      <c r="AG658" s="189"/>
      <c r="AH658" s="189"/>
      <c r="AI658" s="189"/>
      <c r="AJ658" s="189"/>
      <c r="AK658" s="189"/>
      <c r="AL658" s="189"/>
      <c r="AM658" s="189"/>
      <c r="AN658" s="189"/>
      <c r="AO658" s="189"/>
      <c r="AP658" s="189"/>
      <c r="AQ658" s="189"/>
      <c r="AR658" s="189"/>
      <c r="AS658" s="189"/>
      <c r="AT658" s="189"/>
      <c r="AU658" s="189"/>
      <c r="AV658" s="189"/>
      <c r="AW658" s="189"/>
      <c r="AX658" s="189"/>
      <c r="AY658" s="194" t="s">
        <v>587</v>
      </c>
      <c r="AZ658" s="142" t="s">
        <v>2546</v>
      </c>
      <c r="BA658" s="184" t="s">
        <v>105</v>
      </c>
      <c r="BB658" s="184"/>
      <c r="BC658" s="184"/>
      <c r="BD658" s="189"/>
      <c r="BE658" s="189"/>
      <c r="BF658" s="189"/>
      <c r="BG658" s="189"/>
      <c r="BH658" s="291">
        <v>42640</v>
      </c>
      <c r="BI658" s="292"/>
      <c r="BJ658" s="187"/>
      <c r="BK658" s="187"/>
      <c r="BL658" s="187"/>
      <c r="BM658" s="189"/>
      <c r="BN658" s="187"/>
      <c r="BO658" s="662">
        <v>35.529484721390055</v>
      </c>
      <c r="BP658">
        <v>200</v>
      </c>
      <c r="BQ658" s="661">
        <v>21</v>
      </c>
      <c r="BR658" s="142"/>
      <c r="BS658" s="293">
        <v>4.2</v>
      </c>
      <c r="BT658" s="293"/>
      <c r="BU658" s="293"/>
      <c r="BV658" s="163"/>
      <c r="BW658" s="163"/>
      <c r="BX658" s="192"/>
      <c r="BY658" s="189"/>
      <c r="BZ658" s="189"/>
      <c r="CA658" s="193"/>
      <c r="CB658" s="194"/>
      <c r="CC658" s="292"/>
      <c r="CD658" s="189"/>
      <c r="CE658" s="189"/>
      <c r="CF658" s="181"/>
      <c r="CG658" s="294"/>
      <c r="CH658" s="294"/>
      <c r="CI658" s="227"/>
      <c r="CJ658" s="142"/>
      <c r="CK658" s="192"/>
      <c r="CL658" s="142"/>
      <c r="CM658" s="188"/>
      <c r="CN658" s="295"/>
      <c r="CO658" s="189"/>
      <c r="CP658" s="189"/>
      <c r="CQ658" s="189"/>
      <c r="CR658" s="142"/>
      <c r="CS658" s="194"/>
    </row>
    <row r="659" spans="1:97">
      <c r="A659" s="56">
        <v>277</v>
      </c>
      <c r="B659" s="181" t="s">
        <v>2658</v>
      </c>
      <c r="C659" s="187"/>
      <c r="D659" s="65"/>
      <c r="E659" s="65"/>
      <c r="G659" s="183" t="s">
        <v>2659</v>
      </c>
      <c r="J659" s="192"/>
      <c r="K659"/>
      <c r="L659"/>
      <c r="O659" s="228"/>
      <c r="P659" s="228"/>
      <c r="Q659" s="189"/>
      <c r="R659" s="189"/>
      <c r="S659" s="187"/>
      <c r="T659" s="182"/>
      <c r="U659" s="659" t="s">
        <v>2655</v>
      </c>
      <c r="V659" s="188"/>
      <c r="W659" s="189"/>
      <c r="X659" s="189"/>
      <c r="Y659" s="189"/>
      <c r="Z659" s="189"/>
      <c r="AA659" s="189"/>
      <c r="AB659" s="189"/>
      <c r="AC659" s="189"/>
      <c r="AD659" s="189"/>
      <c r="AE659" s="189"/>
      <c r="AF659" s="189"/>
      <c r="AG659" s="189"/>
      <c r="AH659" s="189"/>
      <c r="AI659" s="189"/>
      <c r="AJ659" s="189"/>
      <c r="AK659" s="189"/>
      <c r="AL659" s="189"/>
      <c r="AM659" s="189"/>
      <c r="AN659" s="189"/>
      <c r="AO659" s="189"/>
      <c r="AP659" s="189"/>
      <c r="AQ659" s="189"/>
      <c r="AR659" s="189"/>
      <c r="AS659" s="189"/>
      <c r="AT659" s="189"/>
      <c r="AU659" s="189"/>
      <c r="AV659" s="189"/>
      <c r="AW659" s="189"/>
      <c r="AX659" s="189"/>
      <c r="AY659" s="194" t="s">
        <v>587</v>
      </c>
      <c r="AZ659" s="142" t="s">
        <v>2546</v>
      </c>
      <c r="BA659" s="184" t="s">
        <v>105</v>
      </c>
      <c r="BB659" s="184"/>
      <c r="BC659" s="184"/>
      <c r="BD659" s="189"/>
      <c r="BE659" s="189"/>
      <c r="BF659" s="189"/>
      <c r="BG659" s="189"/>
      <c r="BH659" s="291">
        <v>42640</v>
      </c>
      <c r="BI659" s="292"/>
      <c r="BJ659" s="187"/>
      <c r="BK659" s="187"/>
      <c r="BL659" s="187"/>
      <c r="BM659" s="189"/>
      <c r="BN659" s="187"/>
      <c r="BO659" s="398"/>
      <c r="BP659" s="660">
        <v>230</v>
      </c>
      <c r="BQ659" s="661">
        <v>23.599999999999998</v>
      </c>
      <c r="BR659" s="142"/>
      <c r="BS659" s="293">
        <v>5.4279999999999999</v>
      </c>
      <c r="BT659" s="293"/>
      <c r="BU659" s="293"/>
      <c r="BV659" s="163"/>
      <c r="BW659" s="163"/>
      <c r="BX659" s="192"/>
      <c r="BY659" s="189"/>
      <c r="BZ659" s="189"/>
      <c r="CA659" s="193"/>
      <c r="CB659" s="194"/>
      <c r="CC659" s="292"/>
      <c r="CD659" s="189"/>
      <c r="CE659" s="189"/>
      <c r="CF659" s="181"/>
      <c r="CG659" s="294"/>
      <c r="CH659" s="294"/>
      <c r="CI659" s="227"/>
      <c r="CJ659" s="142"/>
      <c r="CK659" s="192"/>
      <c r="CL659" s="142"/>
      <c r="CM659" s="188"/>
      <c r="CN659" s="295"/>
      <c r="CO659" s="189"/>
      <c r="CP659" s="189"/>
      <c r="CQ659" s="189"/>
      <c r="CR659" s="142"/>
      <c r="CS659" s="194"/>
    </row>
    <row r="660" spans="1:97">
      <c r="A660" s="56">
        <v>278</v>
      </c>
      <c r="B660" s="181" t="s">
        <v>2660</v>
      </c>
      <c r="C660" s="187" t="s">
        <v>2661</v>
      </c>
      <c r="D660" s="65"/>
      <c r="E660" s="65"/>
      <c r="F660" s="58" t="s">
        <v>2662</v>
      </c>
      <c r="G660" s="306" t="s">
        <v>2663</v>
      </c>
      <c r="H660" s="58" t="s">
        <v>2664</v>
      </c>
      <c r="J660" s="192" t="s">
        <v>1116</v>
      </c>
      <c r="K660" s="182" t="s">
        <v>1116</v>
      </c>
      <c r="L660"/>
      <c r="O660" s="228"/>
      <c r="P660" s="228"/>
      <c r="Q660" s="189"/>
      <c r="R660" s="189"/>
      <c r="S660" s="187"/>
      <c r="T660" s="182"/>
      <c r="U660" s="663"/>
      <c r="V660" s="188"/>
      <c r="W660" s="189"/>
      <c r="X660" s="189"/>
      <c r="Y660" s="189"/>
      <c r="Z660" s="189"/>
      <c r="AA660" s="189"/>
      <c r="AB660" s="189"/>
      <c r="AC660" s="189"/>
      <c r="AD660" s="189"/>
      <c r="AE660" s="189"/>
      <c r="AF660" s="189"/>
      <c r="AG660" s="189"/>
      <c r="AH660" s="189"/>
      <c r="AI660" s="189"/>
      <c r="AJ660" s="189"/>
      <c r="AK660" s="189"/>
      <c r="AL660" s="189"/>
      <c r="AM660" s="189"/>
      <c r="AN660" s="189"/>
      <c r="AO660" s="189"/>
      <c r="AP660" s="189"/>
      <c r="AQ660" s="189"/>
      <c r="AR660" s="189"/>
      <c r="AS660" s="189"/>
      <c r="AT660" s="189"/>
      <c r="AU660" s="189"/>
      <c r="AV660" s="189"/>
      <c r="AW660" s="189"/>
      <c r="AX660" s="189"/>
      <c r="AY660" s="194" t="s">
        <v>2665</v>
      </c>
      <c r="AZ660" s="142"/>
      <c r="BA660" s="142" t="s">
        <v>2666</v>
      </c>
      <c r="BB660" s="184"/>
      <c r="BC660" s="184"/>
      <c r="BD660" s="189"/>
      <c r="BE660" s="189"/>
      <c r="BF660" s="189"/>
      <c r="BG660" s="189"/>
      <c r="BH660" s="291"/>
      <c r="BI660" s="292"/>
      <c r="BJ660" s="187"/>
      <c r="BK660" s="187"/>
      <c r="BL660" s="187"/>
      <c r="BM660" s="189"/>
      <c r="BN660" s="187"/>
      <c r="BO660" s="398"/>
      <c r="BP660" s="660"/>
      <c r="BQ660" s="661"/>
      <c r="BR660" s="142"/>
      <c r="BS660" s="293"/>
      <c r="BT660" s="293"/>
      <c r="BU660" s="293"/>
      <c r="BV660" s="163"/>
      <c r="BW660" s="163"/>
      <c r="BX660" s="192"/>
      <c r="BY660" s="189"/>
      <c r="BZ660" s="189"/>
      <c r="CA660" s="193"/>
      <c r="CB660" s="194"/>
      <c r="CC660" s="292"/>
      <c r="CD660" s="189"/>
      <c r="CE660" s="189"/>
      <c r="CF660" s="181"/>
      <c r="CG660" s="294"/>
      <c r="CH660" s="294"/>
      <c r="CI660" s="227"/>
      <c r="CJ660" s="142"/>
      <c r="CK660" s="192"/>
      <c r="CL660" s="142"/>
      <c r="CM660" s="188"/>
      <c r="CN660" s="295"/>
      <c r="CO660" s="189"/>
      <c r="CP660" s="189"/>
      <c r="CQ660" s="189"/>
      <c r="CR660" s="142"/>
      <c r="CS660" s="194"/>
    </row>
    <row r="661" spans="1:97">
      <c r="A661" s="56">
        <v>278.10000000000002</v>
      </c>
      <c r="B661" s="181" t="s">
        <v>2667</v>
      </c>
      <c r="C661" s="187" t="s">
        <v>2668</v>
      </c>
      <c r="D661" s="65"/>
      <c r="E661" s="65"/>
      <c r="F661" s="58" t="s">
        <v>2662</v>
      </c>
      <c r="G661" s="183" t="s">
        <v>2669</v>
      </c>
      <c r="H661" s="58" t="s">
        <v>2670</v>
      </c>
      <c r="J661" s="192" t="s">
        <v>2671</v>
      </c>
      <c r="K661" s="142" t="s">
        <v>800</v>
      </c>
      <c r="L661"/>
      <c r="O661" s="228" t="s">
        <v>2672</v>
      </c>
      <c r="P661" s="228"/>
      <c r="Q661" s="189"/>
      <c r="R661" s="189"/>
      <c r="S661" s="187"/>
      <c r="T661" s="181"/>
      <c r="U661" s="187"/>
      <c r="V661" s="188"/>
      <c r="W661" s="189"/>
      <c r="X661" s="189"/>
      <c r="Y661" s="189"/>
      <c r="Z661" s="189"/>
      <c r="AA661" s="189"/>
      <c r="AB661" s="189"/>
      <c r="AC661" s="189"/>
      <c r="AD661" s="189"/>
      <c r="AE661" s="189"/>
      <c r="AF661" s="189"/>
      <c r="AG661" s="189"/>
      <c r="AH661" s="189"/>
      <c r="AI661" s="189"/>
      <c r="AJ661" s="189"/>
      <c r="AK661" s="189"/>
      <c r="AL661" s="189"/>
      <c r="AM661" s="189"/>
      <c r="AN661" s="189"/>
      <c r="AO661" s="189"/>
      <c r="AP661" s="189"/>
      <c r="AQ661" s="189"/>
      <c r="AR661" s="189"/>
      <c r="AS661" s="189"/>
      <c r="AT661" s="189"/>
      <c r="AU661" s="189"/>
      <c r="AV661" s="189"/>
      <c r="AW661" s="189"/>
      <c r="AX661" s="189"/>
      <c r="AY661" s="194" t="s">
        <v>2665</v>
      </c>
      <c r="AZ661" s="142"/>
      <c r="BA661" s="142" t="s">
        <v>589</v>
      </c>
      <c r="BB661" s="184"/>
      <c r="BC661" s="184"/>
      <c r="BD661" s="189" t="s">
        <v>616</v>
      </c>
      <c r="BE661" s="189" t="s">
        <v>2673</v>
      </c>
      <c r="BF661" s="189"/>
      <c r="BG661" s="189"/>
      <c r="BH661" s="291">
        <v>42529</v>
      </c>
      <c r="BI661" s="292"/>
      <c r="BJ661" s="187"/>
      <c r="BK661" s="187"/>
      <c r="BL661" s="187"/>
      <c r="BM661" s="189"/>
      <c r="BN661" s="187"/>
      <c r="BO661" s="398"/>
      <c r="BP661" s="142"/>
      <c r="BQ661" s="152"/>
      <c r="BR661" s="142"/>
      <c r="BS661" s="293"/>
      <c r="BT661" s="293"/>
      <c r="BU661" s="293"/>
      <c r="BV661" s="163"/>
      <c r="BW661" s="163"/>
      <c r="BX661" s="192"/>
      <c r="BY661" s="189"/>
      <c r="BZ661" s="189"/>
      <c r="CA661" s="193"/>
      <c r="CB661" s="194"/>
      <c r="CC661" s="292"/>
      <c r="CD661" s="189"/>
      <c r="CE661" s="189"/>
      <c r="CF661" s="181"/>
      <c r="CG661" s="294"/>
      <c r="CH661" s="294"/>
      <c r="CI661" s="227"/>
      <c r="CJ661" s="142"/>
      <c r="CK661" s="192"/>
      <c r="CL661" s="142"/>
      <c r="CM661" s="188"/>
      <c r="CN661" s="295"/>
      <c r="CO661" s="189"/>
      <c r="CP661" s="189"/>
      <c r="CQ661" s="189"/>
      <c r="CR661" s="142"/>
      <c r="CS661" s="194"/>
    </row>
    <row r="662" spans="1:97">
      <c r="A662" s="56">
        <v>278.2</v>
      </c>
      <c r="B662" s="181" t="s">
        <v>2674</v>
      </c>
      <c r="C662" s="187" t="s">
        <v>2675</v>
      </c>
      <c r="D662" s="65"/>
      <c r="E662" s="65"/>
      <c r="F662" s="58" t="s">
        <v>2662</v>
      </c>
      <c r="G662" s="67" t="s">
        <v>2676</v>
      </c>
      <c r="H662" s="58" t="s">
        <v>2664</v>
      </c>
      <c r="J662" s="192" t="s">
        <v>2671</v>
      </c>
      <c r="K662" s="142" t="s">
        <v>2677</v>
      </c>
      <c r="L662"/>
      <c r="O662" s="228" t="s">
        <v>2672</v>
      </c>
      <c r="P662" s="228"/>
      <c r="Q662" s="189"/>
      <c r="R662" s="189"/>
      <c r="S662" s="187"/>
      <c r="T662" s="181"/>
      <c r="U662" s="187"/>
      <c r="V662" s="188"/>
      <c r="W662" s="189"/>
      <c r="X662" s="189"/>
      <c r="Y662" s="189"/>
      <c r="Z662" s="189"/>
      <c r="AA662" s="189"/>
      <c r="AB662" s="189"/>
      <c r="AC662" s="189"/>
      <c r="AD662" s="189"/>
      <c r="AE662" s="189"/>
      <c r="AF662" s="189"/>
      <c r="AG662" s="189"/>
      <c r="AH662" s="189"/>
      <c r="AI662" s="189"/>
      <c r="AJ662" s="189"/>
      <c r="AK662" s="189"/>
      <c r="AL662" s="189"/>
      <c r="AM662" s="189"/>
      <c r="AN662" s="189"/>
      <c r="AO662" s="189"/>
      <c r="AP662" s="189"/>
      <c r="AQ662" s="189"/>
      <c r="AR662" s="189"/>
      <c r="AS662" s="189"/>
      <c r="AT662" s="189"/>
      <c r="AU662" s="189"/>
      <c r="AV662" s="189"/>
      <c r="AW662" s="189"/>
      <c r="AX662" s="189"/>
      <c r="AY662" s="194" t="s">
        <v>2665</v>
      </c>
      <c r="AZ662" s="142"/>
      <c r="BA662" s="142" t="s">
        <v>2666</v>
      </c>
      <c r="BB662" s="184"/>
      <c r="BC662" s="184"/>
      <c r="BD662" s="189" t="s">
        <v>2678</v>
      </c>
      <c r="BE662" s="189" t="s">
        <v>2664</v>
      </c>
      <c r="BF662" s="189"/>
      <c r="BG662" s="189"/>
      <c r="BH662" s="291" t="s">
        <v>2679</v>
      </c>
      <c r="BI662" s="292"/>
      <c r="BJ662" s="187"/>
      <c r="BK662" s="187"/>
      <c r="BL662" s="187"/>
      <c r="BM662" s="189"/>
      <c r="BN662" s="187"/>
      <c r="BO662" s="398"/>
      <c r="BP662" s="142"/>
      <c r="BQ662" s="152"/>
      <c r="BR662" s="142"/>
      <c r="BS662" s="293"/>
      <c r="BT662" s="293"/>
      <c r="BU662" s="293"/>
      <c r="BV662" s="163"/>
      <c r="BW662" s="163"/>
      <c r="BX662" s="192"/>
      <c r="BY662" s="189"/>
      <c r="BZ662" s="189"/>
      <c r="CA662" s="193"/>
      <c r="CB662" s="194"/>
      <c r="CC662" s="292"/>
      <c r="CD662" s="189"/>
      <c r="CE662" s="189"/>
      <c r="CF662" s="181"/>
      <c r="CG662" s="294"/>
      <c r="CH662" s="294"/>
      <c r="CI662" s="227"/>
      <c r="CJ662" s="142"/>
      <c r="CK662" s="192"/>
      <c r="CL662" s="142"/>
      <c r="CM662" s="188"/>
      <c r="CN662" s="295" t="s">
        <v>2680</v>
      </c>
      <c r="CO662" s="189"/>
      <c r="CP662" s="189"/>
      <c r="CQ662" s="189"/>
      <c r="CR662" s="142"/>
      <c r="CS662" s="194"/>
    </row>
    <row r="663" spans="1:97">
      <c r="A663" s="56">
        <v>278.3</v>
      </c>
      <c r="B663" s="181" t="s">
        <v>2681</v>
      </c>
      <c r="C663" s="187" t="s">
        <v>2682</v>
      </c>
      <c r="D663" s="65"/>
      <c r="E663" s="65"/>
      <c r="F663" s="58" t="s">
        <v>2662</v>
      </c>
      <c r="G663" s="67" t="s">
        <v>2683</v>
      </c>
      <c r="H663" s="58" t="s">
        <v>2664</v>
      </c>
      <c r="J663" s="192" t="s">
        <v>2671</v>
      </c>
      <c r="K663" s="142" t="s">
        <v>2684</v>
      </c>
      <c r="L663"/>
      <c r="O663" s="228" t="s">
        <v>2672</v>
      </c>
      <c r="P663" s="228"/>
      <c r="Q663" s="189"/>
      <c r="R663" s="189"/>
      <c r="S663" s="187"/>
      <c r="T663" s="181"/>
      <c r="U663" s="187"/>
      <c r="V663" s="188"/>
      <c r="W663" s="189"/>
      <c r="X663" s="189"/>
      <c r="Y663" s="189"/>
      <c r="Z663" s="189"/>
      <c r="AA663" s="189"/>
      <c r="AB663" s="189"/>
      <c r="AC663" s="189"/>
      <c r="AD663" s="189"/>
      <c r="AE663" s="189"/>
      <c r="AF663" s="189"/>
      <c r="AG663" s="189"/>
      <c r="AH663" s="189"/>
      <c r="AI663" s="189"/>
      <c r="AJ663" s="189"/>
      <c r="AK663" s="189"/>
      <c r="AL663" s="189"/>
      <c r="AM663" s="189"/>
      <c r="AN663" s="189"/>
      <c r="AO663" s="189"/>
      <c r="AP663" s="189"/>
      <c r="AQ663" s="189"/>
      <c r="AR663" s="189"/>
      <c r="AS663" s="189"/>
      <c r="AT663" s="189"/>
      <c r="AU663" s="189"/>
      <c r="AV663" s="189"/>
      <c r="AW663" s="189"/>
      <c r="AX663" s="189"/>
      <c r="AY663" s="194" t="s">
        <v>2665</v>
      </c>
      <c r="AZ663" s="142"/>
      <c r="BA663" s="142" t="s">
        <v>2666</v>
      </c>
      <c r="BB663" s="184"/>
      <c r="BC663" s="184"/>
      <c r="BD663" s="189" t="s">
        <v>2678</v>
      </c>
      <c r="BE663" s="189" t="s">
        <v>2664</v>
      </c>
      <c r="BF663" s="189"/>
      <c r="BG663" s="189"/>
      <c r="BH663" s="291" t="s">
        <v>2679</v>
      </c>
      <c r="BI663" s="292"/>
      <c r="BJ663" s="187"/>
      <c r="BK663" s="187"/>
      <c r="BL663" s="187"/>
      <c r="BM663" s="189"/>
      <c r="BN663" s="187"/>
      <c r="BO663" s="398"/>
      <c r="BP663" s="142"/>
      <c r="BQ663" s="152"/>
      <c r="BR663" s="142"/>
      <c r="BS663" s="293"/>
      <c r="BT663" s="293"/>
      <c r="BU663" s="293"/>
      <c r="BV663" s="163"/>
      <c r="BW663" s="163"/>
      <c r="BX663" s="192"/>
      <c r="BY663" s="189"/>
      <c r="BZ663" s="189"/>
      <c r="CA663" s="193"/>
      <c r="CB663" s="194"/>
      <c r="CC663" s="292"/>
      <c r="CD663" s="189"/>
      <c r="CE663" s="189"/>
      <c r="CF663" s="181"/>
      <c r="CG663" s="294"/>
      <c r="CH663" s="294"/>
      <c r="CI663" s="227"/>
      <c r="CJ663" s="142"/>
      <c r="CK663" s="192"/>
      <c r="CL663" s="142"/>
      <c r="CM663" s="188"/>
      <c r="CN663" s="295" t="s">
        <v>2680</v>
      </c>
      <c r="CO663" s="189"/>
      <c r="CP663" s="189"/>
      <c r="CQ663" s="189"/>
      <c r="CR663" s="142"/>
      <c r="CS663" s="194"/>
    </row>
    <row r="664" spans="1:97">
      <c r="A664" s="56">
        <v>278.39999999999998</v>
      </c>
      <c r="B664" s="181" t="s">
        <v>2685</v>
      </c>
      <c r="C664" s="187" t="s">
        <v>2686</v>
      </c>
      <c r="D664" s="65"/>
      <c r="E664" s="65"/>
      <c r="F664" s="58" t="s">
        <v>2687</v>
      </c>
      <c r="G664" s="67" t="s">
        <v>2688</v>
      </c>
      <c r="H664" s="58" t="s">
        <v>2664</v>
      </c>
      <c r="J664" s="192" t="s">
        <v>2671</v>
      </c>
      <c r="K664" s="142" t="s">
        <v>2689</v>
      </c>
      <c r="L664"/>
      <c r="O664" s="228" t="s">
        <v>2672</v>
      </c>
      <c r="P664" s="228"/>
      <c r="Q664" s="189"/>
      <c r="R664" s="189"/>
      <c r="S664" s="187"/>
      <c r="T664" s="181"/>
      <c r="U664" s="187"/>
      <c r="V664" s="188"/>
      <c r="W664" s="189"/>
      <c r="X664" s="189"/>
      <c r="Y664" s="189"/>
      <c r="Z664" s="189"/>
      <c r="AA664" s="189"/>
      <c r="AB664" s="189"/>
      <c r="AC664" s="189"/>
      <c r="AD664" s="189"/>
      <c r="AE664" s="189"/>
      <c r="AF664" s="189"/>
      <c r="AG664" s="189"/>
      <c r="AH664" s="189"/>
      <c r="AI664" s="189"/>
      <c r="AJ664" s="189"/>
      <c r="AK664" s="189"/>
      <c r="AL664" s="189"/>
      <c r="AM664" s="189"/>
      <c r="AN664" s="189"/>
      <c r="AO664" s="189"/>
      <c r="AP664" s="189"/>
      <c r="AQ664" s="189"/>
      <c r="AR664" s="189"/>
      <c r="AS664" s="189"/>
      <c r="AT664" s="189"/>
      <c r="AU664" s="189"/>
      <c r="AV664" s="189"/>
      <c r="AW664" s="189"/>
      <c r="AX664" s="189"/>
      <c r="AY664" s="194" t="s">
        <v>2665</v>
      </c>
      <c r="AZ664" s="142"/>
      <c r="BA664" s="142" t="s">
        <v>2666</v>
      </c>
      <c r="BB664" s="184"/>
      <c r="BC664" s="184"/>
      <c r="BD664" s="189" t="s">
        <v>2678</v>
      </c>
      <c r="BE664" s="189" t="s">
        <v>2664</v>
      </c>
      <c r="BF664" s="189"/>
      <c r="BG664" s="189"/>
      <c r="BH664" s="291" t="s">
        <v>2679</v>
      </c>
      <c r="BI664" s="292"/>
      <c r="BJ664" s="187"/>
      <c r="BK664" s="187"/>
      <c r="BL664" s="187"/>
      <c r="BM664" s="189"/>
      <c r="BN664" s="187"/>
      <c r="BO664" s="398"/>
      <c r="BP664" s="142"/>
      <c r="BQ664" s="152"/>
      <c r="BR664" s="142"/>
      <c r="BS664" s="293"/>
      <c r="BT664" s="293"/>
      <c r="BU664" s="293"/>
      <c r="BV664" s="163"/>
      <c r="BW664" s="163"/>
      <c r="BX664" s="192"/>
      <c r="BY664" s="189"/>
      <c r="BZ664" s="189"/>
      <c r="CA664" s="193"/>
      <c r="CB664" s="194"/>
      <c r="CC664" s="292"/>
      <c r="CD664" s="189"/>
      <c r="CE664" s="189"/>
      <c r="CF664" s="181"/>
      <c r="CG664" s="294"/>
      <c r="CH664" s="294"/>
      <c r="CI664" s="227"/>
      <c r="CJ664" s="142"/>
      <c r="CK664" s="192"/>
      <c r="CL664" s="142"/>
      <c r="CM664" s="188"/>
      <c r="CN664" s="295" t="s">
        <v>2680</v>
      </c>
      <c r="CO664" s="189"/>
      <c r="CP664" s="189"/>
      <c r="CQ664" s="189"/>
      <c r="CR664" s="142"/>
      <c r="CS664" s="194"/>
    </row>
    <row r="665" spans="1:97">
      <c r="A665" s="56">
        <v>279</v>
      </c>
      <c r="B665" s="181" t="s">
        <v>2690</v>
      </c>
      <c r="C665" s="187" t="s">
        <v>2691</v>
      </c>
      <c r="D665" s="65"/>
      <c r="E665" s="65"/>
      <c r="F665" s="58" t="s">
        <v>2687</v>
      </c>
      <c r="G665" s="67" t="s">
        <v>2692</v>
      </c>
      <c r="H665" s="58"/>
      <c r="J665" s="192" t="s">
        <v>1116</v>
      </c>
      <c r="K665" s="142" t="s">
        <v>1116</v>
      </c>
      <c r="L665"/>
      <c r="O665" s="228"/>
      <c r="P665" s="228"/>
      <c r="Q665" s="189"/>
      <c r="R665" s="189"/>
      <c r="S665" s="187"/>
      <c r="T665" s="181"/>
      <c r="U665" s="187"/>
      <c r="V665" s="188"/>
      <c r="W665" s="189"/>
      <c r="X665" s="189"/>
      <c r="Y665" s="189"/>
      <c r="Z665" s="189"/>
      <c r="AA665" s="189"/>
      <c r="AB665" s="189"/>
      <c r="AC665" s="189"/>
      <c r="AD665" s="189"/>
      <c r="AE665" s="189"/>
      <c r="AF665" s="189"/>
      <c r="AG665" s="189"/>
      <c r="AH665" s="189"/>
      <c r="AI665" s="189"/>
      <c r="AJ665" s="189"/>
      <c r="AK665" s="189"/>
      <c r="AL665" s="189"/>
      <c r="AM665" s="189"/>
      <c r="AN665" s="189"/>
      <c r="AO665" s="189"/>
      <c r="AP665" s="189"/>
      <c r="AQ665" s="189"/>
      <c r="AR665" s="189"/>
      <c r="AS665" s="189"/>
      <c r="AT665" s="189"/>
      <c r="AU665" s="189"/>
      <c r="AV665" s="189"/>
      <c r="AW665" s="189"/>
      <c r="AX665" s="189"/>
      <c r="AY665" s="194" t="s">
        <v>2665</v>
      </c>
      <c r="AZ665" s="142"/>
      <c r="BA665" s="142" t="s">
        <v>2666</v>
      </c>
      <c r="BB665" s="184"/>
      <c r="BC665" s="184"/>
      <c r="BD665" s="189"/>
      <c r="BE665" s="189"/>
      <c r="BF665" s="189"/>
      <c r="BG665" s="189"/>
      <c r="BH665" s="291"/>
      <c r="BI665" s="292"/>
      <c r="BJ665" s="187"/>
      <c r="BK665" s="187"/>
      <c r="BL665" s="187"/>
      <c r="BM665" s="189"/>
      <c r="BN665" s="187"/>
      <c r="BO665" s="398"/>
      <c r="BP665" s="142"/>
      <c r="BQ665" s="152"/>
      <c r="BR665" s="142"/>
      <c r="BS665" s="293"/>
      <c r="BT665" s="293"/>
      <c r="BU665" s="293"/>
      <c r="BV665" s="163"/>
      <c r="BW665" s="163"/>
      <c r="BX665" s="192"/>
      <c r="BY665" s="189"/>
      <c r="BZ665" s="189"/>
      <c r="CA665" s="193"/>
      <c r="CB665" s="194"/>
      <c r="CC665" s="292"/>
      <c r="CD665" s="189"/>
      <c r="CE665" s="189"/>
      <c r="CF665" s="181"/>
      <c r="CG665" s="294"/>
      <c r="CH665" s="294"/>
      <c r="CI665" s="227"/>
      <c r="CJ665" s="142"/>
      <c r="CK665" s="192"/>
      <c r="CL665" s="142"/>
      <c r="CM665" s="188"/>
      <c r="CN665" s="295"/>
      <c r="CO665" s="189"/>
      <c r="CP665" s="189"/>
      <c r="CQ665" s="189"/>
      <c r="CR665" s="142"/>
      <c r="CS665" s="194"/>
    </row>
    <row r="666" spans="1:97">
      <c r="A666" s="56">
        <v>279.10000000000002</v>
      </c>
      <c r="B666" s="181" t="s">
        <v>2693</v>
      </c>
      <c r="C666" s="187" t="s">
        <v>2694</v>
      </c>
      <c r="D666" s="65"/>
      <c r="E666" s="65"/>
      <c r="F666" s="58" t="s">
        <v>2687</v>
      </c>
      <c r="G666" s="183" t="s">
        <v>2695</v>
      </c>
      <c r="H666" s="58" t="s">
        <v>2670</v>
      </c>
      <c r="J666" s="192" t="s">
        <v>2696</v>
      </c>
      <c r="K666" s="142" t="s">
        <v>800</v>
      </c>
      <c r="L666"/>
      <c r="O666" s="228" t="s">
        <v>2697</v>
      </c>
      <c r="P666" s="228"/>
      <c r="Q666" s="189"/>
      <c r="R666" s="189"/>
      <c r="S666" s="187"/>
      <c r="T666" s="181"/>
      <c r="U666" s="187"/>
      <c r="V666" s="188"/>
      <c r="W666" s="189"/>
      <c r="X666" s="189"/>
      <c r="Y666" s="189"/>
      <c r="Z666" s="189"/>
      <c r="AA666" s="189"/>
      <c r="AB666" s="189"/>
      <c r="AC666" s="189"/>
      <c r="AD666" s="189"/>
      <c r="AE666" s="189"/>
      <c r="AF666" s="189"/>
      <c r="AG666" s="189"/>
      <c r="AH666" s="189"/>
      <c r="AI666" s="189"/>
      <c r="AJ666" s="189"/>
      <c r="AK666" s="189"/>
      <c r="AL666" s="189"/>
      <c r="AM666" s="189"/>
      <c r="AN666" s="189"/>
      <c r="AO666" s="189"/>
      <c r="AP666" s="189"/>
      <c r="AQ666" s="189"/>
      <c r="AR666" s="189"/>
      <c r="AS666" s="189"/>
      <c r="AT666" s="189"/>
      <c r="AU666" s="189"/>
      <c r="AV666" s="189"/>
      <c r="AW666" s="189"/>
      <c r="AX666" s="189"/>
      <c r="AY666" s="194" t="s">
        <v>2665</v>
      </c>
      <c r="AZ666" s="142"/>
      <c r="BA666" s="142" t="s">
        <v>589</v>
      </c>
      <c r="BB666" s="184"/>
      <c r="BC666" s="184"/>
      <c r="BD666" s="189" t="s">
        <v>616</v>
      </c>
      <c r="BE666" s="189" t="s">
        <v>2673</v>
      </c>
      <c r="BF666" s="189"/>
      <c r="BG666" s="189"/>
      <c r="BH666" s="291">
        <v>42531</v>
      </c>
      <c r="BI666" s="292"/>
      <c r="BJ666" s="187"/>
      <c r="BK666" s="187"/>
      <c r="BL666" s="187"/>
      <c r="BM666" s="189"/>
      <c r="BN666" s="187"/>
      <c r="BO666" s="398"/>
      <c r="BP666" s="142"/>
      <c r="BQ666" s="152"/>
      <c r="BR666" s="142"/>
      <c r="BS666" s="293"/>
      <c r="BT666" s="293"/>
      <c r="BU666" s="293"/>
      <c r="BV666" s="163"/>
      <c r="BW666" s="163"/>
      <c r="BX666" s="192"/>
      <c r="BY666" s="189"/>
      <c r="BZ666" s="189"/>
      <c r="CA666" s="193"/>
      <c r="CB666" s="194"/>
      <c r="CC666" s="292"/>
      <c r="CD666" s="189"/>
      <c r="CE666" s="189"/>
      <c r="CF666" s="181"/>
      <c r="CG666" s="294"/>
      <c r="CH666" s="294"/>
      <c r="CI666" s="227"/>
      <c r="CJ666" s="142"/>
      <c r="CK666" s="192"/>
      <c r="CL666" s="142"/>
      <c r="CM666" s="188"/>
      <c r="CN666" s="295"/>
      <c r="CO666" s="189"/>
      <c r="CP666" s="189"/>
      <c r="CQ666" s="189"/>
      <c r="CR666" s="142"/>
      <c r="CS666" s="194"/>
    </row>
    <row r="667" spans="1:97">
      <c r="A667" s="56">
        <v>279.2</v>
      </c>
      <c r="B667" s="181" t="s">
        <v>2698</v>
      </c>
      <c r="C667" s="187" t="s">
        <v>2694</v>
      </c>
      <c r="D667" s="65"/>
      <c r="E667" s="65"/>
      <c r="F667" s="58" t="s">
        <v>2687</v>
      </c>
      <c r="G667" s="183" t="s">
        <v>2699</v>
      </c>
      <c r="H667" s="58" t="s">
        <v>2700</v>
      </c>
      <c r="J667" s="192" t="s">
        <v>2696</v>
      </c>
      <c r="K667" s="142" t="s">
        <v>800</v>
      </c>
      <c r="L667"/>
      <c r="O667" s="228" t="s">
        <v>2697</v>
      </c>
      <c r="P667" s="228"/>
      <c r="Q667" s="189"/>
      <c r="R667" s="189"/>
      <c r="S667" s="187"/>
      <c r="T667" s="181"/>
      <c r="U667" s="187"/>
      <c r="V667" s="188"/>
      <c r="W667" s="189"/>
      <c r="X667" s="189"/>
      <c r="Y667" s="189"/>
      <c r="Z667" s="189"/>
      <c r="AA667" s="189"/>
      <c r="AB667" s="189"/>
      <c r="AC667" s="189"/>
      <c r="AD667" s="189"/>
      <c r="AE667" s="189"/>
      <c r="AF667" s="189"/>
      <c r="AG667" s="189"/>
      <c r="AH667" s="189"/>
      <c r="AI667" s="189"/>
      <c r="AJ667" s="189"/>
      <c r="AK667" s="189"/>
      <c r="AL667" s="189"/>
      <c r="AM667" s="189"/>
      <c r="AN667" s="189"/>
      <c r="AO667" s="189"/>
      <c r="AP667" s="189"/>
      <c r="AQ667" s="189"/>
      <c r="AR667" s="189"/>
      <c r="AS667" s="189"/>
      <c r="AT667" s="189"/>
      <c r="AU667" s="189"/>
      <c r="AV667" s="189"/>
      <c r="AW667" s="189"/>
      <c r="AX667" s="189"/>
      <c r="AY667" s="194" t="s">
        <v>2665</v>
      </c>
      <c r="AZ667" s="142"/>
      <c r="BA667" s="142" t="s">
        <v>589</v>
      </c>
      <c r="BB667" s="184"/>
      <c r="BC667" s="184"/>
      <c r="BD667" s="189" t="s">
        <v>616</v>
      </c>
      <c r="BE667" s="189" t="s">
        <v>2673</v>
      </c>
      <c r="BF667" s="189"/>
      <c r="BG667" s="189"/>
      <c r="BH667" s="291">
        <v>42533</v>
      </c>
      <c r="BI667" s="292"/>
      <c r="BJ667" s="187"/>
      <c r="BK667" s="187"/>
      <c r="BL667" s="187"/>
      <c r="BM667" s="189"/>
      <c r="BN667" s="187"/>
      <c r="BO667" s="398"/>
      <c r="BP667" s="142"/>
      <c r="BQ667" s="152"/>
      <c r="BR667" s="142"/>
      <c r="BS667" s="293"/>
      <c r="BT667" s="293"/>
      <c r="BU667" s="293"/>
      <c r="BV667" s="163"/>
      <c r="BW667" s="163"/>
      <c r="BX667" s="192"/>
      <c r="BY667" s="189"/>
      <c r="BZ667" s="189"/>
      <c r="CA667" s="193"/>
      <c r="CB667" s="194"/>
      <c r="CC667" s="292"/>
      <c r="CD667" s="189"/>
      <c r="CE667" s="189"/>
      <c r="CF667" s="181"/>
      <c r="CG667" s="294"/>
      <c r="CH667" s="294"/>
      <c r="CI667" s="227"/>
      <c r="CJ667" s="142"/>
      <c r="CK667" s="192"/>
      <c r="CL667" s="142"/>
      <c r="CM667" s="188"/>
      <c r="CN667" s="295"/>
      <c r="CO667" s="189"/>
      <c r="CP667" s="189"/>
      <c r="CQ667" s="189"/>
      <c r="CR667" s="142"/>
      <c r="CS667" s="194"/>
    </row>
    <row r="668" spans="1:97">
      <c r="A668" s="56">
        <v>279.3</v>
      </c>
      <c r="B668" s="181" t="s">
        <v>2701</v>
      </c>
      <c r="C668" s="187" t="s">
        <v>2702</v>
      </c>
      <c r="D668" s="65"/>
      <c r="E668" s="65"/>
      <c r="F668" s="58" t="s">
        <v>2687</v>
      </c>
      <c r="G668" s="183" t="s">
        <v>2703</v>
      </c>
      <c r="H668" s="58" t="s">
        <v>2670</v>
      </c>
      <c r="J668" s="192" t="s">
        <v>2696</v>
      </c>
      <c r="K668" s="142" t="s">
        <v>800</v>
      </c>
      <c r="L668"/>
      <c r="O668" s="228" t="s">
        <v>2697</v>
      </c>
      <c r="P668" s="228"/>
      <c r="Q668" s="189"/>
      <c r="R668" s="189"/>
      <c r="S668" s="187"/>
      <c r="T668" s="181"/>
      <c r="U668" s="187"/>
      <c r="V668" s="188"/>
      <c r="W668" s="189"/>
      <c r="X668" s="189"/>
      <c r="Y668" s="189"/>
      <c r="Z668" s="189"/>
      <c r="AA668" s="189"/>
      <c r="AB668" s="189"/>
      <c r="AC668" s="189"/>
      <c r="AD668" s="189"/>
      <c r="AE668" s="189"/>
      <c r="AF668" s="189"/>
      <c r="AG668" s="189"/>
      <c r="AH668" s="189"/>
      <c r="AI668" s="189"/>
      <c r="AJ668" s="189"/>
      <c r="AK668" s="189"/>
      <c r="AL668" s="189"/>
      <c r="AM668" s="189"/>
      <c r="AN668" s="189"/>
      <c r="AO668" s="189"/>
      <c r="AP668" s="189"/>
      <c r="AQ668" s="189"/>
      <c r="AR668" s="189"/>
      <c r="AS668" s="189"/>
      <c r="AT668" s="189"/>
      <c r="AU668" s="189"/>
      <c r="AV668" s="189"/>
      <c r="AW668" s="189"/>
      <c r="AX668" s="189"/>
      <c r="AY668" s="194" t="s">
        <v>2665</v>
      </c>
      <c r="AZ668" s="142"/>
      <c r="BA668" s="142" t="s">
        <v>589</v>
      </c>
      <c r="BB668" s="184"/>
      <c r="BC668" s="184"/>
      <c r="BD668" s="189" t="s">
        <v>616</v>
      </c>
      <c r="BE668" s="189" t="s">
        <v>2673</v>
      </c>
      <c r="BF668" s="189"/>
      <c r="BG668" s="189"/>
      <c r="BH668" s="291">
        <v>42531</v>
      </c>
      <c r="BI668" s="292"/>
      <c r="BJ668" s="187"/>
      <c r="BK668" s="187"/>
      <c r="BL668" s="187"/>
      <c r="BM668" s="189"/>
      <c r="BN668" s="187"/>
      <c r="BO668" s="398"/>
      <c r="BP668" s="142"/>
      <c r="BQ668" s="152"/>
      <c r="BR668" s="142"/>
      <c r="BS668" s="293"/>
      <c r="BT668" s="293"/>
      <c r="BU668" s="293"/>
      <c r="BV668" s="163"/>
      <c r="BW668" s="163"/>
      <c r="BX668" s="192"/>
      <c r="BY668" s="189"/>
      <c r="BZ668" s="189"/>
      <c r="CA668" s="193"/>
      <c r="CB668" s="194"/>
      <c r="CC668" s="292"/>
      <c r="CD668" s="189"/>
      <c r="CE668" s="189"/>
      <c r="CF668" s="181"/>
      <c r="CG668" s="294"/>
      <c r="CH668" s="294"/>
      <c r="CI668" s="227"/>
      <c r="CJ668" s="142"/>
      <c r="CK668" s="192"/>
      <c r="CL668" s="142"/>
      <c r="CM668" s="188"/>
      <c r="CN668" s="295"/>
      <c r="CO668" s="189"/>
      <c r="CP668" s="189"/>
      <c r="CQ668" s="189"/>
      <c r="CR668" s="142"/>
      <c r="CS668" s="194"/>
    </row>
    <row r="669" spans="1:97">
      <c r="A669" s="56">
        <v>279.39999999999998</v>
      </c>
      <c r="B669" s="181" t="s">
        <v>2704</v>
      </c>
      <c r="C669" s="187" t="s">
        <v>2702</v>
      </c>
      <c r="D669" s="65"/>
      <c r="E669" s="65"/>
      <c r="F669" s="58" t="s">
        <v>2687</v>
      </c>
      <c r="G669" s="183" t="s">
        <v>2705</v>
      </c>
      <c r="H669" s="58" t="s">
        <v>2700</v>
      </c>
      <c r="J669" s="192" t="s">
        <v>2696</v>
      </c>
      <c r="K669" s="142" t="s">
        <v>800</v>
      </c>
      <c r="L669"/>
      <c r="O669" s="228" t="s">
        <v>2697</v>
      </c>
      <c r="P669" s="228"/>
      <c r="Q669" s="189"/>
      <c r="R669" s="189"/>
      <c r="S669" s="187"/>
      <c r="T669" s="181"/>
      <c r="U669" s="187"/>
      <c r="V669" s="188"/>
      <c r="W669" s="189"/>
      <c r="X669" s="189"/>
      <c r="Y669" s="189"/>
      <c r="Z669" s="189"/>
      <c r="AA669" s="189"/>
      <c r="AB669" s="189"/>
      <c r="AC669" s="189"/>
      <c r="AD669" s="189"/>
      <c r="AE669" s="189"/>
      <c r="AF669" s="189"/>
      <c r="AG669" s="189"/>
      <c r="AH669" s="189"/>
      <c r="AI669" s="189"/>
      <c r="AJ669" s="189"/>
      <c r="AK669" s="189"/>
      <c r="AL669" s="189"/>
      <c r="AM669" s="189"/>
      <c r="AN669" s="189"/>
      <c r="AO669" s="189"/>
      <c r="AP669" s="189"/>
      <c r="AQ669" s="189"/>
      <c r="AR669" s="189"/>
      <c r="AS669" s="189"/>
      <c r="AT669" s="189"/>
      <c r="AU669" s="189"/>
      <c r="AV669" s="189"/>
      <c r="AW669" s="189"/>
      <c r="AX669" s="189"/>
      <c r="AY669" s="194" t="s">
        <v>2665</v>
      </c>
      <c r="AZ669" s="142"/>
      <c r="BA669" s="142" t="s">
        <v>589</v>
      </c>
      <c r="BB669" s="184"/>
      <c r="BC669" s="184"/>
      <c r="BD669" s="189" t="s">
        <v>616</v>
      </c>
      <c r="BE669" s="189" t="s">
        <v>2673</v>
      </c>
      <c r="BF669" s="189"/>
      <c r="BG669" s="189"/>
      <c r="BH669" s="291">
        <v>42533</v>
      </c>
      <c r="BI669" s="292"/>
      <c r="BJ669" s="187"/>
      <c r="BK669" s="187"/>
      <c r="BL669" s="187"/>
      <c r="BM669" s="189"/>
      <c r="BN669" s="187"/>
      <c r="BO669" s="398"/>
      <c r="BP669" s="142"/>
      <c r="BQ669" s="152"/>
      <c r="BR669" s="142"/>
      <c r="BS669" s="293"/>
      <c r="BT669" s="293"/>
      <c r="BU669" s="293"/>
      <c r="BV669" s="163"/>
      <c r="BW669" s="163"/>
      <c r="BX669" s="192"/>
      <c r="BY669" s="189"/>
      <c r="BZ669" s="189"/>
      <c r="CA669" s="193"/>
      <c r="CB669" s="194"/>
      <c r="CC669" s="292"/>
      <c r="CD669" s="189"/>
      <c r="CE669" s="189"/>
      <c r="CF669" s="181"/>
      <c r="CG669" s="294"/>
      <c r="CH669" s="294"/>
      <c r="CI669" s="227"/>
      <c r="CJ669" s="142"/>
      <c r="CK669" s="192"/>
      <c r="CL669" s="142"/>
      <c r="CM669" s="188"/>
      <c r="CN669" s="295"/>
      <c r="CO669" s="189"/>
      <c r="CP669" s="189"/>
      <c r="CQ669" s="189"/>
      <c r="CR669" s="142"/>
      <c r="CS669" s="194"/>
    </row>
    <row r="670" spans="1:97">
      <c r="A670" s="56">
        <v>279.5</v>
      </c>
      <c r="B670" s="181" t="s">
        <v>2706</v>
      </c>
      <c r="C670" s="187" t="s">
        <v>2707</v>
      </c>
      <c r="D670" s="65"/>
      <c r="E670" s="65"/>
      <c r="F670" s="58" t="s">
        <v>2687</v>
      </c>
      <c r="G670" s="183" t="s">
        <v>2708</v>
      </c>
      <c r="H670" s="58" t="s">
        <v>2670</v>
      </c>
      <c r="J670" s="192" t="s">
        <v>2696</v>
      </c>
      <c r="K670" s="142" t="s">
        <v>2709</v>
      </c>
      <c r="L670"/>
      <c r="O670" s="228" t="s">
        <v>2697</v>
      </c>
      <c r="P670" s="228"/>
      <c r="Q670" s="189"/>
      <c r="R670" s="189"/>
      <c r="S670" s="187"/>
      <c r="T670" s="181"/>
      <c r="U670" s="187"/>
      <c r="V670" s="188"/>
      <c r="W670" s="189"/>
      <c r="X670" s="189"/>
      <c r="Y670" s="189"/>
      <c r="Z670" s="189"/>
      <c r="AA670" s="189"/>
      <c r="AB670" s="189"/>
      <c r="AC670" s="189"/>
      <c r="AD670" s="189"/>
      <c r="AE670" s="189"/>
      <c r="AF670" s="189"/>
      <c r="AG670" s="189"/>
      <c r="AH670" s="189"/>
      <c r="AI670" s="189"/>
      <c r="AJ670" s="189"/>
      <c r="AK670" s="189"/>
      <c r="AL670" s="189"/>
      <c r="AM670" s="189"/>
      <c r="AN670" s="189"/>
      <c r="AO670" s="189"/>
      <c r="AP670" s="189"/>
      <c r="AQ670" s="189"/>
      <c r="AR670" s="189"/>
      <c r="AS670" s="189"/>
      <c r="AT670" s="189"/>
      <c r="AU670" s="189"/>
      <c r="AV670" s="189"/>
      <c r="AW670" s="189"/>
      <c r="AX670" s="189"/>
      <c r="AY670" s="194" t="s">
        <v>2665</v>
      </c>
      <c r="AZ670" s="142"/>
      <c r="BA670" s="142" t="s">
        <v>589</v>
      </c>
      <c r="BB670" s="184"/>
      <c r="BC670" s="184"/>
      <c r="BD670" s="189" t="s">
        <v>616</v>
      </c>
      <c r="BE670" s="189" t="s">
        <v>2673</v>
      </c>
      <c r="BF670" s="189"/>
      <c r="BG670" s="189"/>
      <c r="BH670" s="291">
        <v>42531</v>
      </c>
      <c r="BI670" s="292"/>
      <c r="BJ670" s="187"/>
      <c r="BK670" s="187"/>
      <c r="BL670" s="187"/>
      <c r="BM670" s="189"/>
      <c r="BN670" s="187"/>
      <c r="BO670" s="398"/>
      <c r="BP670" s="142"/>
      <c r="BQ670" s="152"/>
      <c r="BR670" s="142"/>
      <c r="BS670" s="293"/>
      <c r="BT670" s="293"/>
      <c r="BU670" s="293"/>
      <c r="BV670" s="163"/>
      <c r="BW670" s="163"/>
      <c r="BX670" s="192"/>
      <c r="BY670" s="189"/>
      <c r="BZ670" s="189"/>
      <c r="CA670" s="193"/>
      <c r="CB670" s="194"/>
      <c r="CC670" s="292"/>
      <c r="CD670" s="189"/>
      <c r="CE670" s="189"/>
      <c r="CF670" s="181"/>
      <c r="CG670" s="294"/>
      <c r="CH670" s="294"/>
      <c r="CI670" s="227"/>
      <c r="CJ670" s="142"/>
      <c r="CK670" s="192"/>
      <c r="CL670" s="142"/>
      <c r="CM670" s="188"/>
      <c r="CN670" s="295"/>
      <c r="CO670" s="189"/>
      <c r="CP670" s="189"/>
      <c r="CQ670" s="189"/>
      <c r="CR670" s="142"/>
      <c r="CS670" s="194"/>
    </row>
    <row r="671" spans="1:97">
      <c r="A671" s="56">
        <v>279.60000000000002</v>
      </c>
      <c r="B671" s="181" t="s">
        <v>2710</v>
      </c>
      <c r="C671" s="187" t="s">
        <v>2707</v>
      </c>
      <c r="D671" s="65"/>
      <c r="E671" s="65"/>
      <c r="F671" s="58" t="s">
        <v>2687</v>
      </c>
      <c r="G671" s="183" t="s">
        <v>2711</v>
      </c>
      <c r="H671" s="58" t="s">
        <v>2700</v>
      </c>
      <c r="J671" s="192" t="s">
        <v>2696</v>
      </c>
      <c r="K671" s="142" t="s">
        <v>2709</v>
      </c>
      <c r="L671"/>
      <c r="O671" s="228" t="s">
        <v>2697</v>
      </c>
      <c r="P671" s="228"/>
      <c r="Q671" s="189"/>
      <c r="R671" s="189"/>
      <c r="S671" s="187"/>
      <c r="T671" s="181"/>
      <c r="U671" s="187"/>
      <c r="V671" s="188"/>
      <c r="W671" s="189"/>
      <c r="X671" s="189"/>
      <c r="Y671" s="189"/>
      <c r="Z671" s="189"/>
      <c r="AA671" s="189"/>
      <c r="AB671" s="189"/>
      <c r="AC671" s="189"/>
      <c r="AD671" s="189"/>
      <c r="AE671" s="189"/>
      <c r="AF671" s="189"/>
      <c r="AG671" s="189"/>
      <c r="AH671" s="189"/>
      <c r="AI671" s="189"/>
      <c r="AJ671" s="189"/>
      <c r="AK671" s="189"/>
      <c r="AL671" s="189"/>
      <c r="AM671" s="189"/>
      <c r="AN671" s="189"/>
      <c r="AO671" s="189"/>
      <c r="AP671" s="189"/>
      <c r="AQ671" s="189"/>
      <c r="AR671" s="189"/>
      <c r="AS671" s="189"/>
      <c r="AT671" s="189"/>
      <c r="AU671" s="189"/>
      <c r="AV671" s="189"/>
      <c r="AW671" s="189"/>
      <c r="AX671" s="189"/>
      <c r="AY671" s="194" t="s">
        <v>2665</v>
      </c>
      <c r="AZ671" s="142"/>
      <c r="BA671" s="142" t="s">
        <v>589</v>
      </c>
      <c r="BB671" s="184"/>
      <c r="BC671" s="184"/>
      <c r="BD671" s="189" t="s">
        <v>616</v>
      </c>
      <c r="BE671" s="189" t="s">
        <v>2673</v>
      </c>
      <c r="BF671" s="189"/>
      <c r="BG671" s="189"/>
      <c r="BH671" s="291">
        <v>42533</v>
      </c>
      <c r="BI671" s="292"/>
      <c r="BJ671" s="187"/>
      <c r="BK671" s="187"/>
      <c r="BL671" s="187"/>
      <c r="BM671" s="189"/>
      <c r="BN671" s="187"/>
      <c r="BO671" s="163"/>
      <c r="BP671" s="189"/>
      <c r="BR671" s="142"/>
      <c r="BS671" s="293"/>
      <c r="BT671" s="293"/>
      <c r="BU671" s="293"/>
      <c r="BV671" s="163"/>
      <c r="BW671" s="163"/>
      <c r="BX671" s="192"/>
      <c r="BY671" s="189"/>
      <c r="BZ671" s="189"/>
      <c r="CA671" s="193"/>
      <c r="CB671" s="194"/>
      <c r="CC671" s="292"/>
      <c r="CD671" s="189"/>
      <c r="CE671" s="189"/>
      <c r="CF671" s="181"/>
      <c r="CG671" s="294"/>
      <c r="CH671" s="294"/>
      <c r="CI671" s="227"/>
      <c r="CJ671" s="142"/>
      <c r="CK671" s="192"/>
      <c r="CL671" s="142"/>
      <c r="CM671" s="188"/>
      <c r="CN671" s="295"/>
      <c r="CO671" s="189"/>
      <c r="CP671" s="189"/>
      <c r="CQ671" s="189"/>
      <c r="CR671" s="142"/>
      <c r="CS671" s="194"/>
    </row>
    <row r="672" spans="1:97">
      <c r="A672" s="56">
        <v>279.7</v>
      </c>
      <c r="B672" s="181" t="s">
        <v>2712</v>
      </c>
      <c r="C672" s="187" t="s">
        <v>2713</v>
      </c>
      <c r="D672" s="65"/>
      <c r="E672" s="65"/>
      <c r="F672" s="58" t="s">
        <v>2687</v>
      </c>
      <c r="G672" s="67" t="s">
        <v>2714</v>
      </c>
      <c r="H672" s="182" t="s">
        <v>2664</v>
      </c>
      <c r="J672" s="192" t="s">
        <v>2696</v>
      </c>
      <c r="K672" s="142" t="s">
        <v>2715</v>
      </c>
      <c r="L672"/>
      <c r="O672" s="228" t="s">
        <v>2697</v>
      </c>
      <c r="P672" s="228"/>
      <c r="Q672" s="189"/>
      <c r="R672" s="189"/>
      <c r="S672" s="187"/>
      <c r="T672" s="181"/>
      <c r="U672" s="187"/>
      <c r="V672" s="188"/>
      <c r="W672" s="189"/>
      <c r="X672" s="189"/>
      <c r="Y672" s="189"/>
      <c r="Z672" s="189"/>
      <c r="AA672" s="189"/>
      <c r="AB672" s="189"/>
      <c r="AC672" s="189"/>
      <c r="AD672" s="189"/>
      <c r="AE672" s="189"/>
      <c r="AF672" s="189"/>
      <c r="AG672" s="189"/>
      <c r="AH672" s="189"/>
      <c r="AI672" s="189"/>
      <c r="AJ672" s="189"/>
      <c r="AK672" s="189"/>
      <c r="AL672" s="189"/>
      <c r="AM672" s="189"/>
      <c r="AN672" s="189"/>
      <c r="AO672" s="189"/>
      <c r="AP672" s="189"/>
      <c r="AQ672" s="189"/>
      <c r="AR672" s="189"/>
      <c r="AS672" s="189"/>
      <c r="AT672" s="189"/>
      <c r="AU672" s="189"/>
      <c r="AV672" s="189"/>
      <c r="AW672" s="189"/>
      <c r="AX672" s="189"/>
      <c r="AY672" s="194" t="s">
        <v>2665</v>
      </c>
      <c r="AZ672" s="142"/>
      <c r="BA672" s="142" t="s">
        <v>2666</v>
      </c>
      <c r="BB672" s="184"/>
      <c r="BC672" s="184"/>
      <c r="BD672" s="189" t="s">
        <v>2678</v>
      </c>
      <c r="BE672" s="189" t="s">
        <v>2664</v>
      </c>
      <c r="BF672" s="189"/>
      <c r="BG672" s="189"/>
      <c r="BH672" s="291" t="s">
        <v>2679</v>
      </c>
      <c r="BI672" s="292"/>
      <c r="BJ672" s="187"/>
      <c r="BK672" s="187"/>
      <c r="BL672" s="187"/>
      <c r="BM672" s="189"/>
      <c r="BN672" s="187"/>
      <c r="BO672" s="163"/>
      <c r="BP672" s="189"/>
      <c r="BR672" s="142"/>
      <c r="BS672" s="293"/>
      <c r="BT672" s="293"/>
      <c r="BU672" s="293"/>
      <c r="BV672" s="163"/>
      <c r="BW672" s="163"/>
      <c r="BX672" s="192"/>
      <c r="BY672" s="189"/>
      <c r="BZ672" s="189"/>
      <c r="CA672" s="193"/>
      <c r="CB672" s="194"/>
      <c r="CC672" s="292"/>
      <c r="CD672" s="189"/>
      <c r="CE672" s="189"/>
      <c r="CF672" s="181"/>
      <c r="CG672" s="294"/>
      <c r="CH672" s="294"/>
      <c r="CI672" s="227"/>
      <c r="CJ672" s="142"/>
      <c r="CK672" s="192"/>
      <c r="CL672" s="142"/>
      <c r="CM672" s="188"/>
      <c r="CN672" s="295" t="s">
        <v>2680</v>
      </c>
      <c r="CO672" s="189"/>
      <c r="CP672" s="189"/>
      <c r="CQ672" s="189"/>
      <c r="CR672" s="142"/>
      <c r="CS672" s="194"/>
    </row>
    <row r="673" spans="1:97">
      <c r="A673" s="56">
        <v>279.7</v>
      </c>
      <c r="B673" s="181" t="s">
        <v>2716</v>
      </c>
      <c r="C673" s="187" t="s">
        <v>2717</v>
      </c>
      <c r="D673" s="65"/>
      <c r="E673" s="65"/>
      <c r="F673" s="58" t="s">
        <v>2687</v>
      </c>
      <c r="G673" s="67" t="s">
        <v>2718</v>
      </c>
      <c r="H673" s="182" t="s">
        <v>2664</v>
      </c>
      <c r="J673" s="192" t="s">
        <v>2696</v>
      </c>
      <c r="K673" s="142" t="s">
        <v>2689</v>
      </c>
      <c r="L673"/>
      <c r="O673" s="228" t="s">
        <v>2697</v>
      </c>
      <c r="P673" s="228"/>
      <c r="Q673" s="189"/>
      <c r="R673" s="189"/>
      <c r="S673" s="187"/>
      <c r="T673" s="181"/>
      <c r="U673" s="187"/>
      <c r="V673" s="188"/>
      <c r="W673" s="189"/>
      <c r="X673" s="189"/>
      <c r="Y673" s="189"/>
      <c r="Z673" s="189"/>
      <c r="AA673" s="189"/>
      <c r="AB673" s="189"/>
      <c r="AC673" s="189"/>
      <c r="AD673" s="189"/>
      <c r="AE673" s="189"/>
      <c r="AF673" s="189"/>
      <c r="AG673" s="189"/>
      <c r="AH673" s="189"/>
      <c r="AI673" s="189"/>
      <c r="AJ673" s="189"/>
      <c r="AK673" s="189"/>
      <c r="AL673" s="189"/>
      <c r="AM673" s="189"/>
      <c r="AN673" s="189"/>
      <c r="AO673" s="189"/>
      <c r="AP673" s="189"/>
      <c r="AQ673" s="189"/>
      <c r="AR673" s="189"/>
      <c r="AS673" s="189"/>
      <c r="AT673" s="189"/>
      <c r="AU673" s="189"/>
      <c r="AV673" s="189"/>
      <c r="AW673" s="189"/>
      <c r="AX673" s="189"/>
      <c r="AY673" s="194" t="s">
        <v>2665</v>
      </c>
      <c r="AZ673" s="142"/>
      <c r="BA673" s="142" t="s">
        <v>2666</v>
      </c>
      <c r="BB673" s="184"/>
      <c r="BC673" s="184"/>
      <c r="BD673" s="189" t="s">
        <v>2678</v>
      </c>
      <c r="BE673" s="189" t="s">
        <v>2664</v>
      </c>
      <c r="BF673" s="189"/>
      <c r="BG673" s="189"/>
      <c r="BH673" s="291" t="s">
        <v>2679</v>
      </c>
      <c r="BI673" s="292"/>
      <c r="BJ673" s="187"/>
      <c r="BK673" s="187"/>
      <c r="BL673" s="187"/>
      <c r="BM673" s="189"/>
      <c r="BN673" s="187"/>
      <c r="BO673" s="163"/>
      <c r="BP673" s="189"/>
      <c r="BR673" s="142"/>
      <c r="BS673" s="293"/>
      <c r="BT673" s="293"/>
      <c r="BU673" s="293"/>
      <c r="BV673" s="163"/>
      <c r="BW673" s="163"/>
      <c r="BX673" s="192"/>
      <c r="BY673" s="189"/>
      <c r="BZ673" s="189"/>
      <c r="CA673" s="193"/>
      <c r="CB673" s="194"/>
      <c r="CC673" s="292"/>
      <c r="CD673" s="189"/>
      <c r="CE673" s="189"/>
      <c r="CF673" s="181"/>
      <c r="CG673" s="294"/>
      <c r="CH673" s="294"/>
      <c r="CI673" s="227"/>
      <c r="CJ673" s="142"/>
      <c r="CK673" s="192"/>
      <c r="CL673" s="142"/>
      <c r="CM673" s="188"/>
      <c r="CN673" s="295" t="s">
        <v>2680</v>
      </c>
      <c r="CO673" s="189"/>
      <c r="CP673" s="189"/>
      <c r="CQ673" s="189"/>
      <c r="CR673" s="142"/>
      <c r="CS673" s="194"/>
    </row>
    <row r="674" spans="1:97">
      <c r="A674" s="56">
        <v>280</v>
      </c>
      <c r="B674" s="181" t="s">
        <v>2719</v>
      </c>
      <c r="C674" s="65"/>
      <c r="D674" s="65"/>
      <c r="E674" s="65"/>
      <c r="F674" s="58" t="s">
        <v>2720</v>
      </c>
      <c r="G674" s="183" t="s">
        <v>2721</v>
      </c>
      <c r="H674" s="60" t="s">
        <v>2722</v>
      </c>
      <c r="J674" s="192" t="s">
        <v>1116</v>
      </c>
      <c r="K674" s="142" t="s">
        <v>1116</v>
      </c>
      <c r="L674"/>
      <c r="O674"/>
      <c r="P674" s="228"/>
      <c r="Q674" s="189"/>
      <c r="R674" s="189"/>
      <c r="S674" s="187"/>
      <c r="T674" s="181"/>
      <c r="U674" s="187"/>
      <c r="V674" s="188"/>
      <c r="W674" s="189"/>
      <c r="X674" s="189"/>
      <c r="Y674" s="189"/>
      <c r="Z674" s="189"/>
      <c r="AA674" s="189"/>
      <c r="AB674" s="189"/>
      <c r="AC674" s="189"/>
      <c r="AD674" s="189"/>
      <c r="AE674" s="189"/>
      <c r="AF674" s="189"/>
      <c r="AG674" s="189"/>
      <c r="AH674" s="189"/>
      <c r="AI674" s="189"/>
      <c r="AJ674" s="189"/>
      <c r="AK674" s="189"/>
      <c r="AL674" s="189"/>
      <c r="AM674" s="189"/>
      <c r="AN674" s="189"/>
      <c r="AO674" s="189"/>
      <c r="AP674" s="189"/>
      <c r="AQ674" s="189"/>
      <c r="AR674" s="189"/>
      <c r="AS674" s="189"/>
      <c r="AT674" s="189"/>
      <c r="AU674" s="189"/>
      <c r="AV674" s="189"/>
      <c r="AW674" s="189"/>
      <c r="AX674" s="189"/>
      <c r="AY674" s="194" t="s">
        <v>2723</v>
      </c>
      <c r="AZ674" s="142"/>
      <c r="BA674" s="142" t="s">
        <v>589</v>
      </c>
      <c r="BB674" s="184"/>
      <c r="BC674" s="184"/>
      <c r="BD674" s="189" t="s">
        <v>616</v>
      </c>
      <c r="BE674" s="189" t="s">
        <v>2724</v>
      </c>
      <c r="BF674" s="189"/>
      <c r="BG674" s="189"/>
      <c r="BH674" s="291">
        <v>42551</v>
      </c>
      <c r="BI674" s="292"/>
      <c r="BJ674" s="187">
        <v>90</v>
      </c>
      <c r="BK674" s="187"/>
      <c r="BL674" s="187"/>
      <c r="BM674" s="189"/>
      <c r="BN674" s="187"/>
      <c r="BO674" s="163"/>
      <c r="BP674" s="189"/>
      <c r="BR674" s="142"/>
      <c r="BS674" s="293"/>
      <c r="BT674" s="293"/>
      <c r="BU674" s="293"/>
      <c r="BV674" s="163"/>
      <c r="BW674" s="163"/>
      <c r="BX674" s="192"/>
      <c r="BY674" s="189"/>
      <c r="BZ674" s="189"/>
      <c r="CA674" s="193"/>
      <c r="CB674" s="194"/>
      <c r="CC674" s="292"/>
      <c r="CD674" s="189"/>
      <c r="CE674" s="189"/>
      <c r="CF674" s="181"/>
      <c r="CG674" s="294"/>
      <c r="CH674" s="294"/>
      <c r="CI674" s="227"/>
      <c r="CJ674" s="142"/>
      <c r="CK674" s="192"/>
      <c r="CL674" s="142"/>
      <c r="CM674" s="188"/>
      <c r="CN674" s="295"/>
      <c r="CO674" s="189"/>
      <c r="CP674" s="189"/>
      <c r="CQ674" s="189"/>
      <c r="CR674" s="142"/>
      <c r="CS674" s="194"/>
    </row>
    <row r="675" spans="1:97">
      <c r="A675" s="56">
        <v>280.10000000000002</v>
      </c>
      <c r="B675" s="181" t="s">
        <v>2725</v>
      </c>
      <c r="C675" s="65"/>
      <c r="D675" s="65"/>
      <c r="E675" s="65"/>
      <c r="F675" s="58" t="s">
        <v>2720</v>
      </c>
      <c r="G675" s="183" t="s">
        <v>2726</v>
      </c>
      <c r="H675" s="60" t="s">
        <v>2727</v>
      </c>
      <c r="I675" s="60" t="s">
        <v>2728</v>
      </c>
      <c r="J675" s="192" t="s">
        <v>2729</v>
      </c>
      <c r="K675" s="142" t="s">
        <v>800</v>
      </c>
      <c r="L675"/>
      <c r="O675" s="228" t="s">
        <v>2730</v>
      </c>
      <c r="P675" s="228"/>
      <c r="Q675" s="189"/>
      <c r="R675" s="189"/>
      <c r="S675" s="187"/>
      <c r="T675" s="181"/>
      <c r="U675" s="187"/>
      <c r="V675" s="188"/>
      <c r="W675" s="189"/>
      <c r="X675" s="189"/>
      <c r="Y675" s="189"/>
      <c r="Z675" s="189"/>
      <c r="AA675" s="189"/>
      <c r="AB675" s="189"/>
      <c r="AC675" s="189"/>
      <c r="AD675" s="189"/>
      <c r="AE675" s="189"/>
      <c r="AF675" s="189"/>
      <c r="AG675" s="189"/>
      <c r="AH675" s="189"/>
      <c r="AI675" s="189"/>
      <c r="AJ675" s="189"/>
      <c r="AK675" s="189"/>
      <c r="AL675" s="189"/>
      <c r="AM675" s="189"/>
      <c r="AN675" s="189"/>
      <c r="AO675" s="189"/>
      <c r="AP675" s="189"/>
      <c r="AQ675" s="189"/>
      <c r="AR675" s="189"/>
      <c r="AS675" s="189"/>
      <c r="AT675" s="189"/>
      <c r="AU675" s="189"/>
      <c r="AV675" s="189"/>
      <c r="AW675" s="189"/>
      <c r="AX675" s="189"/>
      <c r="AY675" s="194" t="s">
        <v>2723</v>
      </c>
      <c r="AZ675" s="142"/>
      <c r="BA675" s="142" t="s">
        <v>589</v>
      </c>
      <c r="BB675" s="184"/>
      <c r="BC675" s="184"/>
      <c r="BD675" s="189" t="s">
        <v>616</v>
      </c>
      <c r="BE675" s="189" t="s">
        <v>2724</v>
      </c>
      <c r="BF675" s="189"/>
      <c r="BG675" s="189"/>
      <c r="BH675" s="291">
        <v>42551</v>
      </c>
      <c r="BI675" s="292"/>
      <c r="BJ675" s="187">
        <v>90</v>
      </c>
      <c r="BK675" s="187"/>
      <c r="BL675" s="187"/>
      <c r="BM675" s="189"/>
      <c r="BN675" s="187"/>
      <c r="BO675" s="163"/>
      <c r="BP675" s="189"/>
      <c r="BR675" s="142"/>
      <c r="BS675" s="293"/>
      <c r="BT675" s="293"/>
      <c r="BU675" s="293"/>
      <c r="BV675" s="163"/>
      <c r="BW675" s="163"/>
      <c r="BX675" s="192"/>
      <c r="BY675" s="189"/>
      <c r="BZ675" s="189"/>
      <c r="CA675" s="193"/>
      <c r="CB675" s="194"/>
      <c r="CC675" s="292"/>
      <c r="CD675" s="189"/>
      <c r="CE675" s="189"/>
      <c r="CF675" s="181"/>
      <c r="CG675" s="294"/>
      <c r="CH675" s="294"/>
      <c r="CI675" s="227"/>
      <c r="CJ675" s="142"/>
      <c r="CK675" s="192"/>
      <c r="CL675" s="142"/>
      <c r="CM675" s="188"/>
      <c r="CN675" s="295"/>
      <c r="CO675" s="189"/>
      <c r="CP675" s="189"/>
      <c r="CQ675" s="189"/>
      <c r="CR675" s="142"/>
      <c r="CS675" s="194"/>
    </row>
    <row r="676" spans="1:97">
      <c r="A676" s="56">
        <v>280.2</v>
      </c>
      <c r="B676" s="181" t="s">
        <v>2731</v>
      </c>
      <c r="C676" s="65"/>
      <c r="D676" s="65"/>
      <c r="E676" s="65"/>
      <c r="F676" s="58" t="s">
        <v>2720</v>
      </c>
      <c r="G676" s="183" t="s">
        <v>2732</v>
      </c>
      <c r="H676" s="60" t="s">
        <v>2733</v>
      </c>
      <c r="I676" s="60" t="s">
        <v>2734</v>
      </c>
      <c r="J676" s="192" t="s">
        <v>2729</v>
      </c>
      <c r="K676" s="142" t="s">
        <v>800</v>
      </c>
      <c r="L676"/>
      <c r="O676" s="228" t="s">
        <v>2730</v>
      </c>
      <c r="P676" s="228"/>
      <c r="Q676" s="189"/>
      <c r="R676" s="189"/>
      <c r="S676" s="187"/>
      <c r="T676" s="181"/>
      <c r="U676" s="187"/>
      <c r="V676" s="188"/>
      <c r="W676" s="189"/>
      <c r="X676" s="189"/>
      <c r="Y676" s="189"/>
      <c r="Z676" s="189"/>
      <c r="AA676" s="189"/>
      <c r="AB676" s="189"/>
      <c r="AC676" s="189"/>
      <c r="AD676" s="189"/>
      <c r="AE676" s="189"/>
      <c r="AF676" s="189"/>
      <c r="AG676" s="189"/>
      <c r="AH676" s="189"/>
      <c r="AI676" s="189"/>
      <c r="AJ676" s="189"/>
      <c r="AK676" s="189"/>
      <c r="AL676" s="189"/>
      <c r="AM676" s="189"/>
      <c r="AN676" s="189"/>
      <c r="AO676" s="189"/>
      <c r="AP676" s="189"/>
      <c r="AQ676" s="189"/>
      <c r="AR676" s="189"/>
      <c r="AS676" s="189"/>
      <c r="AT676" s="189"/>
      <c r="AU676" s="189"/>
      <c r="AV676" s="189"/>
      <c r="AW676" s="189"/>
      <c r="AX676" s="189"/>
      <c r="AY676" s="194" t="s">
        <v>2723</v>
      </c>
      <c r="AZ676" s="142"/>
      <c r="BA676" s="142" t="s">
        <v>589</v>
      </c>
      <c r="BB676" s="184"/>
      <c r="BC676" s="184"/>
      <c r="BD676" s="189" t="s">
        <v>616</v>
      </c>
      <c r="BE676" s="189" t="s">
        <v>2724</v>
      </c>
      <c r="BF676" s="189"/>
      <c r="BG676" s="189"/>
      <c r="BH676" s="291">
        <v>42551</v>
      </c>
      <c r="BI676" s="292"/>
      <c r="BJ676" s="187">
        <v>90</v>
      </c>
      <c r="BK676" s="187"/>
      <c r="BL676" s="187"/>
      <c r="BM676" s="189"/>
      <c r="BN676" s="187"/>
      <c r="BO676" s="163"/>
      <c r="BP676" s="189"/>
      <c r="BR676" s="142"/>
      <c r="BS676" s="293"/>
      <c r="BT676" s="293"/>
      <c r="BU676" s="293"/>
      <c r="BV676" s="163"/>
      <c r="BW676" s="163"/>
      <c r="BX676" s="192"/>
      <c r="BY676" s="189"/>
      <c r="BZ676" s="189"/>
      <c r="CA676" s="193"/>
      <c r="CB676" s="194"/>
      <c r="CC676" s="292"/>
      <c r="CD676" s="189"/>
      <c r="CE676" s="189"/>
      <c r="CF676" s="181"/>
      <c r="CG676" s="294"/>
      <c r="CH676" s="294"/>
      <c r="CI676" s="227"/>
      <c r="CJ676" s="142"/>
      <c r="CK676" s="192"/>
      <c r="CL676" s="142"/>
      <c r="CM676" s="188"/>
      <c r="CN676" s="295"/>
      <c r="CO676" s="189"/>
      <c r="CP676" s="189"/>
      <c r="CQ676" s="189"/>
      <c r="CR676" s="142"/>
      <c r="CS676" s="194"/>
    </row>
    <row r="677" spans="1:97">
      <c r="A677" s="56">
        <v>280.3</v>
      </c>
      <c r="B677" s="181" t="s">
        <v>2735</v>
      </c>
      <c r="C677" s="65"/>
      <c r="D677" s="65"/>
      <c r="E677" s="65"/>
      <c r="F677" s="58" t="s">
        <v>2720</v>
      </c>
      <c r="G677" s="183" t="s">
        <v>2736</v>
      </c>
      <c r="H677" s="142" t="s">
        <v>2733</v>
      </c>
      <c r="I677" s="60" t="s">
        <v>2734</v>
      </c>
      <c r="J677" s="192" t="s">
        <v>2729</v>
      </c>
      <c r="K677" s="142" t="s">
        <v>2737</v>
      </c>
      <c r="L677"/>
      <c r="O677" s="228" t="s">
        <v>2730</v>
      </c>
      <c r="P677" s="228"/>
      <c r="Q677" s="189"/>
      <c r="R677" s="189"/>
      <c r="S677" s="187"/>
      <c r="T677" s="181"/>
      <c r="U677" s="187"/>
      <c r="V677" s="188"/>
      <c r="W677" s="189"/>
      <c r="X677" s="189"/>
      <c r="Y677" s="189"/>
      <c r="Z677" s="189"/>
      <c r="AA677" s="189"/>
      <c r="AB677" s="189"/>
      <c r="AC677" s="189"/>
      <c r="AD677" s="189"/>
      <c r="AE677" s="189"/>
      <c r="AF677" s="189"/>
      <c r="AG677" s="189"/>
      <c r="AH677" s="189"/>
      <c r="AI677" s="189"/>
      <c r="AJ677" s="189"/>
      <c r="AK677" s="189"/>
      <c r="AL677" s="189"/>
      <c r="AM677" s="189"/>
      <c r="AN677" s="189"/>
      <c r="AO677" s="189"/>
      <c r="AP677" s="189"/>
      <c r="AQ677" s="189"/>
      <c r="AR677" s="189"/>
      <c r="AS677" s="189"/>
      <c r="AT677" s="189"/>
      <c r="AU677" s="189"/>
      <c r="AV677" s="189"/>
      <c r="AW677" s="189"/>
      <c r="AX677" s="189"/>
      <c r="AY677" s="194" t="s">
        <v>2723</v>
      </c>
      <c r="AZ677" s="142"/>
      <c r="BA677" s="142" t="s">
        <v>589</v>
      </c>
      <c r="BB677" s="184"/>
      <c r="BC677" s="184"/>
      <c r="BD677" s="189" t="s">
        <v>616</v>
      </c>
      <c r="BE677" s="189" t="s">
        <v>2724</v>
      </c>
      <c r="BF677" s="189"/>
      <c r="BG677" s="189"/>
      <c r="BH677" s="291">
        <v>42551</v>
      </c>
      <c r="BI677" s="292"/>
      <c r="BJ677" s="187">
        <v>90</v>
      </c>
      <c r="BK677" s="187"/>
      <c r="BL677" s="187"/>
      <c r="BM677" s="189"/>
      <c r="BN677" s="187"/>
      <c r="BO677" s="163"/>
      <c r="BP677" s="189"/>
      <c r="BR677" s="142"/>
      <c r="BS677" s="293"/>
      <c r="BT677" s="293"/>
      <c r="BU677" s="293"/>
      <c r="BV677" s="163"/>
      <c r="BW677" s="163"/>
      <c r="BX677" s="192"/>
      <c r="BY677" s="189"/>
      <c r="BZ677" s="189"/>
      <c r="CA677" s="193"/>
      <c r="CB677" s="194"/>
      <c r="CC677" s="292"/>
      <c r="CD677" s="189"/>
      <c r="CE677" s="189"/>
      <c r="CF677" s="181"/>
      <c r="CG677" s="294"/>
      <c r="CH677" s="294"/>
      <c r="CI677" s="227"/>
      <c r="CJ677" s="142"/>
      <c r="CK677" s="192"/>
      <c r="CL677" s="142"/>
      <c r="CM677" s="188"/>
      <c r="CN677" s="295"/>
      <c r="CO677" s="189"/>
      <c r="CP677" s="189"/>
      <c r="CQ677" s="189"/>
      <c r="CR677" s="142"/>
      <c r="CS677" s="194"/>
    </row>
    <row r="678" spans="1:97" ht="14.45" customHeight="1">
      <c r="A678" s="56">
        <v>280.39999999999998</v>
      </c>
      <c r="B678" s="181" t="s">
        <v>2738</v>
      </c>
      <c r="C678" s="65"/>
      <c r="D678" s="65"/>
      <c r="E678" s="65"/>
      <c r="F678" s="58" t="s">
        <v>2720</v>
      </c>
      <c r="G678" s="183" t="s">
        <v>2739</v>
      </c>
      <c r="H678" s="142" t="s">
        <v>2740</v>
      </c>
      <c r="I678" s="664" t="s">
        <v>2741</v>
      </c>
      <c r="J678" s="192" t="s">
        <v>2729</v>
      </c>
      <c r="K678" s="142" t="s">
        <v>2742</v>
      </c>
      <c r="L678"/>
      <c r="O678" s="228" t="s">
        <v>2730</v>
      </c>
      <c r="P678" s="228"/>
      <c r="Q678" s="189"/>
      <c r="R678" s="189"/>
      <c r="S678" s="187"/>
      <c r="T678" s="181"/>
      <c r="U678" s="187"/>
      <c r="V678" s="188"/>
      <c r="W678" s="189"/>
      <c r="X678" s="189"/>
      <c r="Y678" s="189"/>
      <c r="Z678" s="189"/>
      <c r="AA678" s="189"/>
      <c r="AB678" s="189"/>
      <c r="AC678" s="189"/>
      <c r="AD678" s="189"/>
      <c r="AE678" s="189"/>
      <c r="AF678" s="189"/>
      <c r="AG678" s="189"/>
      <c r="AH678" s="189"/>
      <c r="AI678" s="189"/>
      <c r="AJ678" s="189"/>
      <c r="AK678" s="189"/>
      <c r="AL678" s="189"/>
      <c r="AM678" s="189"/>
      <c r="AN678" s="189"/>
      <c r="AO678" s="189"/>
      <c r="AP678" s="189"/>
      <c r="AQ678" s="189"/>
      <c r="AR678" s="189"/>
      <c r="AS678" s="189"/>
      <c r="AT678" s="189"/>
      <c r="AU678" s="189"/>
      <c r="AV678" s="189"/>
      <c r="AW678" s="189"/>
      <c r="AX678" s="189"/>
      <c r="AY678" s="194" t="s">
        <v>2723</v>
      </c>
      <c r="AZ678" s="142"/>
      <c r="BA678" s="142" t="s">
        <v>589</v>
      </c>
      <c r="BB678" s="184"/>
      <c r="BC678" s="184"/>
      <c r="BD678" s="189" t="s">
        <v>616</v>
      </c>
      <c r="BE678" s="189" t="s">
        <v>2724</v>
      </c>
      <c r="BF678" s="189"/>
      <c r="BG678" s="189"/>
      <c r="BH678" s="291">
        <v>42551</v>
      </c>
      <c r="BI678" s="292"/>
      <c r="BJ678" s="187">
        <v>90</v>
      </c>
      <c r="BK678" s="187"/>
      <c r="BL678" s="187"/>
      <c r="BM678" s="189"/>
      <c r="BN678" s="187"/>
      <c r="BO678" s="163"/>
      <c r="BP678" s="189"/>
      <c r="BR678" s="142"/>
      <c r="BS678" s="293"/>
      <c r="BT678" s="293"/>
      <c r="BU678" s="293"/>
      <c r="BV678" s="163"/>
      <c r="BW678" s="163"/>
      <c r="BX678" s="192"/>
      <c r="BY678" s="189"/>
      <c r="BZ678" s="189"/>
      <c r="CA678" s="193"/>
      <c r="CB678" s="194"/>
      <c r="CC678" s="292"/>
      <c r="CD678" s="189"/>
      <c r="CE678" s="189"/>
      <c r="CF678" s="181"/>
      <c r="CG678" s="294"/>
      <c r="CH678" s="294"/>
      <c r="CI678" s="227"/>
      <c r="CJ678" s="142"/>
      <c r="CK678" s="192"/>
      <c r="CL678" s="142"/>
      <c r="CM678" s="188"/>
      <c r="CN678" s="295"/>
      <c r="CO678" s="189"/>
      <c r="CP678" s="189"/>
      <c r="CQ678" s="189"/>
      <c r="CR678" s="142"/>
      <c r="CS678" s="194"/>
    </row>
    <row r="679" spans="1:97" ht="14.45" customHeight="1">
      <c r="A679" s="56">
        <v>280.5</v>
      </c>
      <c r="B679" s="181" t="s">
        <v>2743</v>
      </c>
      <c r="C679" s="65"/>
      <c r="D679" s="65"/>
      <c r="E679" s="65"/>
      <c r="F679" s="58" t="s">
        <v>2720</v>
      </c>
      <c r="G679" s="183" t="s">
        <v>2744</v>
      </c>
      <c r="H679" s="142" t="s">
        <v>2745</v>
      </c>
      <c r="I679" s="664" t="s">
        <v>2746</v>
      </c>
      <c r="J679" s="192" t="s">
        <v>2729</v>
      </c>
      <c r="K679" s="142" t="s">
        <v>2689</v>
      </c>
      <c r="L679"/>
      <c r="O679" s="228" t="s">
        <v>2730</v>
      </c>
      <c r="P679" s="228"/>
      <c r="Q679" s="189"/>
      <c r="R679" s="189"/>
      <c r="S679" s="187"/>
      <c r="T679" s="181"/>
      <c r="U679" s="187"/>
      <c r="V679" s="188"/>
      <c r="W679" s="189"/>
      <c r="X679" s="189"/>
      <c r="Y679" s="189"/>
      <c r="Z679" s="189"/>
      <c r="AA679" s="189"/>
      <c r="AB679" s="189"/>
      <c r="AC679" s="189"/>
      <c r="AD679" s="189"/>
      <c r="AE679" s="189"/>
      <c r="AF679" s="189"/>
      <c r="AG679" s="189"/>
      <c r="AH679" s="189"/>
      <c r="AI679" s="189"/>
      <c r="AJ679" s="189"/>
      <c r="AK679" s="189"/>
      <c r="AL679" s="189"/>
      <c r="AM679" s="189"/>
      <c r="AN679" s="189"/>
      <c r="AO679" s="189"/>
      <c r="AP679" s="189"/>
      <c r="AQ679" s="189"/>
      <c r="AR679" s="189"/>
      <c r="AS679" s="189"/>
      <c r="AT679" s="189"/>
      <c r="AU679" s="189"/>
      <c r="AV679" s="189"/>
      <c r="AW679" s="189"/>
      <c r="AX679" s="189"/>
      <c r="AY679" s="194" t="s">
        <v>2723</v>
      </c>
      <c r="AZ679" s="142"/>
      <c r="BA679" s="142" t="s">
        <v>589</v>
      </c>
      <c r="BB679" s="184"/>
      <c r="BC679" s="184"/>
      <c r="BD679" s="189" t="s">
        <v>616</v>
      </c>
      <c r="BE679" s="189" t="s">
        <v>2724</v>
      </c>
      <c r="BF679" s="189"/>
      <c r="BG679" s="189"/>
      <c r="BH679" s="291">
        <v>42551</v>
      </c>
      <c r="BI679" s="292"/>
      <c r="BJ679" s="187">
        <v>90</v>
      </c>
      <c r="BK679" s="187"/>
      <c r="BL679" s="187"/>
      <c r="BM679" s="189"/>
      <c r="BN679" s="187"/>
      <c r="BO679" s="163"/>
      <c r="BP679" s="189"/>
      <c r="BR679" s="142"/>
      <c r="BS679" s="293"/>
      <c r="BT679" s="293"/>
      <c r="BU679" s="293"/>
      <c r="BV679" s="163"/>
      <c r="BW679" s="163"/>
      <c r="BX679" s="192"/>
      <c r="BY679" s="189"/>
      <c r="BZ679" s="189"/>
      <c r="CA679" s="193"/>
      <c r="CB679" s="194"/>
      <c r="CC679" s="292"/>
      <c r="CD679" s="189"/>
      <c r="CE679" s="189"/>
      <c r="CF679" s="181"/>
      <c r="CG679" s="294"/>
      <c r="CH679" s="294"/>
      <c r="CI679" s="227"/>
      <c r="CJ679" s="142"/>
      <c r="CK679" s="192"/>
      <c r="CL679" s="142"/>
      <c r="CM679" s="188"/>
      <c r="CN679" s="295"/>
      <c r="CO679" s="189"/>
      <c r="CP679" s="189"/>
      <c r="CQ679" s="189"/>
      <c r="CR679" s="142"/>
      <c r="CS679" s="194"/>
    </row>
    <row r="680" spans="1:97">
      <c r="A680" s="56">
        <v>281</v>
      </c>
      <c r="B680" s="181" t="s">
        <v>2747</v>
      </c>
      <c r="C680" s="65"/>
      <c r="D680" s="65"/>
      <c r="E680" s="65"/>
      <c r="G680" s="59" t="s">
        <v>2748</v>
      </c>
      <c r="J680" s="192"/>
      <c r="K680"/>
      <c r="L680"/>
      <c r="O680" s="228"/>
      <c r="P680" s="228"/>
      <c r="Q680" s="189"/>
      <c r="R680" s="189"/>
      <c r="S680" s="187"/>
      <c r="T680" s="181"/>
      <c r="U680" s="187"/>
      <c r="V680" s="188"/>
      <c r="W680" s="189"/>
      <c r="X680" s="189"/>
      <c r="Y680" s="189"/>
      <c r="Z680" s="189"/>
      <c r="AA680" s="189"/>
      <c r="AB680" s="189"/>
      <c r="AC680" s="189"/>
      <c r="AD680" s="189"/>
      <c r="AE680" s="189"/>
      <c r="AF680" s="189"/>
      <c r="AG680" s="189"/>
      <c r="AH680" s="189"/>
      <c r="AI680" s="189"/>
      <c r="AJ680" s="189"/>
      <c r="AK680" s="189"/>
      <c r="AL680" s="189"/>
      <c r="AM680" s="189"/>
      <c r="AN680" s="189"/>
      <c r="AO680" s="189"/>
      <c r="AP680" s="189"/>
      <c r="AQ680" s="189"/>
      <c r="AR680" s="189"/>
      <c r="AS680" s="189"/>
      <c r="AT680" s="189"/>
      <c r="AU680" s="189"/>
      <c r="AV680" s="189"/>
      <c r="AW680" s="189"/>
      <c r="AX680" s="189"/>
      <c r="AY680" s="194" t="s">
        <v>2665</v>
      </c>
      <c r="AZ680" s="142"/>
      <c r="BA680" s="184" t="s">
        <v>2749</v>
      </c>
      <c r="BB680" s="184"/>
      <c r="BC680" s="184"/>
      <c r="BD680" s="189"/>
      <c r="BE680" s="189"/>
      <c r="BF680" s="189"/>
      <c r="BG680" s="189"/>
      <c r="BH680" s="291"/>
      <c r="BI680" s="292"/>
      <c r="BJ680" s="187"/>
      <c r="BK680" s="187"/>
      <c r="BL680" s="187"/>
      <c r="BM680" s="189"/>
      <c r="BN680" s="187"/>
      <c r="BO680" s="163"/>
      <c r="BP680" s="189"/>
      <c r="BR680" s="142"/>
      <c r="BS680" s="293"/>
      <c r="BT680" s="293"/>
      <c r="BU680" s="293"/>
      <c r="BV680" s="163"/>
      <c r="BW680" s="163"/>
      <c r="BX680" s="192"/>
      <c r="BY680" s="189"/>
      <c r="BZ680" s="189"/>
      <c r="CA680" s="193"/>
      <c r="CB680" s="194"/>
      <c r="CC680" s="292"/>
      <c r="CD680" s="189"/>
      <c r="CE680" s="189"/>
      <c r="CF680" s="181"/>
      <c r="CG680" s="294"/>
      <c r="CH680" s="294"/>
      <c r="CI680" s="227"/>
      <c r="CJ680" s="142"/>
      <c r="CK680" s="192"/>
      <c r="CL680" s="142"/>
      <c r="CM680" s="188"/>
      <c r="CN680" s="295"/>
      <c r="CO680" s="189"/>
      <c r="CP680" s="189"/>
      <c r="CQ680" s="189"/>
      <c r="CR680" s="142"/>
      <c r="CS680" s="194"/>
    </row>
    <row r="681" spans="1:97">
      <c r="A681" s="56">
        <v>282</v>
      </c>
      <c r="B681" s="181" t="s">
        <v>2750</v>
      </c>
      <c r="C681" s="65"/>
      <c r="D681" s="65"/>
      <c r="E681" s="65"/>
      <c r="G681" s="59" t="s">
        <v>2751</v>
      </c>
      <c r="J681" s="192"/>
      <c r="K681"/>
      <c r="L681"/>
      <c r="O681" s="228"/>
      <c r="P681" s="228"/>
      <c r="Q681" s="189"/>
      <c r="R681" s="189"/>
      <c r="S681" s="187"/>
      <c r="T681" s="181"/>
      <c r="U681" s="187"/>
      <c r="V681" s="188"/>
      <c r="W681" s="189"/>
      <c r="X681" s="189"/>
      <c r="Y681" s="189"/>
      <c r="Z681" s="189"/>
      <c r="AA681" s="189"/>
      <c r="AB681" s="189"/>
      <c r="AC681" s="189"/>
      <c r="AD681" s="189"/>
      <c r="AE681" s="189"/>
      <c r="AF681" s="189"/>
      <c r="AG681" s="189"/>
      <c r="AH681" s="189"/>
      <c r="AI681" s="189"/>
      <c r="AJ681" s="189"/>
      <c r="AK681" s="189"/>
      <c r="AL681" s="189"/>
      <c r="AM681" s="189"/>
      <c r="AN681" s="189"/>
      <c r="AO681" s="189"/>
      <c r="AP681" s="189"/>
      <c r="AQ681" s="189"/>
      <c r="AR681" s="189"/>
      <c r="AS681" s="189"/>
      <c r="AT681" s="189"/>
      <c r="AU681" s="189"/>
      <c r="AV681" s="189"/>
      <c r="AW681" s="189"/>
      <c r="AX681" s="189"/>
      <c r="AY681" s="194" t="s">
        <v>2665</v>
      </c>
      <c r="AZ681" s="142"/>
      <c r="BA681" s="184" t="s">
        <v>2749</v>
      </c>
      <c r="BB681" s="184"/>
      <c r="BC681" s="184"/>
      <c r="BD681" s="189"/>
      <c r="BE681" s="189"/>
      <c r="BF681" s="189"/>
      <c r="BG681" s="189"/>
      <c r="BH681" s="291"/>
      <c r="BI681" s="292"/>
      <c r="BJ681" s="187"/>
      <c r="BK681" s="187"/>
      <c r="BL681" s="187"/>
      <c r="BM681" s="189"/>
      <c r="BN681" s="187"/>
      <c r="BO681" s="163"/>
      <c r="BP681" s="189"/>
      <c r="BR681" s="142"/>
      <c r="BS681" s="293"/>
      <c r="BT681" s="293"/>
      <c r="BU681" s="293"/>
      <c r="BV681" s="163"/>
      <c r="BW681" s="163"/>
      <c r="BX681" s="192"/>
      <c r="BY681" s="189"/>
      <c r="BZ681" s="189"/>
      <c r="CA681" s="193"/>
      <c r="CB681" s="194"/>
      <c r="CC681" s="292"/>
      <c r="CD681" s="189"/>
      <c r="CE681" s="189"/>
      <c r="CF681" s="181"/>
      <c r="CG681" s="294"/>
      <c r="CH681" s="294"/>
      <c r="CI681" s="227"/>
      <c r="CJ681" s="142"/>
      <c r="CK681" s="192"/>
      <c r="CL681" s="142"/>
      <c r="CM681" s="188"/>
      <c r="CN681" s="295"/>
      <c r="CO681" s="189"/>
      <c r="CP681" s="189"/>
      <c r="CQ681" s="189"/>
      <c r="CR681" s="142"/>
      <c r="CS681" s="194"/>
    </row>
    <row r="682" spans="1:97">
      <c r="A682" s="56">
        <v>283</v>
      </c>
      <c r="B682" s="181" t="s">
        <v>2752</v>
      </c>
      <c r="C682" s="65"/>
      <c r="D682" s="65"/>
      <c r="E682" s="65"/>
      <c r="G682" s="59" t="s">
        <v>2753</v>
      </c>
      <c r="J682" s="192"/>
      <c r="K682"/>
      <c r="L682"/>
      <c r="O682" s="228"/>
      <c r="P682" s="228"/>
      <c r="Q682" s="189"/>
      <c r="R682" s="189"/>
      <c r="S682" s="187"/>
      <c r="T682" s="181"/>
      <c r="U682" s="187"/>
      <c r="V682" s="188"/>
      <c r="W682" s="189"/>
      <c r="X682" s="189"/>
      <c r="Y682" s="189"/>
      <c r="Z682" s="189"/>
      <c r="AA682" s="189"/>
      <c r="AB682" s="189"/>
      <c r="AC682" s="189"/>
      <c r="AD682" s="189"/>
      <c r="AE682" s="189"/>
      <c r="AF682" s="189"/>
      <c r="AG682" s="189"/>
      <c r="AH682" s="189"/>
      <c r="AI682" s="189"/>
      <c r="AJ682" s="189"/>
      <c r="AK682" s="189"/>
      <c r="AL682" s="189"/>
      <c r="AM682" s="189"/>
      <c r="AN682" s="189"/>
      <c r="AO682" s="189"/>
      <c r="AP682" s="189"/>
      <c r="AQ682" s="189"/>
      <c r="AR682" s="189"/>
      <c r="AS682" s="189"/>
      <c r="AT682" s="189"/>
      <c r="AU682" s="189"/>
      <c r="AV682" s="189"/>
      <c r="AW682" s="189"/>
      <c r="AX682" s="189"/>
      <c r="AY682" s="194" t="s">
        <v>2665</v>
      </c>
      <c r="AZ682" s="142"/>
      <c r="BA682" s="184" t="s">
        <v>2749</v>
      </c>
      <c r="BB682" s="184"/>
      <c r="BC682" s="184"/>
      <c r="BD682" s="189"/>
      <c r="BE682" s="189"/>
      <c r="BF682" s="189"/>
      <c r="BG682" s="189"/>
      <c r="BH682" s="291"/>
      <c r="BI682" s="292"/>
      <c r="BJ682" s="187"/>
      <c r="BK682" s="187"/>
      <c r="BL682" s="187"/>
      <c r="BM682" s="189"/>
      <c r="BN682" s="187"/>
      <c r="BO682" s="163"/>
      <c r="BP682" s="189"/>
      <c r="BR682" s="142"/>
      <c r="BS682" s="293"/>
      <c r="BT682" s="293"/>
      <c r="BU682" s="293"/>
      <c r="BV682" s="163"/>
      <c r="BW682" s="163"/>
      <c r="BX682" s="192"/>
      <c r="BY682" s="189"/>
      <c r="BZ682" s="189"/>
      <c r="CA682" s="193"/>
      <c r="CB682" s="194"/>
      <c r="CC682" s="292"/>
      <c r="CD682" s="189"/>
      <c r="CE682" s="189"/>
      <c r="CF682" s="181"/>
      <c r="CG682" s="294"/>
      <c r="CH682" s="294"/>
      <c r="CI682" s="227"/>
      <c r="CJ682" s="142"/>
      <c r="CK682" s="192"/>
      <c r="CL682" s="142"/>
      <c r="CM682" s="188"/>
      <c r="CN682" s="295"/>
      <c r="CO682" s="189"/>
      <c r="CP682" s="189"/>
      <c r="CQ682" s="189"/>
      <c r="CR682" s="142"/>
      <c r="CS682" s="194"/>
    </row>
    <row r="683" spans="1:97">
      <c r="A683" s="56">
        <v>284</v>
      </c>
      <c r="B683" s="181" t="s">
        <v>2754</v>
      </c>
      <c r="C683" s="65"/>
      <c r="D683" s="65"/>
      <c r="E683" s="65"/>
      <c r="G683" s="59" t="s">
        <v>2755</v>
      </c>
      <c r="J683" s="192"/>
      <c r="K683"/>
      <c r="L683"/>
      <c r="O683" s="228"/>
      <c r="P683" s="228"/>
      <c r="Q683" s="189"/>
      <c r="R683" s="189"/>
      <c r="S683" s="187"/>
      <c r="T683" s="181"/>
      <c r="U683" s="187"/>
      <c r="V683" s="188"/>
      <c r="W683" s="189"/>
      <c r="X683" s="189"/>
      <c r="Y683" s="189"/>
      <c r="Z683" s="189"/>
      <c r="AA683" s="189"/>
      <c r="AB683" s="189"/>
      <c r="AC683" s="189"/>
      <c r="AD683" s="189"/>
      <c r="AE683" s="189"/>
      <c r="AF683" s="189"/>
      <c r="AG683" s="189"/>
      <c r="AH683" s="189"/>
      <c r="AI683" s="189"/>
      <c r="AJ683" s="189"/>
      <c r="AK683" s="189"/>
      <c r="AL683" s="189"/>
      <c r="AM683" s="189"/>
      <c r="AN683" s="189"/>
      <c r="AO683" s="189"/>
      <c r="AP683" s="189"/>
      <c r="AQ683" s="189"/>
      <c r="AR683" s="189"/>
      <c r="AS683" s="189"/>
      <c r="AT683" s="189"/>
      <c r="AU683" s="189"/>
      <c r="AV683" s="189"/>
      <c r="AW683" s="189"/>
      <c r="AX683" s="189"/>
      <c r="AY683" s="194" t="s">
        <v>2665</v>
      </c>
      <c r="AZ683" s="142"/>
      <c r="BA683" s="184" t="s">
        <v>2749</v>
      </c>
      <c r="BB683" s="184"/>
      <c r="BC683" s="184"/>
      <c r="BD683" s="189"/>
      <c r="BE683" s="189"/>
      <c r="BF683" s="189"/>
      <c r="BG683" s="189"/>
      <c r="BH683" s="291"/>
      <c r="BI683" s="292"/>
      <c r="BJ683" s="187"/>
      <c r="BK683" s="187"/>
      <c r="BL683" s="187"/>
      <c r="BM683" s="189"/>
      <c r="BN683" s="187"/>
      <c r="BO683" s="163"/>
      <c r="BP683" s="189"/>
      <c r="BR683" s="142"/>
      <c r="BS683" s="293"/>
      <c r="BT683" s="293"/>
      <c r="BU683" s="293"/>
      <c r="BV683" s="163"/>
      <c r="BW683" s="163"/>
      <c r="BX683" s="192"/>
      <c r="BY683" s="189"/>
      <c r="BZ683" s="189"/>
      <c r="CA683" s="193"/>
      <c r="CB683" s="194"/>
      <c r="CC683" s="292"/>
      <c r="CD683" s="189"/>
      <c r="CE683" s="189"/>
      <c r="CF683" s="181"/>
      <c r="CG683" s="294"/>
      <c r="CH683" s="294"/>
      <c r="CI683" s="227"/>
      <c r="CJ683" s="142"/>
      <c r="CK683" s="192"/>
      <c r="CL683" s="142"/>
      <c r="CM683" s="188"/>
      <c r="CN683" s="295"/>
      <c r="CO683" s="189"/>
      <c r="CP683" s="189"/>
      <c r="CQ683" s="189"/>
      <c r="CR683" s="142"/>
      <c r="CS683" s="194"/>
    </row>
    <row r="684" spans="1:97">
      <c r="A684" s="56">
        <v>285</v>
      </c>
      <c r="B684" s="181" t="s">
        <v>2756</v>
      </c>
      <c r="C684" s="65"/>
      <c r="D684" s="65"/>
      <c r="E684" s="65"/>
      <c r="G684" s="59">
        <v>77708</v>
      </c>
      <c r="H684" s="60" t="s">
        <v>2757</v>
      </c>
      <c r="J684" s="192"/>
      <c r="K684"/>
      <c r="L684"/>
      <c r="O684" s="228"/>
      <c r="P684" s="228"/>
      <c r="Q684" s="189"/>
      <c r="R684" s="189"/>
      <c r="S684" s="187"/>
      <c r="T684" s="181"/>
      <c r="U684" s="187"/>
      <c r="V684" s="188"/>
      <c r="W684" s="189"/>
      <c r="X684" s="189"/>
      <c r="Y684" s="189"/>
      <c r="Z684" s="189"/>
      <c r="AA684" s="189"/>
      <c r="AB684" s="189"/>
      <c r="AC684" s="189"/>
      <c r="AD684" s="189"/>
      <c r="AE684" s="189"/>
      <c r="AF684" s="189"/>
      <c r="AG684" s="189"/>
      <c r="AH684" s="189"/>
      <c r="AI684" s="189"/>
      <c r="AJ684" s="189"/>
      <c r="AK684" s="189"/>
      <c r="AL684" s="189"/>
      <c r="AM684" s="189"/>
      <c r="AN684" s="189"/>
      <c r="AO684" s="189"/>
      <c r="AP684" s="189"/>
      <c r="AQ684" s="189"/>
      <c r="AR684" s="189"/>
      <c r="AS684" s="189"/>
      <c r="AT684" s="189"/>
      <c r="AU684" s="189"/>
      <c r="AV684" s="189"/>
      <c r="AW684" s="189"/>
      <c r="AX684" s="189"/>
      <c r="AY684" s="194" t="s">
        <v>2665</v>
      </c>
      <c r="AZ684" s="142"/>
      <c r="BA684" s="184" t="s">
        <v>1174</v>
      </c>
      <c r="BB684" s="184"/>
      <c r="BC684" s="184"/>
      <c r="BD684" s="189"/>
      <c r="BE684" s="189"/>
      <c r="BF684" s="189"/>
      <c r="BG684" s="189"/>
      <c r="BH684" s="291"/>
      <c r="BI684" s="292"/>
      <c r="BJ684" s="187"/>
      <c r="BK684" s="187"/>
      <c r="BL684" s="187"/>
      <c r="BM684" s="189"/>
      <c r="BN684" s="187"/>
      <c r="BO684" s="163"/>
      <c r="BP684" s="189"/>
      <c r="BR684" s="142"/>
      <c r="BS684" s="293"/>
      <c r="BT684" s="293"/>
      <c r="BU684" s="293"/>
      <c r="BV684" s="163"/>
      <c r="BW684" s="163"/>
      <c r="BX684" s="192"/>
      <c r="BY684" s="189"/>
      <c r="BZ684" s="189"/>
      <c r="CA684" s="193"/>
      <c r="CB684" s="194"/>
      <c r="CC684" s="292"/>
      <c r="CD684" s="189"/>
      <c r="CE684" s="189"/>
      <c r="CF684" s="181"/>
      <c r="CG684" s="294"/>
      <c r="CH684" s="294"/>
      <c r="CI684" s="227"/>
      <c r="CJ684" s="142"/>
      <c r="CK684" s="192"/>
      <c r="CL684" s="142"/>
      <c r="CM684" s="188"/>
      <c r="CN684" s="295"/>
      <c r="CO684" s="189"/>
      <c r="CP684" s="189"/>
      <c r="CQ684" s="189"/>
      <c r="CR684" s="142"/>
      <c r="CS684" s="194"/>
    </row>
    <row r="685" spans="1:97">
      <c r="A685" s="56">
        <v>286</v>
      </c>
      <c r="B685" s="181" t="s">
        <v>2758</v>
      </c>
      <c r="C685" s="65"/>
      <c r="D685" s="65"/>
      <c r="E685" s="65"/>
      <c r="G685" s="59">
        <v>7343</v>
      </c>
      <c r="H685" s="60" t="s">
        <v>2759</v>
      </c>
      <c r="J685" s="192"/>
      <c r="K685"/>
      <c r="L685"/>
      <c r="O685" s="228"/>
      <c r="P685" s="228"/>
      <c r="Q685" s="189"/>
      <c r="R685" s="189"/>
      <c r="S685" s="187"/>
      <c r="T685" s="181"/>
      <c r="U685" s="187"/>
      <c r="V685" s="188"/>
      <c r="W685" s="189"/>
      <c r="X685" s="189"/>
      <c r="Y685" s="189"/>
      <c r="Z685" s="189"/>
      <c r="AA685" s="189"/>
      <c r="AB685" s="189"/>
      <c r="AC685" s="189"/>
      <c r="AD685" s="189"/>
      <c r="AE685" s="189"/>
      <c r="AF685" s="189"/>
      <c r="AG685" s="189"/>
      <c r="AH685" s="189"/>
      <c r="AI685" s="189"/>
      <c r="AJ685" s="189"/>
      <c r="AK685" s="189"/>
      <c r="AL685" s="189"/>
      <c r="AM685" s="189"/>
      <c r="AN685" s="189"/>
      <c r="AO685" s="189"/>
      <c r="AP685" s="189"/>
      <c r="AQ685" s="189"/>
      <c r="AR685" s="189"/>
      <c r="AS685" s="189"/>
      <c r="AT685" s="189"/>
      <c r="AU685" s="189"/>
      <c r="AV685" s="189"/>
      <c r="AW685" s="189"/>
      <c r="AX685" s="189"/>
      <c r="AY685" s="194" t="s">
        <v>2665</v>
      </c>
      <c r="AZ685" s="142"/>
      <c r="BA685" s="184" t="s">
        <v>1174</v>
      </c>
      <c r="BB685" s="184"/>
      <c r="BC685" s="184"/>
      <c r="BD685" s="189"/>
      <c r="BE685" s="189"/>
      <c r="BF685" s="189"/>
      <c r="BG685" s="189"/>
      <c r="BH685" s="291"/>
      <c r="BI685" s="292"/>
      <c r="BJ685" s="187"/>
      <c r="BK685" s="187"/>
      <c r="BL685" s="187"/>
      <c r="BM685" s="189"/>
      <c r="BN685" s="187"/>
      <c r="BO685" s="163"/>
      <c r="BP685" s="189"/>
      <c r="BR685" s="142"/>
      <c r="BS685" s="293"/>
      <c r="BT685" s="293"/>
      <c r="BU685" s="293"/>
      <c r="BV685" s="163"/>
      <c r="BW685" s="163"/>
      <c r="BX685" s="192"/>
      <c r="BY685" s="189"/>
      <c r="BZ685" s="189"/>
      <c r="CA685" s="193"/>
      <c r="CB685" s="194"/>
      <c r="CC685" s="292"/>
      <c r="CD685" s="189"/>
      <c r="CE685" s="189"/>
      <c r="CF685" s="181"/>
      <c r="CG685" s="294"/>
      <c r="CH685" s="294"/>
      <c r="CI685" s="227"/>
      <c r="CJ685" s="142"/>
      <c r="CK685" s="192"/>
      <c r="CL685" s="142"/>
      <c r="CM685" s="188"/>
      <c r="CN685" s="295"/>
      <c r="CO685" s="189"/>
      <c r="CP685" s="189"/>
      <c r="CQ685" s="189"/>
      <c r="CR685" s="142"/>
      <c r="CS685" s="194"/>
    </row>
    <row r="686" spans="1:97">
      <c r="A686" s="56">
        <v>287</v>
      </c>
      <c r="B686" s="181" t="s">
        <v>2760</v>
      </c>
      <c r="C686" s="65"/>
      <c r="D686" s="65"/>
      <c r="E686" s="65"/>
      <c r="G686" s="59">
        <v>56233</v>
      </c>
      <c r="H686" s="60" t="s">
        <v>2761</v>
      </c>
      <c r="J686" s="192"/>
      <c r="K686"/>
      <c r="L686"/>
      <c r="O686" s="228"/>
      <c r="P686" s="228"/>
      <c r="Q686" s="189"/>
      <c r="R686" s="189"/>
      <c r="S686" s="187"/>
      <c r="T686" s="181"/>
      <c r="U686" s="187"/>
      <c r="V686" s="188"/>
      <c r="W686" s="189"/>
      <c r="X686" s="189"/>
      <c r="Y686" s="189"/>
      <c r="Z686" s="189"/>
      <c r="AA686" s="189"/>
      <c r="AB686" s="189"/>
      <c r="AC686" s="189"/>
      <c r="AD686" s="189"/>
      <c r="AE686" s="189"/>
      <c r="AF686" s="189"/>
      <c r="AG686" s="189"/>
      <c r="AH686" s="189"/>
      <c r="AI686" s="189"/>
      <c r="AJ686" s="189"/>
      <c r="AK686" s="189"/>
      <c r="AL686" s="189"/>
      <c r="AM686" s="189"/>
      <c r="AN686" s="189"/>
      <c r="AO686" s="189"/>
      <c r="AP686" s="189"/>
      <c r="AQ686" s="189"/>
      <c r="AR686" s="189"/>
      <c r="AS686" s="189"/>
      <c r="AT686" s="189"/>
      <c r="AU686" s="189"/>
      <c r="AV686" s="189"/>
      <c r="AW686" s="189"/>
      <c r="AX686" s="189"/>
      <c r="AY686" s="194" t="s">
        <v>2665</v>
      </c>
      <c r="AZ686" s="142"/>
      <c r="BA686" s="184" t="s">
        <v>1174</v>
      </c>
      <c r="BB686" s="184"/>
      <c r="BC686" s="184"/>
      <c r="BD686" s="189"/>
      <c r="BE686" s="189"/>
      <c r="BF686" s="189"/>
      <c r="BG686" s="189"/>
      <c r="BH686" s="291"/>
      <c r="BI686" s="292"/>
      <c r="BJ686" s="187"/>
      <c r="BK686" s="187"/>
      <c r="BL686" s="187"/>
      <c r="BM686" s="189"/>
      <c r="BN686" s="187"/>
      <c r="BO686" s="163"/>
      <c r="BP686" s="189"/>
      <c r="BR686" s="142"/>
      <c r="BS686" s="293"/>
      <c r="BT686" s="293"/>
      <c r="BU686" s="293"/>
      <c r="BV686" s="163"/>
      <c r="BW686" s="163"/>
      <c r="BX686" s="192"/>
      <c r="BY686" s="189"/>
      <c r="BZ686" s="189"/>
      <c r="CA686" s="193"/>
      <c r="CB686" s="194"/>
      <c r="CC686" s="292"/>
      <c r="CD686" s="189"/>
      <c r="CE686" s="189"/>
      <c r="CF686" s="181"/>
      <c r="CG686" s="294"/>
      <c r="CH686" s="294"/>
      <c r="CI686" s="227"/>
      <c r="CJ686" s="142"/>
      <c r="CK686" s="192"/>
      <c r="CL686" s="142"/>
      <c r="CM686" s="188"/>
      <c r="CN686" s="295"/>
      <c r="CO686" s="189"/>
      <c r="CP686" s="189"/>
      <c r="CQ686" s="189"/>
      <c r="CR686" s="142"/>
      <c r="CS686" s="194"/>
    </row>
    <row r="687" spans="1:97">
      <c r="A687" s="56">
        <v>288</v>
      </c>
      <c r="B687" s="181" t="s">
        <v>2762</v>
      </c>
      <c r="C687" s="65"/>
      <c r="D687" s="65"/>
      <c r="E687" s="65"/>
      <c r="G687" s="183">
        <v>39494</v>
      </c>
      <c r="H687" s="142" t="s">
        <v>2763</v>
      </c>
      <c r="J687" s="192"/>
      <c r="K687"/>
      <c r="L687"/>
      <c r="O687" s="228"/>
      <c r="P687" s="228"/>
      <c r="Q687" s="189"/>
      <c r="R687" s="189"/>
      <c r="S687" s="187"/>
      <c r="T687" s="181"/>
      <c r="U687" s="187"/>
      <c r="V687" s="188"/>
      <c r="W687" s="189"/>
      <c r="X687" s="189"/>
      <c r="Y687" s="189"/>
      <c r="Z687" s="189"/>
      <c r="AA687" s="189"/>
      <c r="AB687" s="189"/>
      <c r="AC687" s="189"/>
      <c r="AD687" s="189"/>
      <c r="AE687" s="189"/>
      <c r="AF687" s="189"/>
      <c r="AG687" s="189"/>
      <c r="AH687" s="189"/>
      <c r="AI687" s="189"/>
      <c r="AJ687" s="189"/>
      <c r="AK687" s="189"/>
      <c r="AL687" s="189"/>
      <c r="AM687" s="189"/>
      <c r="AN687" s="189"/>
      <c r="AO687" s="189"/>
      <c r="AP687" s="189"/>
      <c r="AQ687" s="189"/>
      <c r="AR687" s="189"/>
      <c r="AS687" s="189"/>
      <c r="AT687" s="189"/>
      <c r="AU687" s="189"/>
      <c r="AV687" s="189"/>
      <c r="AW687" s="189"/>
      <c r="AX687" s="189"/>
      <c r="AY687" s="194" t="s">
        <v>2665</v>
      </c>
      <c r="AZ687" s="142"/>
      <c r="BA687" s="184" t="s">
        <v>1174</v>
      </c>
      <c r="BB687" s="184"/>
      <c r="BC687" s="184"/>
      <c r="BD687" s="189"/>
      <c r="BE687" s="189"/>
      <c r="BF687" s="189"/>
      <c r="BG687" s="189"/>
      <c r="BH687" s="291"/>
      <c r="BI687" s="292"/>
      <c r="BJ687" s="187"/>
      <c r="BK687" s="187"/>
      <c r="BL687" s="187"/>
      <c r="BM687" s="189"/>
      <c r="BN687" s="187"/>
      <c r="BO687" s="163"/>
      <c r="BP687" s="189"/>
      <c r="BR687" s="142"/>
      <c r="BS687" s="293"/>
      <c r="BT687" s="293"/>
      <c r="BU687" s="293"/>
      <c r="BV687" s="163"/>
      <c r="BW687" s="163"/>
      <c r="BX687" s="192"/>
      <c r="BY687" s="189"/>
      <c r="BZ687" s="189"/>
      <c r="CA687" s="193"/>
      <c r="CB687" s="194"/>
      <c r="CC687" s="292"/>
      <c r="CD687" s="189"/>
      <c r="CE687" s="189"/>
      <c r="CF687" s="181"/>
      <c r="CG687" s="294"/>
      <c r="CH687" s="294"/>
      <c r="CI687" s="227"/>
      <c r="CJ687" s="142"/>
      <c r="CK687" s="192"/>
      <c r="CL687" s="142"/>
      <c r="CM687" s="188"/>
      <c r="CN687" s="295"/>
      <c r="CO687" s="189"/>
      <c r="CP687" s="189"/>
      <c r="CQ687" s="189"/>
      <c r="CR687" s="142"/>
      <c r="CS687" s="194"/>
    </row>
    <row r="688" spans="1:97">
      <c r="A688" s="56">
        <v>289</v>
      </c>
      <c r="B688" s="181" t="s">
        <v>2764</v>
      </c>
      <c r="C688" s="65"/>
      <c r="D688" s="65"/>
      <c r="E688" s="65"/>
      <c r="G688" s="59" t="s">
        <v>2765</v>
      </c>
      <c r="J688" s="192"/>
      <c r="K688"/>
      <c r="L688"/>
      <c r="O688" s="228"/>
      <c r="P688" s="228"/>
      <c r="Q688" s="189"/>
      <c r="R688" s="189"/>
      <c r="S688" s="187"/>
      <c r="T688" s="181"/>
      <c r="U688" s="187"/>
      <c r="V688" s="188"/>
      <c r="W688" s="189"/>
      <c r="X688" s="189"/>
      <c r="Y688" s="189"/>
      <c r="Z688" s="189"/>
      <c r="AA688" s="189"/>
      <c r="AB688" s="189"/>
      <c r="AC688" s="189"/>
      <c r="AD688" s="189"/>
      <c r="AE688" s="189"/>
      <c r="AF688" s="189"/>
      <c r="AG688" s="189"/>
      <c r="AH688" s="189"/>
      <c r="AI688" s="189"/>
      <c r="AJ688" s="189"/>
      <c r="AK688" s="189"/>
      <c r="AL688" s="189"/>
      <c r="AM688" s="189"/>
      <c r="AN688" s="189"/>
      <c r="AO688" s="189"/>
      <c r="AP688" s="189"/>
      <c r="AQ688" s="189"/>
      <c r="AR688" s="189"/>
      <c r="AS688" s="189"/>
      <c r="AT688" s="189"/>
      <c r="AU688" s="189"/>
      <c r="AV688" s="189"/>
      <c r="AW688" s="189"/>
      <c r="AX688" s="189"/>
      <c r="AY688" s="194"/>
      <c r="AZ688" s="142"/>
      <c r="BA688" s="184"/>
      <c r="BB688" s="184"/>
      <c r="BC688" s="184"/>
      <c r="BD688" s="189"/>
      <c r="BE688" s="189"/>
      <c r="BF688" s="189"/>
      <c r="BG688" s="189"/>
      <c r="BH688" s="291"/>
      <c r="BI688" s="292"/>
      <c r="BJ688" s="187"/>
      <c r="BK688" s="187"/>
      <c r="BL688" s="187"/>
      <c r="BM688" s="189"/>
      <c r="BN688" s="187"/>
      <c r="BO688" s="163"/>
      <c r="BP688" s="189"/>
      <c r="BR688" s="142"/>
      <c r="BS688" s="293"/>
      <c r="BT688" s="293"/>
      <c r="BU688" s="293"/>
      <c r="BV688" s="163"/>
      <c r="BW688" s="163"/>
      <c r="BX688" s="192"/>
      <c r="BY688" s="189"/>
      <c r="BZ688" s="189"/>
      <c r="CA688" s="193"/>
      <c r="CB688" s="194"/>
      <c r="CC688" s="292"/>
      <c r="CD688" s="189"/>
      <c r="CE688" s="189"/>
      <c r="CF688" s="181"/>
      <c r="CG688" s="294"/>
      <c r="CH688" s="294"/>
      <c r="CI688" s="227"/>
      <c r="CJ688" s="142"/>
      <c r="CK688" s="192"/>
      <c r="CL688" s="142"/>
      <c r="CM688" s="188"/>
      <c r="CN688" s="295"/>
      <c r="CO688" s="189"/>
      <c r="CP688" s="189"/>
      <c r="CQ688" s="189"/>
      <c r="CR688" s="142"/>
      <c r="CS688" s="194"/>
    </row>
    <row r="689" spans="1:97">
      <c r="A689" s="56">
        <v>289.10000000000002</v>
      </c>
      <c r="B689" s="181" t="s">
        <v>2766</v>
      </c>
      <c r="C689" s="65"/>
      <c r="D689" s="65"/>
      <c r="E689" s="65"/>
      <c r="G689" s="59" t="s">
        <v>2767</v>
      </c>
      <c r="J689" s="192"/>
      <c r="K689"/>
      <c r="L689"/>
      <c r="O689" s="228"/>
      <c r="P689" s="228"/>
      <c r="Q689" s="189"/>
      <c r="R689" s="189"/>
      <c r="S689" s="187"/>
      <c r="T689" s="181"/>
      <c r="U689" s="187"/>
      <c r="V689" s="188"/>
      <c r="W689" s="189"/>
      <c r="X689" s="189"/>
      <c r="Y689" s="189"/>
      <c r="Z689" s="189"/>
      <c r="AA689" s="189"/>
      <c r="AB689" s="189"/>
      <c r="AC689" s="189"/>
      <c r="AD689" s="189"/>
      <c r="AE689" s="189"/>
      <c r="AF689" s="189"/>
      <c r="AG689" s="189"/>
      <c r="AH689" s="189"/>
      <c r="AI689" s="189"/>
      <c r="AJ689" s="189"/>
      <c r="AK689" s="189"/>
      <c r="AL689" s="189"/>
      <c r="AM689" s="189"/>
      <c r="AN689" s="189"/>
      <c r="AO689" s="189"/>
      <c r="AP689" s="189"/>
      <c r="AQ689" s="189"/>
      <c r="AR689" s="189"/>
      <c r="AS689" s="189"/>
      <c r="AT689" s="189"/>
      <c r="AU689" s="189"/>
      <c r="AV689" s="189"/>
      <c r="AW689" s="189"/>
      <c r="AX689" s="189"/>
      <c r="AY689" s="194"/>
      <c r="AZ689" s="142"/>
      <c r="BA689" s="184"/>
      <c r="BB689" s="184"/>
      <c r="BC689" s="184"/>
      <c r="BD689" s="189"/>
      <c r="BE689" s="189"/>
      <c r="BF689" s="189"/>
      <c r="BG689" s="189"/>
      <c r="BH689" s="291"/>
      <c r="BI689" s="292"/>
      <c r="BJ689" s="187"/>
      <c r="BK689" s="187"/>
      <c r="BL689" s="187"/>
      <c r="BM689" s="189"/>
      <c r="BN689" s="187"/>
      <c r="BO689" s="163"/>
      <c r="BP689" s="189"/>
      <c r="BR689" s="142"/>
      <c r="BS689" s="293"/>
      <c r="BT689" s="293"/>
      <c r="BU689" s="293"/>
      <c r="BV689" s="163"/>
      <c r="BW689" s="163"/>
      <c r="BX689" s="192"/>
      <c r="BY689" s="189"/>
      <c r="BZ689" s="189"/>
      <c r="CA689" s="193"/>
      <c r="CB689" s="194"/>
      <c r="CC689" s="292"/>
      <c r="CD689" s="189"/>
      <c r="CE689" s="189"/>
      <c r="CF689" s="181"/>
      <c r="CG689" s="294"/>
      <c r="CH689" s="294"/>
      <c r="CI689" s="227"/>
      <c r="CJ689" s="142"/>
      <c r="CK689" s="192"/>
      <c r="CL689" s="142"/>
      <c r="CM689" s="188"/>
      <c r="CN689" s="295"/>
      <c r="CO689" s="189"/>
      <c r="CP689" s="189"/>
      <c r="CQ689" s="189"/>
      <c r="CR689" s="142"/>
      <c r="CS689" s="194"/>
    </row>
    <row r="690" spans="1:97">
      <c r="A690" s="56">
        <v>290</v>
      </c>
      <c r="B690" s="181" t="s">
        <v>2768</v>
      </c>
      <c r="C690" s="65"/>
      <c r="D690" s="65"/>
      <c r="E690" s="65"/>
      <c r="G690" s="59" t="s">
        <v>2769</v>
      </c>
      <c r="J690" s="192"/>
      <c r="K690"/>
      <c r="L690"/>
      <c r="O690" s="228"/>
      <c r="P690" s="228"/>
      <c r="Q690" s="189"/>
      <c r="R690" s="189"/>
      <c r="S690" s="187"/>
      <c r="T690" s="181"/>
      <c r="U690" s="187"/>
      <c r="V690" s="188"/>
      <c r="W690" s="189"/>
      <c r="X690" s="189"/>
      <c r="Y690" s="189"/>
      <c r="Z690" s="189"/>
      <c r="AA690" s="189"/>
      <c r="AB690" s="189"/>
      <c r="AC690" s="189"/>
      <c r="AD690" s="189"/>
      <c r="AE690" s="189"/>
      <c r="AF690" s="189"/>
      <c r="AG690" s="189"/>
      <c r="AH690" s="189"/>
      <c r="AI690" s="189"/>
      <c r="AJ690" s="189"/>
      <c r="AK690" s="189"/>
      <c r="AL690" s="189"/>
      <c r="AM690" s="189"/>
      <c r="AN690" s="189"/>
      <c r="AO690" s="189"/>
      <c r="AP690" s="189"/>
      <c r="AQ690" s="189"/>
      <c r="AR690" s="189"/>
      <c r="AS690" s="189"/>
      <c r="AT690" s="189"/>
      <c r="AU690" s="189"/>
      <c r="AV690" s="189"/>
      <c r="AW690" s="189"/>
      <c r="AX690" s="189"/>
      <c r="AY690" s="194"/>
      <c r="AZ690" s="142"/>
      <c r="BA690" s="184"/>
      <c r="BB690" s="184"/>
      <c r="BC690" s="184"/>
      <c r="BD690" s="189"/>
      <c r="BE690" s="189"/>
      <c r="BF690" s="189"/>
      <c r="BG690" s="189"/>
      <c r="BH690" s="291"/>
      <c r="BI690" s="292"/>
      <c r="BJ690" s="187"/>
      <c r="BK690" s="187"/>
      <c r="BL690" s="187"/>
      <c r="BM690" s="189"/>
      <c r="BN690" s="187"/>
      <c r="BO690" s="163"/>
      <c r="BP690" s="189"/>
      <c r="BR690" s="142"/>
      <c r="BS690" s="293"/>
      <c r="BT690" s="293"/>
      <c r="BU690" s="293"/>
      <c r="BV690" s="163"/>
      <c r="BW690" s="163"/>
      <c r="BX690" s="192"/>
      <c r="BY690" s="189"/>
      <c r="BZ690" s="189"/>
      <c r="CA690" s="193"/>
      <c r="CB690" s="194"/>
      <c r="CC690" s="292"/>
      <c r="CD690" s="189"/>
      <c r="CE690" s="189"/>
      <c r="CF690" s="181"/>
      <c r="CG690" s="294"/>
      <c r="CH690" s="294"/>
      <c r="CI690" s="227"/>
      <c r="CJ690" s="142"/>
      <c r="CK690" s="192"/>
      <c r="CL690" s="142"/>
      <c r="CM690" s="188"/>
      <c r="CN690" s="295"/>
      <c r="CO690" s="189"/>
      <c r="CP690" s="189"/>
      <c r="CQ690" s="189"/>
      <c r="CR690" s="142"/>
      <c r="CS690" s="194"/>
    </row>
    <row r="691" spans="1:97">
      <c r="A691" s="56">
        <v>290.10000000000002</v>
      </c>
      <c r="B691" s="181" t="s">
        <v>2770</v>
      </c>
      <c r="C691" s="65"/>
      <c r="D691" s="65"/>
      <c r="E691" s="65"/>
      <c r="G691" s="183" t="s">
        <v>2771</v>
      </c>
      <c r="J691" s="192"/>
      <c r="K691"/>
      <c r="L691"/>
      <c r="O691" s="228"/>
      <c r="P691" s="228"/>
      <c r="Q691" s="189"/>
      <c r="R691" s="189"/>
      <c r="S691" s="187"/>
      <c r="T691" s="181"/>
      <c r="U691" s="187"/>
      <c r="V691" s="188"/>
      <c r="W691" s="189"/>
      <c r="X691" s="189"/>
      <c r="Y691" s="189"/>
      <c r="Z691" s="189"/>
      <c r="AA691" s="189"/>
      <c r="AB691" s="189"/>
      <c r="AC691" s="189"/>
      <c r="AD691" s="189"/>
      <c r="AE691" s="189"/>
      <c r="AF691" s="189"/>
      <c r="AG691" s="189"/>
      <c r="AH691" s="189"/>
      <c r="AI691" s="189"/>
      <c r="AJ691" s="189"/>
      <c r="AK691" s="189"/>
      <c r="AL691" s="189"/>
      <c r="AM691" s="189"/>
      <c r="AN691" s="189"/>
      <c r="AO691" s="189"/>
      <c r="AP691" s="189"/>
      <c r="AQ691" s="189"/>
      <c r="AR691" s="189"/>
      <c r="AS691" s="189"/>
      <c r="AT691" s="189"/>
      <c r="AU691" s="189"/>
      <c r="AV691" s="189"/>
      <c r="AW691" s="189"/>
      <c r="AX691" s="189"/>
      <c r="AY691" s="194"/>
      <c r="AZ691" s="142"/>
      <c r="BA691" s="184"/>
      <c r="BB691" s="184"/>
      <c r="BC691" s="184"/>
      <c r="BD691" s="189"/>
      <c r="BE691" s="189"/>
      <c r="BF691" s="189"/>
      <c r="BG691" s="189"/>
      <c r="BH691" s="291"/>
      <c r="BI691" s="292"/>
      <c r="BJ691" s="187"/>
      <c r="BK691" s="187"/>
      <c r="BL691" s="187"/>
      <c r="BM691" s="189"/>
      <c r="BN691" s="187"/>
      <c r="BO691" s="163"/>
      <c r="BP691" s="189"/>
      <c r="BR691" s="142"/>
      <c r="BS691" s="293"/>
      <c r="BT691" s="293"/>
      <c r="BU691" s="293"/>
      <c r="BV691" s="163"/>
      <c r="BW691" s="163"/>
      <c r="BX691" s="192"/>
      <c r="BY691" s="189"/>
      <c r="BZ691" s="189"/>
      <c r="CA691" s="193"/>
      <c r="CB691" s="194"/>
      <c r="CC691" s="292"/>
      <c r="CD691" s="189"/>
      <c r="CE691" s="189"/>
      <c r="CF691" s="181"/>
      <c r="CG691" s="294"/>
      <c r="CH691" s="294"/>
      <c r="CI691" s="227"/>
      <c r="CJ691" s="142"/>
      <c r="CK691" s="192"/>
      <c r="CL691" s="142"/>
      <c r="CM691" s="188"/>
      <c r="CN691" s="295"/>
      <c r="CO691" s="189"/>
      <c r="CP691" s="189"/>
      <c r="CQ691" s="189"/>
      <c r="CR691" s="142"/>
      <c r="CS691" s="194"/>
    </row>
    <row r="692" spans="1:97" ht="15.75">
      <c r="A692" s="56">
        <v>291</v>
      </c>
      <c r="B692" s="181" t="s">
        <v>2772</v>
      </c>
      <c r="C692" s="65"/>
      <c r="D692" s="65"/>
      <c r="E692" s="65"/>
      <c r="G692" s="665" t="s">
        <v>2773</v>
      </c>
      <c r="J692" s="192"/>
      <c r="K692"/>
      <c r="L692"/>
      <c r="O692" s="228"/>
      <c r="P692" s="228"/>
      <c r="Q692" s="189"/>
      <c r="R692" s="189"/>
      <c r="S692" s="187"/>
      <c r="T692" s="181"/>
      <c r="U692" s="187"/>
      <c r="V692" s="188"/>
      <c r="W692" s="189"/>
      <c r="X692" s="189"/>
      <c r="Y692" s="189"/>
      <c r="Z692" s="189"/>
      <c r="AA692" s="189"/>
      <c r="AB692" s="189"/>
      <c r="AC692" s="189"/>
      <c r="AD692" s="189"/>
      <c r="AE692" s="189"/>
      <c r="AF692" s="189"/>
      <c r="AG692" s="189"/>
      <c r="AH692" s="189"/>
      <c r="AI692" s="189"/>
      <c r="AJ692" s="189"/>
      <c r="AK692" s="189"/>
      <c r="AL692" s="189"/>
      <c r="AM692" s="189"/>
      <c r="AN692" s="189"/>
      <c r="AO692" s="189"/>
      <c r="AP692" s="189"/>
      <c r="AQ692" s="189"/>
      <c r="AR692" s="189"/>
      <c r="AS692" s="189"/>
      <c r="AT692" s="189"/>
      <c r="AU692" s="189"/>
      <c r="AV692" s="189"/>
      <c r="AW692" s="189"/>
      <c r="AX692" s="189"/>
      <c r="AY692" s="194"/>
      <c r="AZ692" s="142"/>
      <c r="BA692" s="184"/>
      <c r="BB692" s="184"/>
      <c r="BC692" s="184"/>
      <c r="BD692" s="189"/>
      <c r="BE692" s="189"/>
      <c r="BF692" s="189"/>
      <c r="BG692" s="189"/>
      <c r="BH692" s="291"/>
      <c r="BI692" s="292"/>
      <c r="BJ692" s="187"/>
      <c r="BK692" s="187"/>
      <c r="BL692" s="187"/>
      <c r="BM692" s="189"/>
      <c r="BN692" s="187"/>
      <c r="BO692" s="163"/>
      <c r="BP692" s="189"/>
      <c r="BR692" s="142"/>
      <c r="BS692" s="293"/>
      <c r="BT692" s="293"/>
      <c r="BU692" s="293"/>
      <c r="BV692" s="163"/>
      <c r="BW692" s="163"/>
      <c r="BX692" s="192"/>
      <c r="BY692" s="189"/>
      <c r="BZ692" s="189"/>
      <c r="CA692" s="193"/>
      <c r="CB692" s="194"/>
      <c r="CC692" s="292"/>
      <c r="CD692" s="189"/>
      <c r="CE692" s="189"/>
      <c r="CF692" s="181"/>
      <c r="CG692" s="294"/>
      <c r="CH692" s="294"/>
      <c r="CI692" s="227"/>
      <c r="CJ692" s="142"/>
      <c r="CK692" s="192"/>
      <c r="CL692" s="142"/>
      <c r="CM692" s="188"/>
      <c r="CN692" s="295"/>
      <c r="CO692" s="189"/>
      <c r="CP692" s="189"/>
      <c r="CQ692" s="189"/>
      <c r="CR692" s="142"/>
      <c r="CS692" s="194"/>
    </row>
    <row r="693" spans="1:97" ht="15.75">
      <c r="A693" s="56">
        <v>291.10000000000002</v>
      </c>
      <c r="B693" s="181" t="s">
        <v>2774</v>
      </c>
      <c r="C693" s="65"/>
      <c r="D693" s="65"/>
      <c r="E693" s="65"/>
      <c r="G693" s="665" t="s">
        <v>2773</v>
      </c>
      <c r="J693" s="192"/>
      <c r="K693"/>
      <c r="L693"/>
      <c r="O693" s="228"/>
      <c r="P693" s="228"/>
      <c r="Q693" s="189"/>
      <c r="R693" s="189"/>
      <c r="S693" s="187"/>
      <c r="T693" s="181"/>
      <c r="U693" s="187"/>
      <c r="V693" s="188"/>
      <c r="W693" s="189"/>
      <c r="X693" s="189"/>
      <c r="Y693" s="189"/>
      <c r="Z693" s="189"/>
      <c r="AA693" s="189"/>
      <c r="AB693" s="189"/>
      <c r="AC693" s="189"/>
      <c r="AD693" s="189"/>
      <c r="AE693" s="189"/>
      <c r="AF693" s="189"/>
      <c r="AG693" s="189"/>
      <c r="AH693" s="189"/>
      <c r="AI693" s="189"/>
      <c r="AJ693" s="189"/>
      <c r="AK693" s="189"/>
      <c r="AL693" s="189"/>
      <c r="AM693" s="189"/>
      <c r="AN693" s="189"/>
      <c r="AO693" s="189"/>
      <c r="AP693" s="189"/>
      <c r="AQ693" s="189"/>
      <c r="AR693" s="189"/>
      <c r="AS693" s="189"/>
      <c r="AT693" s="189"/>
      <c r="AU693" s="189"/>
      <c r="AV693" s="189"/>
      <c r="AW693" s="189"/>
      <c r="AX693" s="189"/>
      <c r="AY693" s="194"/>
      <c r="AZ693" s="142"/>
      <c r="BA693" s="184"/>
      <c r="BB693" s="184"/>
      <c r="BC693" s="184"/>
      <c r="BD693" s="189"/>
      <c r="BE693" s="189"/>
      <c r="BF693" s="189"/>
      <c r="BG693" s="189"/>
      <c r="BH693" s="291"/>
      <c r="BI693" s="292"/>
      <c r="BJ693" s="187"/>
      <c r="BK693" s="187"/>
      <c r="BL693" s="187"/>
      <c r="BM693" s="189"/>
      <c r="BN693" s="187"/>
      <c r="BO693" s="163"/>
      <c r="BP693" s="189"/>
      <c r="BR693" s="142"/>
      <c r="BS693" s="293"/>
      <c r="BT693" s="293"/>
      <c r="BU693" s="293"/>
      <c r="BV693" s="163"/>
      <c r="BW693" s="163"/>
      <c r="BX693" s="192"/>
      <c r="BY693" s="189"/>
      <c r="BZ693" s="189"/>
      <c r="CA693" s="193"/>
      <c r="CB693" s="194"/>
      <c r="CC693" s="292"/>
      <c r="CD693" s="189"/>
      <c r="CE693" s="189"/>
      <c r="CF693" s="181"/>
      <c r="CG693" s="294"/>
      <c r="CH693" s="294"/>
      <c r="CI693" s="227"/>
      <c r="CJ693" s="142"/>
      <c r="CK693" s="192"/>
      <c r="CL693" s="142"/>
      <c r="CM693" s="188"/>
      <c r="CN693" s="295"/>
      <c r="CO693" s="189"/>
      <c r="CP693" s="189"/>
      <c r="CQ693" s="189"/>
      <c r="CR693" s="142"/>
      <c r="CS693" s="194"/>
    </row>
    <row r="694" spans="1:97" ht="15.75">
      <c r="A694" s="56">
        <v>292</v>
      </c>
      <c r="B694" s="181" t="s">
        <v>2775</v>
      </c>
      <c r="C694" s="65"/>
      <c r="D694" s="65"/>
      <c r="E694" s="65"/>
      <c r="G694" s="665" t="s">
        <v>2776</v>
      </c>
      <c r="J694" s="192"/>
      <c r="K694"/>
      <c r="L694"/>
      <c r="O694" s="228"/>
      <c r="P694" s="228"/>
      <c r="Q694" s="189"/>
      <c r="R694" s="189"/>
      <c r="S694" s="187"/>
      <c r="T694" s="181"/>
      <c r="U694" s="187"/>
      <c r="V694" s="188"/>
      <c r="W694" s="189"/>
      <c r="X694" s="189"/>
      <c r="Y694" s="189"/>
      <c r="Z694" s="189"/>
      <c r="AA694" s="189"/>
      <c r="AB694" s="189"/>
      <c r="AC694" s="189"/>
      <c r="AD694" s="189"/>
      <c r="AE694" s="189"/>
      <c r="AF694" s="189"/>
      <c r="AG694" s="189"/>
      <c r="AH694" s="189"/>
      <c r="AI694" s="189"/>
      <c r="AJ694" s="189"/>
      <c r="AK694" s="189"/>
      <c r="AL694" s="189"/>
      <c r="AM694" s="189"/>
      <c r="AN694" s="189"/>
      <c r="AO694" s="189"/>
      <c r="AP694" s="189"/>
      <c r="AQ694" s="189"/>
      <c r="AR694" s="189"/>
      <c r="AS694" s="189"/>
      <c r="AT694" s="189"/>
      <c r="AU694" s="189"/>
      <c r="AV694" s="189"/>
      <c r="AW694" s="189"/>
      <c r="AX694" s="189"/>
      <c r="AY694" s="194"/>
      <c r="AZ694" s="142"/>
      <c r="BA694" s="184"/>
      <c r="BB694" s="184"/>
      <c r="BC694" s="184"/>
      <c r="BD694" s="189"/>
      <c r="BE694" s="189"/>
      <c r="BF694" s="189"/>
      <c r="BG694" s="189"/>
      <c r="BH694" s="291"/>
      <c r="BI694" s="292"/>
      <c r="BJ694" s="187"/>
      <c r="BK694" s="187"/>
      <c r="BL694" s="187"/>
      <c r="BM694" s="189"/>
      <c r="BN694" s="187"/>
      <c r="BO694" s="163"/>
      <c r="BP694" s="189"/>
      <c r="BR694" s="142"/>
      <c r="BS694" s="293"/>
      <c r="BT694" s="293"/>
      <c r="BU694" s="293"/>
      <c r="BV694" s="163"/>
      <c r="BW694" s="163"/>
      <c r="BX694" s="192"/>
      <c r="BY694" s="189"/>
      <c r="BZ694" s="189"/>
      <c r="CA694" s="193"/>
      <c r="CB694" s="194"/>
      <c r="CC694" s="292"/>
      <c r="CD694" s="189"/>
      <c r="CE694" s="189"/>
      <c r="CF694" s="181"/>
      <c r="CG694" s="294"/>
      <c r="CH694" s="294"/>
      <c r="CI694" s="227"/>
      <c r="CJ694" s="142"/>
      <c r="CK694" s="192"/>
      <c r="CL694" s="142"/>
      <c r="CM694" s="188"/>
      <c r="CN694" s="295"/>
      <c r="CO694" s="189"/>
      <c r="CP694" s="189"/>
      <c r="CQ694" s="189"/>
      <c r="CR694" s="142"/>
      <c r="CS694" s="194"/>
    </row>
    <row r="695" spans="1:97" ht="15.75">
      <c r="A695" s="56">
        <v>292.10000000000002</v>
      </c>
      <c r="B695" s="181" t="s">
        <v>2777</v>
      </c>
      <c r="C695" s="65"/>
      <c r="D695" s="65"/>
      <c r="E695" s="65"/>
      <c r="G695" s="665" t="s">
        <v>2776</v>
      </c>
      <c r="J695" s="192"/>
      <c r="K695"/>
      <c r="L695"/>
      <c r="O695" s="228"/>
      <c r="P695" s="228"/>
      <c r="Q695" s="189"/>
      <c r="R695" s="189"/>
      <c r="S695" s="187"/>
      <c r="T695" s="181"/>
      <c r="U695" s="187"/>
      <c r="V695" s="188"/>
      <c r="W695" s="189"/>
      <c r="X695" s="189"/>
      <c r="Y695" s="189"/>
      <c r="Z695" s="189"/>
      <c r="AA695" s="189"/>
      <c r="AB695" s="189"/>
      <c r="AC695" s="189"/>
      <c r="AD695" s="189"/>
      <c r="AE695" s="189"/>
      <c r="AF695" s="189"/>
      <c r="AG695" s="189"/>
      <c r="AH695" s="189"/>
      <c r="AI695" s="189"/>
      <c r="AJ695" s="189"/>
      <c r="AK695" s="189"/>
      <c r="AL695" s="189"/>
      <c r="AM695" s="189"/>
      <c r="AN695" s="189"/>
      <c r="AO695" s="189"/>
      <c r="AP695" s="189"/>
      <c r="AQ695" s="189"/>
      <c r="AR695" s="189"/>
      <c r="AS695" s="189"/>
      <c r="AT695" s="189"/>
      <c r="AU695" s="189"/>
      <c r="AV695" s="189"/>
      <c r="AW695" s="189"/>
      <c r="AX695" s="189"/>
      <c r="AY695" s="194"/>
      <c r="AZ695" s="142"/>
      <c r="BA695" s="184"/>
      <c r="BB695" s="184"/>
      <c r="BC695" s="184"/>
      <c r="BD695" s="189"/>
      <c r="BE695" s="189"/>
      <c r="BF695" s="189"/>
      <c r="BG695" s="189"/>
      <c r="BH695" s="291"/>
      <c r="BI695" s="292"/>
      <c r="BJ695" s="187"/>
      <c r="BK695" s="187"/>
      <c r="BL695" s="187"/>
      <c r="BM695" s="189"/>
      <c r="BN695" s="187"/>
      <c r="BO695" s="163"/>
      <c r="BP695" s="189"/>
      <c r="BR695" s="142"/>
      <c r="BS695" s="293"/>
      <c r="BT695" s="293"/>
      <c r="BU695" s="293"/>
      <c r="BV695" s="163"/>
      <c r="BW695" s="163"/>
      <c r="BX695" s="192"/>
      <c r="BY695" s="189"/>
      <c r="BZ695" s="189"/>
      <c r="CA695" s="193"/>
      <c r="CB695" s="194"/>
      <c r="CC695" s="292"/>
      <c r="CD695" s="189"/>
      <c r="CE695" s="189"/>
      <c r="CF695" s="181"/>
      <c r="CG695" s="294"/>
      <c r="CH695" s="294"/>
      <c r="CI695" s="227"/>
      <c r="CJ695" s="142"/>
      <c r="CK695" s="192"/>
      <c r="CL695" s="142"/>
      <c r="CM695" s="188"/>
      <c r="CN695" s="295"/>
      <c r="CO695" s="189"/>
      <c r="CP695" s="189"/>
      <c r="CQ695" s="189"/>
      <c r="CR695" s="142"/>
      <c r="CS695" s="194"/>
    </row>
    <row r="696" spans="1:97" ht="15.75">
      <c r="A696" s="56">
        <v>293</v>
      </c>
      <c r="B696" s="181" t="s">
        <v>2778</v>
      </c>
      <c r="C696" s="65"/>
      <c r="D696" s="65"/>
      <c r="E696" s="65"/>
      <c r="G696" s="665" t="s">
        <v>2779</v>
      </c>
      <c r="J696" s="192"/>
      <c r="K696"/>
      <c r="L696"/>
      <c r="O696" s="228"/>
      <c r="P696" s="228"/>
      <c r="Q696" s="189"/>
      <c r="R696" s="189"/>
      <c r="S696" s="187"/>
      <c r="T696" s="181"/>
      <c r="U696" s="187"/>
      <c r="V696" s="188"/>
      <c r="W696" s="189"/>
      <c r="X696" s="189"/>
      <c r="Y696" s="189"/>
      <c r="Z696" s="189"/>
      <c r="AA696" s="189"/>
      <c r="AB696" s="189"/>
      <c r="AC696" s="189"/>
      <c r="AD696" s="189"/>
      <c r="AE696" s="189"/>
      <c r="AF696" s="189"/>
      <c r="AG696" s="189"/>
      <c r="AH696" s="189"/>
      <c r="AI696" s="189"/>
      <c r="AJ696" s="189"/>
      <c r="AK696" s="189"/>
      <c r="AL696" s="189"/>
      <c r="AM696" s="189"/>
      <c r="AN696" s="189"/>
      <c r="AO696" s="189"/>
      <c r="AP696" s="189"/>
      <c r="AQ696" s="189"/>
      <c r="AR696" s="189"/>
      <c r="AS696" s="189"/>
      <c r="AT696" s="189"/>
      <c r="AU696" s="189"/>
      <c r="AV696" s="189"/>
      <c r="AW696" s="189"/>
      <c r="AX696" s="189"/>
      <c r="AY696" s="194"/>
      <c r="AZ696" s="142"/>
      <c r="BA696" s="184"/>
      <c r="BB696" s="184"/>
      <c r="BC696" s="184"/>
      <c r="BD696" s="189"/>
      <c r="BE696" s="189"/>
      <c r="BF696" s="189"/>
      <c r="BG696" s="189"/>
      <c r="BH696" s="291"/>
      <c r="BI696" s="292"/>
      <c r="BJ696" s="187"/>
      <c r="BK696" s="187"/>
      <c r="BL696" s="187"/>
      <c r="BM696" s="189"/>
      <c r="BN696" s="187"/>
      <c r="BO696" s="163"/>
      <c r="BP696" s="189"/>
      <c r="BR696" s="142"/>
      <c r="BS696" s="293"/>
      <c r="BT696" s="293"/>
      <c r="BU696" s="293"/>
      <c r="BV696" s="163"/>
      <c r="BW696" s="163"/>
      <c r="BX696" s="192"/>
      <c r="BY696" s="189"/>
      <c r="BZ696" s="189"/>
      <c r="CA696" s="193"/>
      <c r="CB696" s="194"/>
      <c r="CC696" s="292"/>
      <c r="CD696" s="189"/>
      <c r="CE696" s="189"/>
      <c r="CF696" s="181"/>
      <c r="CG696" s="294"/>
      <c r="CH696" s="294"/>
      <c r="CI696" s="227"/>
      <c r="CJ696" s="142"/>
      <c r="CK696" s="192"/>
      <c r="CL696" s="142"/>
      <c r="CM696" s="188"/>
      <c r="CN696" s="295"/>
      <c r="CO696" s="189"/>
      <c r="CP696" s="189"/>
      <c r="CQ696" s="189"/>
      <c r="CR696" s="142"/>
      <c r="CS696" s="194"/>
    </row>
    <row r="697" spans="1:97" ht="15.75">
      <c r="A697" s="56">
        <v>293.10000000000002</v>
      </c>
      <c r="B697" s="181" t="s">
        <v>2780</v>
      </c>
      <c r="C697" s="65"/>
      <c r="D697" s="65"/>
      <c r="E697" s="65"/>
      <c r="G697" s="665" t="s">
        <v>2779</v>
      </c>
      <c r="J697" s="192"/>
      <c r="K697"/>
      <c r="L697"/>
      <c r="O697" s="228"/>
      <c r="P697" s="228"/>
      <c r="Q697" s="189"/>
      <c r="R697" s="189"/>
      <c r="S697" s="187"/>
      <c r="T697" s="181"/>
      <c r="U697" s="187"/>
      <c r="V697" s="188"/>
      <c r="W697" s="189"/>
      <c r="X697" s="189"/>
      <c r="Y697" s="189"/>
      <c r="Z697" s="189"/>
      <c r="AA697" s="189"/>
      <c r="AB697" s="189"/>
      <c r="AC697" s="189"/>
      <c r="AD697" s="189"/>
      <c r="AE697" s="189"/>
      <c r="AF697" s="189"/>
      <c r="AG697" s="189"/>
      <c r="AH697" s="189"/>
      <c r="AI697" s="189"/>
      <c r="AJ697" s="189"/>
      <c r="AK697" s="189"/>
      <c r="AL697" s="189"/>
      <c r="AM697" s="189"/>
      <c r="AN697" s="189"/>
      <c r="AO697" s="189"/>
      <c r="AP697" s="189"/>
      <c r="AQ697" s="189"/>
      <c r="AR697" s="189"/>
      <c r="AS697" s="189"/>
      <c r="AT697" s="189"/>
      <c r="AU697" s="189"/>
      <c r="AV697" s="189"/>
      <c r="AW697" s="189"/>
      <c r="AX697" s="189"/>
      <c r="AY697" s="194"/>
      <c r="AZ697" s="142"/>
      <c r="BA697" s="184"/>
      <c r="BB697" s="184"/>
      <c r="BC697" s="184"/>
      <c r="BD697" s="189"/>
      <c r="BE697" s="189"/>
      <c r="BF697" s="189"/>
      <c r="BG697" s="189"/>
      <c r="BH697" s="291"/>
      <c r="BI697" s="292"/>
      <c r="BJ697" s="187"/>
      <c r="BK697" s="187"/>
      <c r="BL697" s="187"/>
      <c r="BM697" s="189"/>
      <c r="BN697" s="187"/>
      <c r="BO697" s="163"/>
      <c r="BP697" s="189"/>
      <c r="BR697" s="142"/>
      <c r="BS697" s="293"/>
      <c r="BT697" s="293"/>
      <c r="BU697" s="293"/>
      <c r="BV697" s="163"/>
      <c r="BW697" s="163"/>
      <c r="BX697" s="192"/>
      <c r="BY697" s="189"/>
      <c r="BZ697" s="189"/>
      <c r="CA697" s="193"/>
      <c r="CB697" s="194"/>
      <c r="CC697" s="292"/>
      <c r="CD697" s="189"/>
      <c r="CE697" s="189"/>
      <c r="CF697" s="181"/>
      <c r="CG697" s="294"/>
      <c r="CH697" s="294"/>
      <c r="CI697" s="227"/>
      <c r="CJ697" s="142"/>
      <c r="CK697" s="192"/>
      <c r="CL697" s="142"/>
      <c r="CM697" s="188"/>
      <c r="CN697" s="295"/>
      <c r="CO697" s="189"/>
      <c r="CP697" s="189"/>
      <c r="CQ697" s="189"/>
      <c r="CR697" s="142"/>
      <c r="CS697" s="194"/>
    </row>
    <row r="698" spans="1:97" ht="15.75">
      <c r="A698" s="56">
        <v>294</v>
      </c>
      <c r="B698" s="181" t="s">
        <v>2781</v>
      </c>
      <c r="C698" s="65"/>
      <c r="D698" s="65"/>
      <c r="E698" s="65"/>
      <c r="G698" s="665" t="s">
        <v>2782</v>
      </c>
      <c r="J698" s="192"/>
      <c r="K698"/>
      <c r="L698"/>
      <c r="O698" s="228"/>
      <c r="P698" s="228"/>
      <c r="Q698" s="189"/>
      <c r="R698" s="189"/>
      <c r="S698" s="187"/>
      <c r="T698" s="181"/>
      <c r="U698" s="187"/>
      <c r="V698" s="188"/>
      <c r="W698" s="189"/>
      <c r="X698" s="189"/>
      <c r="Y698" s="189"/>
      <c r="Z698" s="189"/>
      <c r="AA698" s="189"/>
      <c r="AB698" s="189"/>
      <c r="AC698" s="189"/>
      <c r="AD698" s="189"/>
      <c r="AE698" s="189"/>
      <c r="AF698" s="189"/>
      <c r="AG698" s="189"/>
      <c r="AH698" s="189"/>
      <c r="AI698" s="189"/>
      <c r="AJ698" s="189"/>
      <c r="AK698" s="189"/>
      <c r="AL698" s="189"/>
      <c r="AM698" s="189"/>
      <c r="AN698" s="189"/>
      <c r="AO698" s="189"/>
      <c r="AP698" s="189"/>
      <c r="AQ698" s="189"/>
      <c r="AR698" s="189"/>
      <c r="AS698" s="189"/>
      <c r="AT698" s="189"/>
      <c r="AU698" s="189"/>
      <c r="AV698" s="189"/>
      <c r="AW698" s="189"/>
      <c r="AX698" s="189"/>
      <c r="AY698" s="194"/>
      <c r="AZ698" s="142"/>
      <c r="BA698" s="184"/>
      <c r="BB698" s="184"/>
      <c r="BC698" s="184"/>
      <c r="BD698" s="189"/>
      <c r="BE698" s="189"/>
      <c r="BF698" s="189"/>
      <c r="BG698" s="189"/>
      <c r="BH698" s="291"/>
      <c r="BI698" s="292"/>
      <c r="BJ698" s="187"/>
      <c r="BK698" s="187"/>
      <c r="BL698" s="187"/>
      <c r="BM698" s="189"/>
      <c r="BN698" s="187"/>
      <c r="BO698" s="163"/>
      <c r="BP698" s="189"/>
      <c r="BR698" s="142"/>
      <c r="BS698" s="293"/>
      <c r="BT698" s="293"/>
      <c r="BU698" s="293"/>
      <c r="BV698" s="163"/>
      <c r="BW698" s="163"/>
      <c r="BX698" s="192"/>
      <c r="BY698" s="189"/>
      <c r="BZ698" s="189"/>
      <c r="CA698" s="193"/>
      <c r="CB698" s="194"/>
      <c r="CC698" s="292"/>
      <c r="CD698" s="189"/>
      <c r="CE698" s="189"/>
      <c r="CF698" s="181"/>
      <c r="CG698" s="294"/>
      <c r="CH698" s="294"/>
      <c r="CI698" s="227"/>
      <c r="CJ698" s="142"/>
      <c r="CK698" s="192"/>
      <c r="CL698" s="142"/>
      <c r="CM698" s="188"/>
      <c r="CN698" s="295"/>
      <c r="CO698" s="189"/>
      <c r="CP698" s="189"/>
      <c r="CQ698" s="189"/>
      <c r="CR698" s="142"/>
      <c r="CS698" s="194"/>
    </row>
    <row r="699" spans="1:97" ht="15.75">
      <c r="A699" s="56">
        <v>294.10000000000002</v>
      </c>
      <c r="B699" s="181" t="s">
        <v>2783</v>
      </c>
      <c r="C699" s="65"/>
      <c r="D699" s="65"/>
      <c r="E699" s="65"/>
      <c r="G699" s="665" t="s">
        <v>2782</v>
      </c>
      <c r="J699" s="192"/>
      <c r="K699"/>
      <c r="L699"/>
      <c r="O699" s="228"/>
      <c r="P699" s="228"/>
      <c r="Q699" s="189"/>
      <c r="R699" s="189"/>
      <c r="S699" s="187"/>
      <c r="T699" s="181"/>
      <c r="U699" s="187"/>
      <c r="V699" s="188"/>
      <c r="W699" s="189"/>
      <c r="X699" s="189"/>
      <c r="Y699" s="189"/>
      <c r="Z699" s="189"/>
      <c r="AA699" s="189"/>
      <c r="AB699" s="189"/>
      <c r="AC699" s="189"/>
      <c r="AD699" s="189"/>
      <c r="AE699" s="189"/>
      <c r="AF699" s="189"/>
      <c r="AG699" s="189"/>
      <c r="AH699" s="189"/>
      <c r="AI699" s="189"/>
      <c r="AJ699" s="189"/>
      <c r="AK699" s="189"/>
      <c r="AL699" s="189"/>
      <c r="AM699" s="189"/>
      <c r="AN699" s="189"/>
      <c r="AO699" s="189"/>
      <c r="AP699" s="189"/>
      <c r="AQ699" s="189"/>
      <c r="AR699" s="189"/>
      <c r="AS699" s="189"/>
      <c r="AT699" s="189"/>
      <c r="AU699" s="189"/>
      <c r="AV699" s="189"/>
      <c r="AW699" s="189"/>
      <c r="AX699" s="189"/>
      <c r="AY699" s="194"/>
      <c r="AZ699" s="142"/>
      <c r="BA699" s="184"/>
      <c r="BB699" s="184"/>
      <c r="BC699" s="184"/>
      <c r="BD699" s="189"/>
      <c r="BE699" s="189"/>
      <c r="BF699" s="189"/>
      <c r="BG699" s="189"/>
      <c r="BH699" s="291"/>
      <c r="BI699" s="292"/>
      <c r="BJ699" s="187"/>
      <c r="BK699" s="187"/>
      <c r="BL699" s="187"/>
      <c r="BM699" s="189"/>
      <c r="BN699" s="187"/>
      <c r="BO699" s="163"/>
      <c r="BP699" s="189"/>
      <c r="BR699" s="142"/>
      <c r="BS699" s="293"/>
      <c r="BT699" s="293"/>
      <c r="BU699" s="293"/>
      <c r="BV699" s="163"/>
      <c r="BW699" s="163"/>
      <c r="BX699" s="192"/>
      <c r="BY699" s="189"/>
      <c r="BZ699" s="189"/>
      <c r="CA699" s="193"/>
      <c r="CB699" s="194"/>
      <c r="CC699" s="292"/>
      <c r="CD699" s="189"/>
      <c r="CE699" s="189"/>
      <c r="CF699" s="181"/>
      <c r="CG699" s="294"/>
      <c r="CH699" s="294"/>
      <c r="CI699" s="227"/>
      <c r="CJ699" s="142"/>
      <c r="CK699" s="192"/>
      <c r="CL699" s="142"/>
      <c r="CM699" s="188"/>
      <c r="CN699" s="295"/>
      <c r="CO699" s="189"/>
      <c r="CP699" s="189"/>
      <c r="CQ699" s="189"/>
      <c r="CR699" s="142"/>
      <c r="CS699" s="194"/>
    </row>
    <row r="700" spans="1:97" ht="15.75">
      <c r="A700" s="56">
        <v>295</v>
      </c>
      <c r="B700" s="181" t="s">
        <v>2784</v>
      </c>
      <c r="C700" s="65"/>
      <c r="D700" s="65"/>
      <c r="E700" s="65"/>
      <c r="G700" s="665" t="s">
        <v>2785</v>
      </c>
      <c r="J700" s="192"/>
      <c r="K700"/>
      <c r="L700"/>
      <c r="O700" s="228"/>
      <c r="P700" s="228"/>
      <c r="Q700" s="189"/>
      <c r="R700" s="189"/>
      <c r="S700" s="187"/>
      <c r="T700" s="181"/>
      <c r="U700" s="187"/>
      <c r="V700" s="188"/>
      <c r="W700" s="189"/>
      <c r="X700" s="189"/>
      <c r="Y700" s="189"/>
      <c r="Z700" s="189"/>
      <c r="AA700" s="189"/>
      <c r="AB700" s="189"/>
      <c r="AC700" s="189"/>
      <c r="AD700" s="189"/>
      <c r="AE700" s="189"/>
      <c r="AF700" s="189"/>
      <c r="AG700" s="189"/>
      <c r="AH700" s="189"/>
      <c r="AI700" s="189"/>
      <c r="AJ700" s="189"/>
      <c r="AK700" s="189"/>
      <c r="AL700" s="189"/>
      <c r="AM700" s="189"/>
      <c r="AN700" s="189"/>
      <c r="AO700" s="189"/>
      <c r="AP700" s="189"/>
      <c r="AQ700" s="189"/>
      <c r="AR700" s="189"/>
      <c r="AS700" s="189"/>
      <c r="AT700" s="189"/>
      <c r="AU700" s="189"/>
      <c r="AV700" s="189"/>
      <c r="AW700" s="189"/>
      <c r="AX700" s="189"/>
      <c r="AY700" s="194"/>
      <c r="AZ700" s="142"/>
      <c r="BA700" s="184"/>
      <c r="BB700" s="184"/>
      <c r="BC700" s="184"/>
      <c r="BD700" s="189"/>
      <c r="BE700" s="189"/>
      <c r="BF700" s="189"/>
      <c r="BG700" s="189"/>
      <c r="BH700" s="291"/>
      <c r="BI700" s="292"/>
      <c r="BJ700" s="187"/>
      <c r="BK700" s="187"/>
      <c r="BL700" s="187"/>
      <c r="BM700" s="189"/>
      <c r="BN700" s="187"/>
      <c r="BO700" s="163"/>
      <c r="BP700" s="189"/>
      <c r="BR700" s="142"/>
      <c r="BS700" s="293"/>
      <c r="BT700" s="293"/>
      <c r="BU700" s="293"/>
      <c r="BV700" s="163"/>
      <c r="BW700" s="163"/>
      <c r="BX700" s="192"/>
      <c r="BY700" s="189"/>
      <c r="BZ700" s="189"/>
      <c r="CA700" s="193"/>
      <c r="CB700" s="194"/>
      <c r="CC700" s="292"/>
      <c r="CD700" s="189"/>
      <c r="CE700" s="189"/>
      <c r="CF700" s="181"/>
      <c r="CG700" s="294"/>
      <c r="CH700" s="294"/>
      <c r="CI700" s="227"/>
      <c r="CJ700" s="142"/>
      <c r="CK700" s="192"/>
      <c r="CL700" s="142"/>
      <c r="CM700" s="188"/>
      <c r="CN700" s="295"/>
      <c r="CO700" s="189"/>
      <c r="CP700" s="189"/>
      <c r="CQ700" s="189"/>
      <c r="CR700" s="142"/>
      <c r="CS700" s="194"/>
    </row>
    <row r="701" spans="1:97" ht="15.75">
      <c r="A701" s="56">
        <v>295.10000000000002</v>
      </c>
      <c r="B701" s="181" t="s">
        <v>2786</v>
      </c>
      <c r="C701" s="65"/>
      <c r="D701" s="65"/>
      <c r="E701" s="65"/>
      <c r="G701" s="665" t="s">
        <v>2785</v>
      </c>
      <c r="J701" s="192"/>
      <c r="K701"/>
      <c r="L701"/>
      <c r="O701" s="228"/>
      <c r="P701" s="228"/>
      <c r="Q701" s="189"/>
      <c r="R701" s="189"/>
      <c r="S701" s="187"/>
      <c r="T701" s="181"/>
      <c r="U701" s="187"/>
      <c r="V701" s="188"/>
      <c r="W701" s="189"/>
      <c r="X701" s="189"/>
      <c r="Y701" s="189"/>
      <c r="Z701" s="189"/>
      <c r="AA701" s="189"/>
      <c r="AB701" s="189"/>
      <c r="AC701" s="189"/>
      <c r="AD701" s="189"/>
      <c r="AE701" s="189"/>
      <c r="AF701" s="189"/>
      <c r="AG701" s="189"/>
      <c r="AH701" s="189"/>
      <c r="AI701" s="189"/>
      <c r="AJ701" s="189"/>
      <c r="AK701" s="189"/>
      <c r="AL701" s="189"/>
      <c r="AM701" s="189"/>
      <c r="AN701" s="189"/>
      <c r="AO701" s="189"/>
      <c r="AP701" s="189"/>
      <c r="AQ701" s="189"/>
      <c r="AR701" s="189"/>
      <c r="AS701" s="189"/>
      <c r="AT701" s="189"/>
      <c r="AU701" s="189"/>
      <c r="AV701" s="189"/>
      <c r="AW701" s="189"/>
      <c r="AX701" s="189"/>
      <c r="AY701" s="194"/>
      <c r="AZ701" s="142"/>
      <c r="BA701" s="184"/>
      <c r="BB701" s="184"/>
      <c r="BC701" s="184"/>
      <c r="BD701" s="189"/>
      <c r="BE701" s="189"/>
      <c r="BF701" s="189"/>
      <c r="BG701" s="189"/>
      <c r="BH701" s="291"/>
      <c r="BI701" s="292"/>
      <c r="BJ701" s="187"/>
      <c r="BK701" s="187"/>
      <c r="BL701" s="187"/>
      <c r="BM701" s="189"/>
      <c r="BN701" s="187"/>
      <c r="BO701" s="163"/>
      <c r="BP701" s="189"/>
      <c r="BR701" s="142"/>
      <c r="BS701" s="293"/>
      <c r="BT701" s="293"/>
      <c r="BU701" s="293"/>
      <c r="BV701" s="163"/>
      <c r="BW701" s="163"/>
      <c r="BX701" s="192"/>
      <c r="BY701" s="189"/>
      <c r="BZ701" s="189"/>
      <c r="CA701" s="193"/>
      <c r="CB701" s="194"/>
      <c r="CC701" s="292"/>
      <c r="CD701" s="189"/>
      <c r="CE701" s="189"/>
      <c r="CF701" s="181"/>
      <c r="CG701" s="294"/>
      <c r="CH701" s="294"/>
      <c r="CI701" s="227"/>
      <c r="CJ701" s="142"/>
      <c r="CK701" s="192"/>
      <c r="CL701" s="142"/>
      <c r="CM701" s="188"/>
      <c r="CN701" s="295"/>
      <c r="CO701" s="189"/>
      <c r="CP701" s="189"/>
      <c r="CQ701" s="189"/>
      <c r="CR701" s="142"/>
      <c r="CS701" s="194"/>
    </row>
    <row r="702" spans="1:97" ht="15.75">
      <c r="A702" s="56">
        <v>296</v>
      </c>
      <c r="B702" s="181" t="s">
        <v>2787</v>
      </c>
      <c r="C702" s="65"/>
      <c r="D702" s="65"/>
      <c r="E702" s="65"/>
      <c r="G702" s="665" t="s">
        <v>2788</v>
      </c>
      <c r="J702" s="192"/>
      <c r="K702"/>
      <c r="L702"/>
      <c r="O702" s="228"/>
      <c r="P702" s="228"/>
      <c r="Q702" s="189"/>
      <c r="R702" s="189"/>
      <c r="S702" s="187"/>
      <c r="T702" s="181"/>
      <c r="U702" s="187"/>
      <c r="V702" s="188"/>
      <c r="W702" s="189"/>
      <c r="X702" s="189"/>
      <c r="Y702" s="189"/>
      <c r="Z702" s="189"/>
      <c r="AA702" s="189"/>
      <c r="AB702" s="189"/>
      <c r="AC702" s="189"/>
      <c r="AD702" s="189"/>
      <c r="AE702" s="189"/>
      <c r="AF702" s="189"/>
      <c r="AG702" s="189"/>
      <c r="AH702" s="189"/>
      <c r="AI702" s="189"/>
      <c r="AJ702" s="189"/>
      <c r="AK702" s="189"/>
      <c r="AL702" s="189"/>
      <c r="AM702" s="189"/>
      <c r="AN702" s="189"/>
      <c r="AO702" s="189"/>
      <c r="AP702" s="189"/>
      <c r="AQ702" s="189"/>
      <c r="AR702" s="189"/>
      <c r="AS702" s="189"/>
      <c r="AT702" s="189"/>
      <c r="AU702" s="189"/>
      <c r="AV702" s="189"/>
      <c r="AW702" s="189"/>
      <c r="AX702" s="189"/>
      <c r="AY702" s="194"/>
      <c r="AZ702" s="142"/>
      <c r="BA702" s="184"/>
      <c r="BB702" s="184"/>
      <c r="BC702" s="184"/>
      <c r="BD702" s="189"/>
      <c r="BE702" s="189"/>
      <c r="BF702" s="189"/>
      <c r="BG702" s="189"/>
      <c r="BH702" s="291"/>
      <c r="BI702" s="292"/>
      <c r="BJ702" s="187"/>
      <c r="BK702" s="187"/>
      <c r="BL702" s="187"/>
      <c r="BM702" s="189"/>
      <c r="BN702" s="187"/>
      <c r="BO702" s="163"/>
      <c r="BP702" s="189"/>
      <c r="BR702" s="142"/>
      <c r="BS702" s="293"/>
      <c r="BT702" s="293"/>
      <c r="BU702" s="293"/>
      <c r="BV702" s="163"/>
      <c r="BW702" s="163"/>
      <c r="BX702" s="192"/>
      <c r="BY702" s="189"/>
      <c r="BZ702" s="189"/>
      <c r="CA702" s="193"/>
      <c r="CB702" s="194"/>
      <c r="CC702" s="292"/>
      <c r="CD702" s="189"/>
      <c r="CE702" s="189"/>
      <c r="CF702" s="181"/>
      <c r="CG702" s="294"/>
      <c r="CH702" s="294"/>
      <c r="CI702" s="227"/>
      <c r="CJ702" s="142"/>
      <c r="CK702" s="192"/>
      <c r="CL702" s="142"/>
      <c r="CM702" s="188"/>
      <c r="CN702" s="295"/>
      <c r="CO702" s="189"/>
      <c r="CP702" s="189"/>
      <c r="CQ702" s="189"/>
      <c r="CR702" s="142"/>
      <c r="CS702" s="194"/>
    </row>
    <row r="703" spans="1:97" ht="15.75">
      <c r="A703" s="56">
        <v>296.10000000000002</v>
      </c>
      <c r="B703" s="181" t="s">
        <v>2789</v>
      </c>
      <c r="C703" s="65"/>
      <c r="D703" s="65"/>
      <c r="E703" s="65"/>
      <c r="G703" s="665" t="s">
        <v>2788</v>
      </c>
      <c r="J703" s="192"/>
      <c r="K703"/>
      <c r="L703"/>
      <c r="O703" s="228"/>
      <c r="P703" s="228"/>
      <c r="Q703" s="189"/>
      <c r="R703" s="189"/>
      <c r="S703" s="187"/>
      <c r="T703" s="181"/>
      <c r="U703" s="187"/>
      <c r="V703" s="188"/>
      <c r="W703" s="189"/>
      <c r="X703" s="189"/>
      <c r="Y703" s="189"/>
      <c r="Z703" s="189"/>
      <c r="AA703" s="189"/>
      <c r="AB703" s="189"/>
      <c r="AC703" s="189"/>
      <c r="AD703" s="189"/>
      <c r="AE703" s="189"/>
      <c r="AF703" s="189"/>
      <c r="AG703" s="189"/>
      <c r="AH703" s="189"/>
      <c r="AI703" s="189"/>
      <c r="AJ703" s="189"/>
      <c r="AK703" s="189"/>
      <c r="AL703" s="189"/>
      <c r="AM703" s="189"/>
      <c r="AN703" s="189"/>
      <c r="AO703" s="189"/>
      <c r="AP703" s="189"/>
      <c r="AQ703" s="189"/>
      <c r="AR703" s="189"/>
      <c r="AS703" s="189"/>
      <c r="AT703" s="189"/>
      <c r="AU703" s="189"/>
      <c r="AV703" s="189"/>
      <c r="AW703" s="189"/>
      <c r="AX703" s="189"/>
      <c r="AY703" s="194"/>
      <c r="AZ703" s="142"/>
      <c r="BA703" s="184"/>
      <c r="BB703" s="184"/>
      <c r="BC703" s="184"/>
      <c r="BD703" s="189"/>
      <c r="BE703" s="189"/>
      <c r="BF703" s="189"/>
      <c r="BG703" s="189"/>
      <c r="BH703" s="291"/>
      <c r="BI703" s="292"/>
      <c r="BJ703" s="187"/>
      <c r="BK703" s="187"/>
      <c r="BL703" s="187"/>
      <c r="BM703" s="189"/>
      <c r="BN703" s="187"/>
      <c r="BO703" s="163"/>
      <c r="BP703" s="189"/>
      <c r="BR703" s="142"/>
      <c r="BS703" s="293"/>
      <c r="BT703" s="293"/>
      <c r="BU703" s="293"/>
      <c r="BV703" s="163"/>
      <c r="BW703" s="163"/>
      <c r="BX703" s="192"/>
      <c r="BY703" s="189"/>
      <c r="BZ703" s="189"/>
      <c r="CA703" s="193"/>
      <c r="CB703" s="194"/>
      <c r="CC703" s="292"/>
      <c r="CD703" s="189"/>
      <c r="CE703" s="189"/>
      <c r="CF703" s="181"/>
      <c r="CG703" s="294"/>
      <c r="CH703" s="294"/>
      <c r="CI703" s="227"/>
      <c r="CJ703" s="142"/>
      <c r="CK703" s="192"/>
      <c r="CL703" s="142"/>
      <c r="CM703" s="188"/>
      <c r="CN703" s="295"/>
      <c r="CO703" s="189"/>
      <c r="CP703" s="189"/>
      <c r="CQ703" s="189"/>
      <c r="CR703" s="142"/>
      <c r="CS703" s="194"/>
    </row>
    <row r="704" spans="1:97" ht="15.75">
      <c r="A704" s="56">
        <v>297</v>
      </c>
      <c r="B704" s="181" t="s">
        <v>2790</v>
      </c>
      <c r="C704" s="65"/>
      <c r="D704" s="65"/>
      <c r="E704" s="65"/>
      <c r="G704" s="665" t="s">
        <v>2791</v>
      </c>
      <c r="J704" s="192"/>
      <c r="K704"/>
      <c r="L704"/>
      <c r="O704" s="228"/>
      <c r="P704" s="228"/>
      <c r="Q704" s="189"/>
      <c r="R704" s="189"/>
      <c r="S704" s="187"/>
      <c r="T704" s="181"/>
      <c r="U704" s="187"/>
      <c r="V704" s="188"/>
      <c r="W704" s="189"/>
      <c r="X704" s="189"/>
      <c r="Y704" s="189"/>
      <c r="Z704" s="189"/>
      <c r="AA704" s="189"/>
      <c r="AB704" s="189"/>
      <c r="AC704" s="189"/>
      <c r="AD704" s="189"/>
      <c r="AE704" s="189"/>
      <c r="AF704" s="189"/>
      <c r="AG704" s="189"/>
      <c r="AH704" s="189"/>
      <c r="AI704" s="189"/>
      <c r="AJ704" s="189"/>
      <c r="AK704" s="189"/>
      <c r="AL704" s="189"/>
      <c r="AM704" s="189"/>
      <c r="AN704" s="189"/>
      <c r="AO704" s="189"/>
      <c r="AP704" s="189"/>
      <c r="AQ704" s="189"/>
      <c r="AR704" s="189"/>
      <c r="AS704" s="189"/>
      <c r="AT704" s="189"/>
      <c r="AU704" s="189"/>
      <c r="AV704" s="189"/>
      <c r="AW704" s="189"/>
      <c r="AX704" s="189"/>
      <c r="AY704" s="194"/>
      <c r="AZ704" s="142"/>
      <c r="BA704" s="184"/>
      <c r="BB704" s="184"/>
      <c r="BC704" s="184"/>
      <c r="BD704" s="189"/>
      <c r="BE704" s="189"/>
      <c r="BF704" s="189"/>
      <c r="BG704" s="189"/>
      <c r="BH704" s="291"/>
      <c r="BI704" s="292"/>
      <c r="BJ704" s="187"/>
      <c r="BK704" s="187"/>
      <c r="BL704" s="187"/>
      <c r="BM704" s="189"/>
      <c r="BN704" s="187"/>
      <c r="BO704" s="163"/>
      <c r="BP704" s="189"/>
      <c r="BR704" s="142"/>
      <c r="BS704" s="293"/>
      <c r="BT704" s="293"/>
      <c r="BU704" s="293"/>
      <c r="BV704" s="163"/>
      <c r="BW704" s="163"/>
      <c r="BX704" s="192"/>
      <c r="BY704" s="189"/>
      <c r="BZ704" s="189"/>
      <c r="CA704" s="193"/>
      <c r="CB704" s="194"/>
      <c r="CC704" s="292"/>
      <c r="CD704" s="189"/>
      <c r="CE704" s="189"/>
      <c r="CF704" s="181"/>
      <c r="CG704" s="294"/>
      <c r="CH704" s="294"/>
      <c r="CI704" s="227"/>
      <c r="CJ704" s="142"/>
      <c r="CK704" s="192"/>
      <c r="CL704" s="142"/>
      <c r="CM704" s="188"/>
      <c r="CN704" s="295"/>
      <c r="CO704" s="189"/>
      <c r="CP704" s="189"/>
      <c r="CQ704" s="189"/>
      <c r="CR704" s="142"/>
      <c r="CS704" s="194"/>
    </row>
    <row r="705" spans="1:97" ht="15.75">
      <c r="A705" s="56">
        <v>297.10000000000002</v>
      </c>
      <c r="B705" s="181" t="s">
        <v>2792</v>
      </c>
      <c r="C705" s="65"/>
      <c r="D705" s="65"/>
      <c r="E705" s="65"/>
      <c r="G705" s="665" t="s">
        <v>2791</v>
      </c>
      <c r="J705" s="192"/>
      <c r="K705"/>
      <c r="L705"/>
      <c r="O705" s="228"/>
      <c r="P705" s="228"/>
      <c r="Q705" s="189"/>
      <c r="R705" s="189"/>
      <c r="S705" s="187"/>
      <c r="T705" s="181"/>
      <c r="U705" s="187"/>
      <c r="V705" s="188"/>
      <c r="W705" s="189"/>
      <c r="X705" s="189"/>
      <c r="Y705" s="189"/>
      <c r="Z705" s="189"/>
      <c r="AA705" s="189"/>
      <c r="AB705" s="189"/>
      <c r="AC705" s="189"/>
      <c r="AD705" s="189"/>
      <c r="AE705" s="189"/>
      <c r="AF705" s="189"/>
      <c r="AG705" s="189"/>
      <c r="AH705" s="189"/>
      <c r="AI705" s="189"/>
      <c r="AJ705" s="189"/>
      <c r="AK705" s="189"/>
      <c r="AL705" s="189"/>
      <c r="AM705" s="189"/>
      <c r="AN705" s="189"/>
      <c r="AO705" s="189"/>
      <c r="AP705" s="189"/>
      <c r="AQ705" s="189"/>
      <c r="AR705" s="189"/>
      <c r="AS705" s="189"/>
      <c r="AT705" s="189"/>
      <c r="AU705" s="189"/>
      <c r="AV705" s="189"/>
      <c r="AW705" s="189"/>
      <c r="AX705" s="189"/>
      <c r="AY705" s="194"/>
      <c r="AZ705" s="142"/>
      <c r="BA705" s="184"/>
      <c r="BB705" s="184"/>
      <c r="BC705" s="184"/>
      <c r="BD705" s="189"/>
      <c r="BE705" s="189"/>
      <c r="BF705" s="189"/>
      <c r="BG705" s="189"/>
      <c r="BH705" s="291"/>
      <c r="BI705" s="292"/>
      <c r="BJ705" s="187"/>
      <c r="BK705" s="187"/>
      <c r="BL705" s="187"/>
      <c r="BM705" s="189"/>
      <c r="BN705" s="187"/>
      <c r="BO705" s="163"/>
      <c r="BP705" s="189"/>
      <c r="BR705" s="142"/>
      <c r="BS705" s="293"/>
      <c r="BT705" s="293"/>
      <c r="BU705" s="293"/>
      <c r="BV705" s="163"/>
      <c r="BW705" s="163"/>
      <c r="BX705" s="192"/>
      <c r="BY705" s="189"/>
      <c r="BZ705" s="189"/>
      <c r="CA705" s="193"/>
      <c r="CB705" s="194"/>
      <c r="CC705" s="292"/>
      <c r="CD705" s="189"/>
      <c r="CE705" s="189"/>
      <c r="CF705" s="181"/>
      <c r="CG705" s="294"/>
      <c r="CH705" s="294"/>
      <c r="CI705" s="227"/>
      <c r="CJ705" s="142"/>
      <c r="CK705" s="192"/>
      <c r="CL705" s="142"/>
      <c r="CM705" s="188"/>
      <c r="CN705" s="295"/>
      <c r="CO705" s="189"/>
      <c r="CP705" s="189"/>
      <c r="CQ705" s="189"/>
      <c r="CR705" s="142"/>
      <c r="CS705" s="194"/>
    </row>
    <row r="706" spans="1:97">
      <c r="B706" s="181"/>
      <c r="C706" s="65"/>
      <c r="D706" s="65"/>
      <c r="E706" s="65"/>
      <c r="J706" s="192"/>
      <c r="K706"/>
      <c r="L706"/>
      <c r="O706" s="228"/>
      <c r="P706" s="228"/>
      <c r="Q706" s="189"/>
      <c r="R706" s="189"/>
      <c r="S706" s="187"/>
      <c r="T706" s="181"/>
      <c r="U706" s="187"/>
      <c r="V706" s="188"/>
      <c r="W706" s="189"/>
      <c r="X706" s="189"/>
      <c r="Y706" s="189"/>
      <c r="Z706" s="189"/>
      <c r="AA706" s="189"/>
      <c r="AB706" s="189"/>
      <c r="AC706" s="189"/>
      <c r="AD706" s="189"/>
      <c r="AE706" s="189"/>
      <c r="AF706" s="189"/>
      <c r="AG706" s="189"/>
      <c r="AH706" s="189"/>
      <c r="AI706" s="189"/>
      <c r="AJ706" s="189"/>
      <c r="AK706" s="189"/>
      <c r="AL706" s="189"/>
      <c r="AM706" s="189"/>
      <c r="AN706" s="189"/>
      <c r="AO706" s="189"/>
      <c r="AP706" s="189"/>
      <c r="AQ706" s="189"/>
      <c r="AR706" s="189"/>
      <c r="AS706" s="189"/>
      <c r="AT706" s="189"/>
      <c r="AU706" s="189"/>
      <c r="AV706" s="189"/>
      <c r="AW706" s="189"/>
      <c r="AX706" s="189"/>
      <c r="AY706" s="194"/>
      <c r="AZ706" s="142"/>
      <c r="BA706" s="184"/>
      <c r="BB706" s="184"/>
      <c r="BC706" s="184"/>
      <c r="BD706" s="189"/>
      <c r="BE706" s="189"/>
      <c r="BF706" s="189"/>
      <c r="BG706" s="189"/>
      <c r="BH706" s="291"/>
      <c r="BI706" s="292"/>
      <c r="BJ706" s="187"/>
      <c r="BK706" s="187"/>
      <c r="BL706" s="187"/>
      <c r="BM706" s="189"/>
      <c r="BN706" s="187"/>
      <c r="BO706" s="163"/>
      <c r="BP706" s="189"/>
      <c r="BR706" s="142"/>
      <c r="BS706" s="293"/>
      <c r="BT706" s="293"/>
      <c r="BU706" s="293"/>
      <c r="BV706" s="163"/>
      <c r="BW706" s="163"/>
      <c r="BX706" s="192"/>
      <c r="BY706" s="189"/>
      <c r="BZ706" s="189"/>
      <c r="CA706" s="193"/>
      <c r="CB706" s="194"/>
      <c r="CC706" s="292"/>
      <c r="CD706" s="189"/>
      <c r="CE706" s="189"/>
      <c r="CF706" s="181"/>
      <c r="CG706" s="294"/>
      <c r="CH706" s="294"/>
      <c r="CI706" s="227"/>
      <c r="CJ706" s="142"/>
      <c r="CK706" s="192"/>
      <c r="CL706" s="142"/>
      <c r="CM706" s="188"/>
      <c r="CN706" s="295"/>
      <c r="CO706" s="189"/>
      <c r="CP706" s="189"/>
      <c r="CQ706" s="189"/>
      <c r="CR706" s="142"/>
      <c r="CS706" s="194"/>
    </row>
    <row r="707" spans="1:97">
      <c r="B707" s="181"/>
      <c r="C707" s="65"/>
      <c r="D707" s="65"/>
      <c r="E707" s="65"/>
      <c r="J707" s="192"/>
      <c r="K707"/>
      <c r="L707"/>
      <c r="O707" s="228"/>
      <c r="P707" s="228"/>
      <c r="Q707" s="189"/>
      <c r="R707" s="189"/>
      <c r="S707" s="187"/>
      <c r="T707" s="181"/>
      <c r="U707" s="187"/>
      <c r="V707" s="188"/>
      <c r="W707" s="189"/>
      <c r="X707" s="189"/>
      <c r="Y707" s="189"/>
      <c r="Z707" s="189"/>
      <c r="AA707" s="189"/>
      <c r="AB707" s="189"/>
      <c r="AC707" s="189"/>
      <c r="AD707" s="189"/>
      <c r="AE707" s="189"/>
      <c r="AF707" s="189"/>
      <c r="AG707" s="189"/>
      <c r="AH707" s="189"/>
      <c r="AI707" s="189"/>
      <c r="AJ707" s="189"/>
      <c r="AK707" s="189"/>
      <c r="AL707" s="189"/>
      <c r="AM707" s="189"/>
      <c r="AN707" s="189"/>
      <c r="AO707" s="189"/>
      <c r="AP707" s="189"/>
      <c r="AQ707" s="189"/>
      <c r="AR707" s="189"/>
      <c r="AS707" s="189"/>
      <c r="AT707" s="189"/>
      <c r="AU707" s="189"/>
      <c r="AV707" s="189"/>
      <c r="AW707" s="189"/>
      <c r="AX707" s="189"/>
      <c r="AY707" s="194"/>
      <c r="AZ707" s="142"/>
      <c r="BA707" s="184"/>
      <c r="BB707" s="184"/>
      <c r="BC707" s="184"/>
      <c r="BD707" s="189"/>
      <c r="BE707" s="189"/>
      <c r="BF707" s="189"/>
      <c r="BG707" s="189"/>
      <c r="BH707" s="291"/>
      <c r="BI707" s="292"/>
      <c r="BJ707" s="187"/>
      <c r="BK707" s="187"/>
      <c r="BL707" s="187"/>
      <c r="BM707" s="189"/>
      <c r="BN707" s="187"/>
      <c r="BO707" s="163"/>
      <c r="BP707" s="189"/>
      <c r="BR707" s="142"/>
      <c r="BS707" s="293"/>
      <c r="BT707" s="293"/>
      <c r="BU707" s="293"/>
      <c r="BV707" s="163"/>
      <c r="BW707" s="163"/>
      <c r="BX707" s="192"/>
      <c r="BY707" s="189"/>
      <c r="BZ707" s="189"/>
      <c r="CA707" s="193"/>
      <c r="CB707" s="194"/>
      <c r="CC707" s="292"/>
      <c r="CD707" s="189"/>
      <c r="CE707" s="189"/>
      <c r="CF707" s="181"/>
      <c r="CG707" s="294"/>
      <c r="CH707" s="294"/>
      <c r="CI707" s="227"/>
      <c r="CJ707" s="142"/>
      <c r="CK707" s="192"/>
      <c r="CL707" s="142"/>
      <c r="CM707" s="188"/>
      <c r="CN707" s="295"/>
      <c r="CO707" s="189"/>
      <c r="CP707" s="189"/>
      <c r="CQ707" s="189"/>
      <c r="CR707" s="142"/>
      <c r="CS707" s="194"/>
    </row>
    <row r="708" spans="1:97">
      <c r="B708" s="181"/>
      <c r="C708" s="65"/>
      <c r="D708" s="65"/>
      <c r="E708" s="65"/>
      <c r="J708" s="192"/>
      <c r="K708"/>
      <c r="L708"/>
      <c r="O708" s="228"/>
      <c r="P708" s="228"/>
      <c r="Q708" s="189"/>
      <c r="R708" s="189"/>
      <c r="S708" s="187"/>
      <c r="T708" s="181"/>
      <c r="U708" s="187"/>
      <c r="V708" s="188"/>
      <c r="W708" s="189"/>
      <c r="X708" s="189"/>
      <c r="Y708" s="189"/>
      <c r="Z708" s="189"/>
      <c r="AA708" s="189"/>
      <c r="AB708" s="189"/>
      <c r="AC708" s="189"/>
      <c r="AD708" s="189"/>
      <c r="AE708" s="189"/>
      <c r="AF708" s="189"/>
      <c r="AG708" s="189"/>
      <c r="AH708" s="189"/>
      <c r="AI708" s="189"/>
      <c r="AJ708" s="189"/>
      <c r="AK708" s="189"/>
      <c r="AL708" s="189"/>
      <c r="AM708" s="189"/>
      <c r="AN708" s="189"/>
      <c r="AO708" s="189"/>
      <c r="AP708" s="189"/>
      <c r="AQ708" s="189"/>
      <c r="AR708" s="189"/>
      <c r="AS708" s="189"/>
      <c r="AT708" s="189"/>
      <c r="AU708" s="189"/>
      <c r="AV708" s="189"/>
      <c r="AW708" s="189"/>
      <c r="AX708" s="189"/>
      <c r="AY708" s="194"/>
      <c r="AZ708" s="142"/>
      <c r="BA708" s="184"/>
      <c r="BB708" s="184"/>
      <c r="BC708" s="184"/>
      <c r="BD708" s="189"/>
      <c r="BE708" s="189"/>
      <c r="BF708" s="189"/>
      <c r="BG708" s="189"/>
      <c r="BH708" s="291"/>
      <c r="BI708" s="292"/>
      <c r="BJ708" s="187"/>
      <c r="BK708" s="187"/>
      <c r="BL708" s="187"/>
      <c r="BM708" s="189"/>
      <c r="BN708" s="187"/>
      <c r="BO708" s="163"/>
      <c r="BP708" s="189"/>
      <c r="BR708" s="142"/>
      <c r="BS708" s="293"/>
      <c r="BT708" s="293"/>
      <c r="BU708" s="293"/>
      <c r="BV708" s="163"/>
      <c r="BW708" s="163"/>
      <c r="BX708" s="192"/>
      <c r="BY708" s="189"/>
      <c r="BZ708" s="189"/>
      <c r="CA708" s="193"/>
      <c r="CB708" s="194"/>
      <c r="CC708" s="292"/>
      <c r="CD708" s="189"/>
      <c r="CE708" s="189"/>
      <c r="CF708" s="181"/>
      <c r="CG708" s="294"/>
      <c r="CH708" s="294"/>
      <c r="CI708" s="227"/>
      <c r="CJ708" s="142"/>
      <c r="CK708" s="192"/>
      <c r="CL708" s="142"/>
      <c r="CM708" s="188"/>
      <c r="CN708" s="295"/>
      <c r="CO708" s="189"/>
      <c r="CP708" s="189"/>
      <c r="CQ708" s="189"/>
      <c r="CR708" s="142"/>
      <c r="CS708" s="194"/>
    </row>
    <row r="709" spans="1:97">
      <c r="B709" s="181"/>
      <c r="C709" s="65"/>
      <c r="D709" s="65"/>
      <c r="E709" s="65"/>
      <c r="J709" s="192"/>
      <c r="K709"/>
      <c r="L709"/>
      <c r="O709" s="228"/>
      <c r="P709" s="228"/>
      <c r="Q709" s="189"/>
      <c r="R709" s="189"/>
      <c r="S709" s="187"/>
      <c r="T709" s="181"/>
      <c r="U709" s="187"/>
      <c r="V709" s="188"/>
      <c r="W709" s="189"/>
      <c r="X709" s="189"/>
      <c r="Y709" s="189"/>
      <c r="Z709" s="189"/>
      <c r="AA709" s="189"/>
      <c r="AB709" s="189"/>
      <c r="AC709" s="189"/>
      <c r="AD709" s="189"/>
      <c r="AE709" s="189"/>
      <c r="AF709" s="189"/>
      <c r="AG709" s="189"/>
      <c r="AH709" s="189"/>
      <c r="AI709" s="189"/>
      <c r="AJ709" s="189"/>
      <c r="AK709" s="189"/>
      <c r="AL709" s="189"/>
      <c r="AM709" s="189"/>
      <c r="AN709" s="189"/>
      <c r="AO709" s="189"/>
      <c r="AP709" s="189"/>
      <c r="AQ709" s="189"/>
      <c r="AR709" s="189"/>
      <c r="AS709" s="189"/>
      <c r="AT709" s="189"/>
      <c r="AU709" s="189"/>
      <c r="AV709" s="189"/>
      <c r="AW709" s="189"/>
      <c r="AX709" s="189"/>
      <c r="AY709" s="194"/>
      <c r="AZ709" s="142"/>
      <c r="BA709" s="184"/>
      <c r="BB709" s="184"/>
      <c r="BC709" s="184"/>
      <c r="BD709" s="189"/>
      <c r="BE709" s="189"/>
      <c r="BF709" s="189"/>
      <c r="BG709" s="189"/>
      <c r="BH709" s="291"/>
      <c r="BI709" s="292"/>
      <c r="BJ709" s="187"/>
      <c r="BK709" s="187"/>
      <c r="BL709" s="187"/>
      <c r="BM709" s="189"/>
      <c r="BN709" s="187"/>
      <c r="BO709" s="163"/>
      <c r="BP709" s="189"/>
      <c r="BR709" s="142"/>
      <c r="BS709" s="293"/>
      <c r="BT709" s="293"/>
      <c r="BU709" s="293"/>
      <c r="BV709" s="163"/>
      <c r="BW709" s="163"/>
      <c r="BX709" s="192"/>
      <c r="BY709" s="189"/>
      <c r="BZ709" s="189"/>
      <c r="CA709" s="193"/>
      <c r="CB709" s="194"/>
      <c r="CC709" s="292"/>
      <c r="CD709" s="189"/>
      <c r="CE709" s="189"/>
      <c r="CF709" s="181"/>
      <c r="CG709" s="294"/>
      <c r="CH709" s="294"/>
      <c r="CI709" s="227"/>
      <c r="CJ709" s="142"/>
      <c r="CK709" s="192"/>
      <c r="CL709" s="142"/>
      <c r="CM709" s="188"/>
      <c r="CN709" s="295"/>
      <c r="CO709" s="189"/>
      <c r="CP709" s="189"/>
      <c r="CQ709" s="189"/>
      <c r="CR709" s="142"/>
      <c r="CS709" s="194"/>
    </row>
    <row r="710" spans="1:97">
      <c r="B710" s="181"/>
      <c r="C710" s="65"/>
      <c r="D710" s="65"/>
      <c r="E710" s="65"/>
      <c r="J710" s="192"/>
      <c r="K710"/>
      <c r="L710"/>
      <c r="O710" s="228"/>
      <c r="P710" s="228"/>
      <c r="Q710" s="189"/>
      <c r="R710" s="189"/>
      <c r="S710" s="187"/>
      <c r="T710" s="181"/>
      <c r="U710" s="187"/>
      <c r="V710" s="188"/>
      <c r="W710" s="189"/>
      <c r="X710" s="189"/>
      <c r="Y710" s="189"/>
      <c r="Z710" s="189"/>
      <c r="AA710" s="189"/>
      <c r="AB710" s="189"/>
      <c r="AC710" s="189"/>
      <c r="AD710" s="189"/>
      <c r="AE710" s="189"/>
      <c r="AF710" s="189"/>
      <c r="AG710" s="189"/>
      <c r="AH710" s="189"/>
      <c r="AI710" s="189"/>
      <c r="AJ710" s="189"/>
      <c r="AK710" s="189"/>
      <c r="AL710" s="189"/>
      <c r="AM710" s="189"/>
      <c r="AN710" s="189"/>
      <c r="AO710" s="189"/>
      <c r="AP710" s="189"/>
      <c r="AQ710" s="189"/>
      <c r="AR710" s="189"/>
      <c r="AS710" s="189"/>
      <c r="AT710" s="189"/>
      <c r="AU710" s="189"/>
      <c r="AV710" s="189"/>
      <c r="AW710" s="189"/>
      <c r="AX710" s="189"/>
      <c r="AY710" s="194"/>
      <c r="AZ710" s="142"/>
      <c r="BA710" s="184"/>
      <c r="BB710" s="184"/>
      <c r="BC710" s="184"/>
      <c r="BD710" s="189"/>
      <c r="BE710" s="189"/>
      <c r="BF710" s="189"/>
      <c r="BG710" s="189"/>
      <c r="BH710" s="291"/>
      <c r="BI710" s="292"/>
      <c r="BJ710" s="187"/>
      <c r="BK710" s="187"/>
      <c r="BL710" s="187"/>
      <c r="BM710" s="189"/>
      <c r="BN710" s="187"/>
      <c r="BO710" s="163"/>
      <c r="BP710" s="189"/>
      <c r="BR710" s="142"/>
      <c r="BS710" s="293"/>
      <c r="BT710" s="293"/>
      <c r="BU710" s="293"/>
      <c r="BV710" s="163"/>
      <c r="BW710" s="163"/>
      <c r="BX710" s="192"/>
      <c r="BY710" s="189"/>
      <c r="BZ710" s="189"/>
      <c r="CA710" s="193"/>
      <c r="CB710" s="194"/>
      <c r="CC710" s="292"/>
      <c r="CD710" s="189"/>
      <c r="CE710" s="189"/>
      <c r="CF710" s="181"/>
      <c r="CG710" s="294"/>
      <c r="CH710" s="294"/>
      <c r="CI710" s="227"/>
      <c r="CJ710" s="142"/>
      <c r="CK710" s="192"/>
      <c r="CL710" s="142"/>
      <c r="CM710" s="188"/>
      <c r="CN710" s="295"/>
      <c r="CO710" s="189"/>
      <c r="CP710" s="189"/>
      <c r="CQ710" s="189"/>
      <c r="CR710" s="142"/>
      <c r="CS710" s="194"/>
    </row>
    <row r="711" spans="1:97">
      <c r="B711" s="181"/>
      <c r="C711" s="65"/>
      <c r="D711" s="65"/>
      <c r="E711" s="65"/>
      <c r="J711" s="192"/>
      <c r="K711"/>
      <c r="L711"/>
      <c r="O711" s="228"/>
      <c r="P711" s="228"/>
      <c r="Q711" s="189"/>
      <c r="R711" s="189"/>
      <c r="S711" s="187"/>
      <c r="T711" s="181"/>
      <c r="U711" s="187"/>
      <c r="V711" s="188"/>
      <c r="W711" s="189"/>
      <c r="X711" s="189"/>
      <c r="Y711" s="189"/>
      <c r="Z711" s="189"/>
      <c r="AA711" s="189"/>
      <c r="AB711" s="189"/>
      <c r="AC711" s="189"/>
      <c r="AD711" s="189"/>
      <c r="AE711" s="189"/>
      <c r="AF711" s="189"/>
      <c r="AG711" s="189"/>
      <c r="AH711" s="189"/>
      <c r="AI711" s="189"/>
      <c r="AJ711" s="189"/>
      <c r="AK711" s="189"/>
      <c r="AL711" s="189"/>
      <c r="AM711" s="189"/>
      <c r="AN711" s="189"/>
      <c r="AO711" s="189"/>
      <c r="AP711" s="189"/>
      <c r="AQ711" s="189"/>
      <c r="AR711" s="189"/>
      <c r="AS711" s="189"/>
      <c r="AT711" s="189"/>
      <c r="AU711" s="189"/>
      <c r="AV711" s="189"/>
      <c r="AW711" s="189"/>
      <c r="AX711" s="189"/>
      <c r="AY711" s="194"/>
      <c r="AZ711" s="142"/>
      <c r="BA711" s="184"/>
      <c r="BB711" s="184"/>
      <c r="BC711" s="184"/>
      <c r="BD711" s="189"/>
      <c r="BE711" s="189"/>
      <c r="BF711" s="189"/>
      <c r="BG711" s="189"/>
      <c r="BH711" s="291"/>
      <c r="BI711" s="292"/>
      <c r="BJ711" s="187"/>
      <c r="BK711" s="187"/>
      <c r="BL711" s="187"/>
      <c r="BM711" s="189"/>
      <c r="BN711" s="187"/>
      <c r="BO711" s="163"/>
      <c r="BP711" s="189"/>
      <c r="BR711" s="142"/>
      <c r="BS711" s="293"/>
      <c r="BT711" s="293"/>
      <c r="BU711" s="293"/>
      <c r="BV711" s="163"/>
      <c r="BW711" s="163"/>
      <c r="BX711" s="192"/>
      <c r="BY711" s="189"/>
      <c r="BZ711" s="189"/>
      <c r="CA711" s="193"/>
      <c r="CB711" s="194"/>
      <c r="CC711" s="292"/>
      <c r="CD711" s="189"/>
      <c r="CE711" s="189"/>
      <c r="CF711" s="181"/>
      <c r="CG711" s="294"/>
      <c r="CH711" s="294"/>
      <c r="CI711" s="227"/>
      <c r="CJ711" s="142"/>
      <c r="CK711" s="192"/>
      <c r="CL711" s="142"/>
      <c r="CM711" s="188"/>
      <c r="CN711" s="295"/>
      <c r="CO711" s="189"/>
      <c r="CP711" s="189"/>
      <c r="CQ711" s="189"/>
      <c r="CR711" s="142"/>
      <c r="CS711" s="194"/>
    </row>
    <row r="712" spans="1:97">
      <c r="B712" s="181"/>
      <c r="C712" s="65"/>
      <c r="D712" s="65"/>
      <c r="E712" s="65"/>
      <c r="J712" s="192"/>
      <c r="K712"/>
      <c r="L712"/>
      <c r="O712" s="228"/>
      <c r="P712" s="228"/>
      <c r="Q712" s="189"/>
      <c r="R712" s="189"/>
      <c r="S712" s="187"/>
      <c r="T712" s="181"/>
      <c r="U712" s="187"/>
      <c r="V712" s="188"/>
      <c r="W712" s="189"/>
      <c r="X712" s="189"/>
      <c r="Y712" s="189"/>
      <c r="Z712" s="189"/>
      <c r="AA712" s="189"/>
      <c r="AB712" s="189"/>
      <c r="AC712" s="189"/>
      <c r="AD712" s="189"/>
      <c r="AE712" s="189"/>
      <c r="AF712" s="189"/>
      <c r="AG712" s="189"/>
      <c r="AH712" s="189"/>
      <c r="AI712" s="189"/>
      <c r="AJ712" s="189"/>
      <c r="AK712" s="189"/>
      <c r="AL712" s="189"/>
      <c r="AM712" s="189"/>
      <c r="AN712" s="189"/>
      <c r="AO712" s="189"/>
      <c r="AP712" s="189"/>
      <c r="AQ712" s="189"/>
      <c r="AR712" s="189"/>
      <c r="AS712" s="189"/>
      <c r="AT712" s="189"/>
      <c r="AU712" s="189"/>
      <c r="AV712" s="189"/>
      <c r="AW712" s="189"/>
      <c r="AX712" s="189"/>
      <c r="AY712" s="194"/>
      <c r="AZ712" s="142"/>
      <c r="BA712" s="184"/>
      <c r="BB712" s="184"/>
      <c r="BC712" s="184"/>
      <c r="BD712" s="189"/>
      <c r="BE712" s="189"/>
      <c r="BF712" s="189"/>
      <c r="BG712" s="189"/>
      <c r="BH712" s="291"/>
      <c r="BI712" s="292"/>
      <c r="BJ712" s="187"/>
      <c r="BK712" s="187"/>
      <c r="BL712" s="187"/>
      <c r="BM712" s="189"/>
      <c r="BN712" s="187"/>
      <c r="BO712" s="163"/>
      <c r="BP712" s="189"/>
      <c r="BR712" s="142"/>
      <c r="BS712" s="293"/>
      <c r="BT712" s="293"/>
      <c r="BU712" s="293"/>
      <c r="BV712" s="163"/>
      <c r="BW712" s="163"/>
      <c r="BX712" s="192"/>
      <c r="BY712" s="189"/>
      <c r="BZ712" s="189"/>
      <c r="CA712" s="193"/>
      <c r="CB712" s="194"/>
      <c r="CC712" s="292"/>
      <c r="CD712" s="189"/>
      <c r="CE712" s="189"/>
      <c r="CF712" s="181"/>
      <c r="CG712" s="294"/>
      <c r="CH712" s="294"/>
      <c r="CI712" s="227"/>
      <c r="CJ712" s="142"/>
      <c r="CK712" s="192"/>
      <c r="CL712" s="142"/>
      <c r="CM712" s="188"/>
      <c r="CN712" s="295"/>
      <c r="CO712" s="189"/>
      <c r="CP712" s="189"/>
      <c r="CQ712" s="189"/>
      <c r="CR712" s="142"/>
      <c r="CS712" s="194"/>
    </row>
    <row r="713" spans="1:97">
      <c r="B713" s="181"/>
      <c r="C713" s="65"/>
      <c r="D713" s="65"/>
      <c r="E713" s="65"/>
      <c r="J713" s="192"/>
      <c r="K713"/>
      <c r="L713"/>
      <c r="O713" s="228"/>
      <c r="P713" s="228"/>
      <c r="Q713" s="189"/>
      <c r="R713" s="189"/>
      <c r="S713" s="187"/>
      <c r="T713" s="181"/>
      <c r="U713" s="187"/>
      <c r="V713" s="188"/>
      <c r="W713" s="189"/>
      <c r="X713" s="189"/>
      <c r="Y713" s="189"/>
      <c r="Z713" s="189"/>
      <c r="AA713" s="189"/>
      <c r="AB713" s="189"/>
      <c r="AC713" s="189"/>
      <c r="AD713" s="189"/>
      <c r="AE713" s="189"/>
      <c r="AF713" s="189"/>
      <c r="AG713" s="189"/>
      <c r="AH713" s="189"/>
      <c r="AI713" s="189"/>
      <c r="AJ713" s="189"/>
      <c r="AK713" s="189"/>
      <c r="AL713" s="189"/>
      <c r="AM713" s="189"/>
      <c r="AN713" s="189"/>
      <c r="AO713" s="189"/>
      <c r="AP713" s="189"/>
      <c r="AQ713" s="189"/>
      <c r="AR713" s="189"/>
      <c r="AS713" s="189"/>
      <c r="AT713" s="189"/>
      <c r="AU713" s="189"/>
      <c r="AV713" s="189"/>
      <c r="AW713" s="189"/>
      <c r="AX713" s="189"/>
      <c r="AY713" s="194"/>
      <c r="AZ713" s="142"/>
      <c r="BA713" s="184"/>
      <c r="BB713" s="184"/>
      <c r="BC713" s="184"/>
      <c r="BD713" s="189"/>
      <c r="BE713" s="189"/>
      <c r="BF713" s="189"/>
      <c r="BG713" s="189"/>
      <c r="BH713" s="291"/>
      <c r="BI713" s="292"/>
      <c r="BJ713" s="187"/>
      <c r="BK713" s="187"/>
      <c r="BL713" s="187"/>
      <c r="BM713" s="189"/>
      <c r="BN713" s="187"/>
      <c r="BO713" s="163"/>
      <c r="BP713" s="189"/>
      <c r="BR713" s="142"/>
      <c r="BS713" s="293"/>
      <c r="BT713" s="293"/>
      <c r="BU713" s="293"/>
      <c r="BV713" s="163"/>
      <c r="BW713" s="163"/>
      <c r="BX713" s="192"/>
      <c r="BY713" s="189"/>
      <c r="BZ713" s="189"/>
      <c r="CA713" s="193"/>
      <c r="CB713" s="194"/>
      <c r="CC713" s="292"/>
      <c r="CD713" s="189"/>
      <c r="CE713" s="189"/>
      <c r="CF713" s="181"/>
      <c r="CG713" s="294"/>
      <c r="CH713" s="294"/>
      <c r="CI713" s="227"/>
      <c r="CJ713" s="142"/>
      <c r="CK713" s="192"/>
      <c r="CL713" s="142"/>
      <c r="CM713" s="188"/>
      <c r="CN713" s="295"/>
      <c r="CO713" s="189"/>
      <c r="CP713" s="189"/>
      <c r="CQ713" s="189"/>
      <c r="CR713" s="142"/>
      <c r="CS713" s="194"/>
    </row>
    <row r="714" spans="1:97">
      <c r="B714" s="181"/>
      <c r="C714" s="65"/>
      <c r="D714" s="65"/>
      <c r="E714" s="65"/>
      <c r="J714" s="192"/>
      <c r="K714"/>
      <c r="L714"/>
      <c r="O714" s="228"/>
      <c r="P714" s="228"/>
      <c r="Q714" s="189"/>
      <c r="R714" s="189"/>
      <c r="S714" s="187"/>
      <c r="T714" s="181"/>
      <c r="U714" s="187"/>
      <c r="V714" s="188"/>
      <c r="W714" s="189"/>
      <c r="X714" s="189"/>
      <c r="Y714" s="189"/>
      <c r="Z714" s="189"/>
      <c r="AA714" s="189"/>
      <c r="AB714" s="189"/>
      <c r="AC714" s="189"/>
      <c r="AD714" s="189"/>
      <c r="AE714" s="189"/>
      <c r="AF714" s="189"/>
      <c r="AG714" s="189"/>
      <c r="AH714" s="189"/>
      <c r="AI714" s="189"/>
      <c r="AJ714" s="189"/>
      <c r="AK714" s="189"/>
      <c r="AL714" s="189"/>
      <c r="AM714" s="189"/>
      <c r="AN714" s="189"/>
      <c r="AO714" s="189"/>
      <c r="AP714" s="189"/>
      <c r="AQ714" s="189"/>
      <c r="AR714" s="189"/>
      <c r="AS714" s="189"/>
      <c r="AT714" s="189"/>
      <c r="AU714" s="189"/>
      <c r="AV714" s="189"/>
      <c r="AW714" s="189"/>
      <c r="AX714" s="189"/>
      <c r="AY714" s="194"/>
      <c r="AZ714" s="142"/>
      <c r="BA714" s="184"/>
      <c r="BB714" s="184"/>
      <c r="BC714" s="184"/>
      <c r="BD714" s="189"/>
      <c r="BE714" s="189"/>
      <c r="BF714" s="189"/>
      <c r="BG714" s="189"/>
      <c r="BH714" s="291"/>
      <c r="BI714" s="292"/>
      <c r="BJ714" s="187"/>
      <c r="BK714" s="187"/>
      <c r="BL714" s="187"/>
      <c r="BM714" s="189"/>
      <c r="BN714" s="187"/>
      <c r="BO714" s="163"/>
      <c r="BP714" s="189"/>
      <c r="BR714" s="142"/>
      <c r="BS714" s="293"/>
      <c r="BT714" s="293"/>
      <c r="BU714" s="293"/>
      <c r="BV714" s="163"/>
      <c r="BW714" s="163"/>
      <c r="BX714" s="192"/>
      <c r="BY714" s="189"/>
      <c r="BZ714" s="189"/>
      <c r="CA714" s="193"/>
      <c r="CB714" s="194"/>
      <c r="CC714" s="292"/>
      <c r="CD714" s="189"/>
      <c r="CE714" s="189"/>
      <c r="CF714" s="181"/>
      <c r="CG714" s="294"/>
      <c r="CH714" s="294"/>
      <c r="CI714" s="227"/>
      <c r="CJ714" s="142"/>
      <c r="CK714" s="192"/>
      <c r="CL714" s="142"/>
      <c r="CM714" s="188"/>
      <c r="CN714" s="295"/>
      <c r="CO714" s="189"/>
      <c r="CP714" s="189"/>
      <c r="CQ714" s="189"/>
      <c r="CR714" s="142"/>
      <c r="CS714" s="194"/>
    </row>
    <row r="715" spans="1:97">
      <c r="B715" s="181"/>
      <c r="C715" s="65"/>
      <c r="D715" s="65"/>
      <c r="E715" s="65"/>
      <c r="J715" s="192"/>
      <c r="K715"/>
      <c r="L715"/>
      <c r="O715" s="228"/>
      <c r="P715" s="228"/>
      <c r="Q715" s="189"/>
      <c r="R715" s="189"/>
      <c r="S715" s="187"/>
      <c r="T715" s="181"/>
      <c r="U715" s="187"/>
      <c r="V715" s="188"/>
      <c r="W715" s="189"/>
      <c r="X715" s="189"/>
      <c r="Y715" s="189"/>
      <c r="Z715" s="189"/>
      <c r="AA715" s="189"/>
      <c r="AB715" s="189"/>
      <c r="AC715" s="189"/>
      <c r="AD715" s="189"/>
      <c r="AE715" s="189"/>
      <c r="AF715" s="189"/>
      <c r="AG715" s="189"/>
      <c r="AH715" s="189"/>
      <c r="AI715" s="189"/>
      <c r="AJ715" s="189"/>
      <c r="AK715" s="189"/>
      <c r="AL715" s="189"/>
      <c r="AM715" s="189"/>
      <c r="AN715" s="189"/>
      <c r="AO715" s="189"/>
      <c r="AP715" s="189"/>
      <c r="AQ715" s="189"/>
      <c r="AR715" s="189"/>
      <c r="AS715" s="189"/>
      <c r="AT715" s="189"/>
      <c r="AU715" s="189"/>
      <c r="AV715" s="189"/>
      <c r="AW715" s="189"/>
      <c r="AX715" s="189"/>
      <c r="AY715" s="194"/>
      <c r="AZ715" s="142"/>
      <c r="BA715" s="184"/>
      <c r="BB715" s="184"/>
      <c r="BC715" s="184"/>
      <c r="BD715" s="189"/>
      <c r="BE715" s="189"/>
      <c r="BF715" s="189"/>
      <c r="BG715" s="189"/>
      <c r="BH715" s="291"/>
      <c r="BI715" s="292"/>
      <c r="BJ715" s="187"/>
      <c r="BK715" s="187"/>
      <c r="BL715" s="187"/>
      <c r="BM715" s="189"/>
      <c r="BN715" s="187"/>
      <c r="BO715" s="163"/>
      <c r="BP715" s="189"/>
      <c r="BR715" s="142"/>
      <c r="BS715" s="293"/>
      <c r="BT715" s="293"/>
      <c r="BU715" s="293"/>
      <c r="BV715" s="163"/>
      <c r="BW715" s="163"/>
      <c r="BX715" s="192"/>
      <c r="BY715" s="189"/>
      <c r="BZ715" s="189"/>
      <c r="CA715" s="193"/>
      <c r="CB715" s="194"/>
      <c r="CC715" s="292"/>
      <c r="CD715" s="189"/>
      <c r="CE715" s="189"/>
      <c r="CF715" s="181"/>
      <c r="CG715" s="294"/>
      <c r="CH715" s="294"/>
      <c r="CI715" s="227"/>
      <c r="CJ715" s="142"/>
      <c r="CK715" s="192"/>
      <c r="CL715" s="142"/>
      <c r="CM715" s="188"/>
      <c r="CN715" s="295"/>
      <c r="CO715" s="189"/>
      <c r="CP715" s="189"/>
      <c r="CQ715" s="189"/>
      <c r="CR715" s="142"/>
      <c r="CS715" s="194"/>
    </row>
    <row r="716" spans="1:97">
      <c r="B716" s="181"/>
      <c r="C716" s="65"/>
      <c r="D716" s="65"/>
      <c r="E716" s="65"/>
      <c r="J716" s="192"/>
      <c r="K716"/>
      <c r="L716"/>
      <c r="O716" s="228"/>
      <c r="P716" s="228"/>
      <c r="Q716" s="189"/>
      <c r="R716" s="189"/>
      <c r="S716" s="187"/>
      <c r="T716" s="181"/>
      <c r="U716" s="187"/>
      <c r="V716" s="188"/>
      <c r="W716" s="189"/>
      <c r="X716" s="189"/>
      <c r="Y716" s="189"/>
      <c r="Z716" s="189"/>
      <c r="AA716" s="189"/>
      <c r="AB716" s="189"/>
      <c r="AC716" s="189"/>
      <c r="AD716" s="189"/>
      <c r="AE716" s="189"/>
      <c r="AF716" s="189"/>
      <c r="AG716" s="189"/>
      <c r="AH716" s="189"/>
      <c r="AI716" s="189"/>
      <c r="AJ716" s="189"/>
      <c r="AK716" s="189"/>
      <c r="AL716" s="189"/>
      <c r="AM716" s="189"/>
      <c r="AN716" s="189"/>
      <c r="AO716" s="189"/>
      <c r="AP716" s="189"/>
      <c r="AQ716" s="189"/>
      <c r="AR716" s="189"/>
      <c r="AS716" s="189"/>
      <c r="AT716" s="189"/>
      <c r="AU716" s="189"/>
      <c r="AV716" s="189"/>
      <c r="AW716" s="189"/>
      <c r="AX716" s="189"/>
      <c r="AY716" s="194"/>
      <c r="AZ716" s="142"/>
      <c r="BA716" s="184"/>
      <c r="BB716" s="184"/>
      <c r="BC716" s="184"/>
      <c r="BD716" s="189"/>
      <c r="BE716" s="189"/>
      <c r="BF716" s="189"/>
      <c r="BG716" s="189"/>
      <c r="BH716" s="291"/>
      <c r="BI716" s="292"/>
      <c r="BJ716" s="187"/>
      <c r="BK716" s="187"/>
      <c r="BL716" s="187"/>
      <c r="BM716" s="189"/>
      <c r="BN716" s="187"/>
      <c r="BO716" s="163"/>
      <c r="BP716" s="189"/>
      <c r="BR716" s="142"/>
      <c r="BS716" s="293"/>
      <c r="BT716" s="293"/>
      <c r="BU716" s="293"/>
      <c r="BV716" s="163"/>
      <c r="BW716" s="163"/>
      <c r="BX716" s="192"/>
      <c r="BY716" s="189"/>
      <c r="BZ716" s="189"/>
      <c r="CA716" s="193"/>
      <c r="CB716" s="194"/>
      <c r="CC716" s="292"/>
      <c r="CD716" s="189"/>
      <c r="CE716" s="189"/>
      <c r="CF716" s="181"/>
      <c r="CG716" s="294"/>
      <c r="CH716" s="294"/>
      <c r="CI716" s="227"/>
      <c r="CJ716" s="142"/>
      <c r="CK716" s="192"/>
      <c r="CL716" s="142"/>
      <c r="CM716" s="188"/>
      <c r="CN716" s="295"/>
      <c r="CO716" s="189"/>
      <c r="CP716" s="189"/>
      <c r="CQ716" s="189"/>
      <c r="CR716" s="142"/>
      <c r="CS716" s="194"/>
    </row>
    <row r="717" spans="1:97">
      <c r="B717" s="181"/>
      <c r="C717" s="65"/>
      <c r="D717" s="65"/>
      <c r="E717" s="65"/>
      <c r="J717" s="192"/>
      <c r="K717"/>
      <c r="L717"/>
      <c r="O717" s="228"/>
      <c r="P717" s="228"/>
      <c r="Q717" s="189"/>
      <c r="R717" s="189"/>
      <c r="S717" s="187"/>
      <c r="T717" s="181"/>
      <c r="U717" s="187"/>
      <c r="V717" s="188"/>
      <c r="W717" s="189"/>
      <c r="X717" s="189"/>
      <c r="Y717" s="189"/>
      <c r="Z717" s="189"/>
      <c r="AA717" s="189"/>
      <c r="AB717" s="189"/>
      <c r="AC717" s="189"/>
      <c r="AD717" s="189"/>
      <c r="AE717" s="189"/>
      <c r="AF717" s="189"/>
      <c r="AG717" s="189"/>
      <c r="AH717" s="189"/>
      <c r="AI717" s="189"/>
      <c r="AJ717" s="189"/>
      <c r="AK717" s="189"/>
      <c r="AL717" s="189"/>
      <c r="AM717" s="189"/>
      <c r="AN717" s="189"/>
      <c r="AO717" s="189"/>
      <c r="AP717" s="189"/>
      <c r="AQ717" s="189"/>
      <c r="AR717" s="189"/>
      <c r="AS717" s="189"/>
      <c r="AT717" s="189"/>
      <c r="AU717" s="189"/>
      <c r="AV717" s="189"/>
      <c r="AW717" s="189"/>
      <c r="AX717" s="189"/>
      <c r="AY717" s="194"/>
      <c r="AZ717" s="142"/>
      <c r="BA717" s="184"/>
      <c r="BB717" s="184"/>
      <c r="BC717" s="184"/>
      <c r="BD717" s="189"/>
      <c r="BE717" s="189"/>
      <c r="BF717" s="189"/>
      <c r="BG717" s="189"/>
      <c r="BH717" s="291"/>
      <c r="BI717" s="292"/>
      <c r="BJ717" s="187"/>
      <c r="BK717" s="187"/>
      <c r="BL717" s="187"/>
      <c r="BM717" s="189"/>
      <c r="BN717" s="187"/>
      <c r="BO717" s="163"/>
      <c r="BP717" s="189"/>
      <c r="BR717" s="142"/>
      <c r="BS717" s="293"/>
      <c r="BT717" s="293"/>
      <c r="BU717" s="293"/>
      <c r="BV717" s="163"/>
      <c r="BW717" s="163"/>
      <c r="BX717" s="192"/>
      <c r="BY717" s="189"/>
      <c r="BZ717" s="189"/>
      <c r="CA717" s="193"/>
      <c r="CB717" s="194"/>
      <c r="CC717" s="292"/>
      <c r="CD717" s="189"/>
      <c r="CE717" s="189"/>
      <c r="CF717" s="181"/>
      <c r="CG717" s="294"/>
      <c r="CH717" s="294"/>
      <c r="CI717" s="227"/>
      <c r="CJ717" s="142"/>
      <c r="CK717" s="192"/>
      <c r="CL717" s="142"/>
      <c r="CM717" s="188"/>
      <c r="CN717" s="295"/>
      <c r="CO717" s="189"/>
      <c r="CP717" s="189"/>
      <c r="CQ717" s="189"/>
      <c r="CR717" s="142"/>
      <c r="CS717" s="194"/>
    </row>
    <row r="718" spans="1:97">
      <c r="B718" s="181"/>
      <c r="C718" s="65"/>
      <c r="D718" s="65"/>
      <c r="E718" s="65"/>
      <c r="J718" s="192"/>
      <c r="K718"/>
      <c r="L718"/>
      <c r="O718" s="228"/>
      <c r="P718" s="228"/>
      <c r="Q718" s="189"/>
      <c r="R718" s="189"/>
      <c r="S718" s="187"/>
      <c r="T718" s="181"/>
      <c r="U718" s="187"/>
      <c r="V718" s="188"/>
      <c r="W718" s="189"/>
      <c r="X718" s="189"/>
      <c r="Y718" s="189"/>
      <c r="Z718" s="189"/>
      <c r="AA718" s="189"/>
      <c r="AB718" s="189"/>
      <c r="AC718" s="189"/>
      <c r="AD718" s="189"/>
      <c r="AE718" s="189"/>
      <c r="AF718" s="189"/>
      <c r="AG718" s="189"/>
      <c r="AH718" s="189"/>
      <c r="AI718" s="189"/>
      <c r="AJ718" s="189"/>
      <c r="AK718" s="189"/>
      <c r="AL718" s="189"/>
      <c r="AM718" s="189"/>
      <c r="AN718" s="189"/>
      <c r="AO718" s="189"/>
      <c r="AP718" s="189"/>
      <c r="AQ718" s="189"/>
      <c r="AR718" s="189"/>
      <c r="AS718" s="189"/>
      <c r="AT718" s="189"/>
      <c r="AU718" s="189"/>
      <c r="AV718" s="189"/>
      <c r="AW718" s="189"/>
      <c r="AX718" s="189"/>
      <c r="AY718" s="194"/>
      <c r="AZ718" s="142"/>
      <c r="BA718" s="184"/>
      <c r="BB718" s="184"/>
      <c r="BC718" s="184"/>
      <c r="BD718" s="189"/>
      <c r="BE718" s="189"/>
      <c r="BF718" s="189"/>
      <c r="BG718" s="189"/>
      <c r="BH718" s="291"/>
      <c r="BI718" s="292"/>
      <c r="BJ718" s="187"/>
      <c r="BK718" s="187"/>
      <c r="BL718" s="187"/>
      <c r="BM718" s="189"/>
      <c r="BN718" s="187"/>
      <c r="BO718" s="163"/>
      <c r="BP718" s="189"/>
      <c r="BR718" s="142"/>
      <c r="BS718" s="293"/>
      <c r="BT718" s="293"/>
      <c r="BU718" s="293"/>
      <c r="BV718" s="163"/>
      <c r="BW718" s="163"/>
      <c r="BX718" s="192"/>
      <c r="BY718" s="189"/>
      <c r="BZ718" s="189"/>
      <c r="CA718" s="193"/>
      <c r="CB718" s="194"/>
      <c r="CC718" s="292"/>
      <c r="CD718" s="189"/>
      <c r="CE718" s="189"/>
      <c r="CF718" s="181"/>
      <c r="CG718" s="294"/>
      <c r="CH718" s="294"/>
      <c r="CI718" s="227"/>
      <c r="CJ718" s="142"/>
      <c r="CK718" s="192"/>
      <c r="CL718" s="142"/>
      <c r="CM718" s="188"/>
      <c r="CN718" s="295"/>
      <c r="CO718" s="189"/>
      <c r="CP718" s="189"/>
      <c r="CQ718" s="189"/>
      <c r="CR718" s="142"/>
      <c r="CS718" s="194"/>
    </row>
    <row r="719" spans="1:97">
      <c r="B719" s="181"/>
      <c r="C719" s="65"/>
      <c r="D719" s="65"/>
      <c r="E719" s="65"/>
      <c r="J719" s="192"/>
      <c r="K719"/>
      <c r="L719"/>
      <c r="O719" s="228"/>
      <c r="P719" s="228"/>
      <c r="Q719" s="189"/>
      <c r="R719" s="189"/>
      <c r="S719" s="187"/>
      <c r="T719" s="181"/>
      <c r="U719" s="187"/>
      <c r="V719" s="188"/>
      <c r="W719" s="189"/>
      <c r="X719" s="189"/>
      <c r="Y719" s="189"/>
      <c r="Z719" s="189"/>
      <c r="AA719" s="189"/>
      <c r="AB719" s="189"/>
      <c r="AC719" s="189"/>
      <c r="AD719" s="189"/>
      <c r="AE719" s="189"/>
      <c r="AF719" s="189"/>
      <c r="AG719" s="189"/>
      <c r="AH719" s="189"/>
      <c r="AI719" s="189"/>
      <c r="AJ719" s="189"/>
      <c r="AK719" s="189"/>
      <c r="AL719" s="189"/>
      <c r="AM719" s="189"/>
      <c r="AN719" s="189"/>
      <c r="AO719" s="189"/>
      <c r="AP719" s="189"/>
      <c r="AQ719" s="189"/>
      <c r="AR719" s="189"/>
      <c r="AS719" s="189"/>
      <c r="AT719" s="189"/>
      <c r="AU719" s="189"/>
      <c r="AV719" s="189"/>
      <c r="AW719" s="189"/>
      <c r="AX719" s="189"/>
      <c r="AY719" s="194"/>
      <c r="AZ719" s="142"/>
      <c r="BA719" s="184"/>
      <c r="BB719" s="184"/>
      <c r="BC719" s="184"/>
      <c r="BD719" s="189"/>
      <c r="BE719" s="189"/>
      <c r="BF719" s="189"/>
      <c r="BG719" s="189"/>
      <c r="BH719" s="291"/>
      <c r="BI719" s="292"/>
      <c r="BJ719" s="187"/>
      <c r="BK719" s="187"/>
      <c r="BL719" s="187"/>
      <c r="BM719" s="189"/>
      <c r="BN719" s="187"/>
      <c r="BO719" s="163"/>
      <c r="BP719" s="189"/>
      <c r="BR719" s="142"/>
      <c r="BS719" s="293"/>
      <c r="BT719" s="293"/>
      <c r="BU719" s="293"/>
      <c r="BV719" s="163"/>
      <c r="BW719" s="163"/>
      <c r="BX719" s="192"/>
      <c r="BY719" s="189"/>
      <c r="BZ719" s="189"/>
      <c r="CA719" s="193"/>
      <c r="CB719" s="194"/>
      <c r="CC719" s="292"/>
      <c r="CD719" s="189"/>
      <c r="CE719" s="189"/>
      <c r="CF719" s="181"/>
      <c r="CG719" s="294"/>
      <c r="CH719" s="294"/>
      <c r="CI719" s="227"/>
      <c r="CJ719" s="142"/>
      <c r="CK719" s="192"/>
      <c r="CL719" s="142"/>
      <c r="CM719" s="188"/>
      <c r="CN719" s="295"/>
      <c r="CO719" s="189"/>
      <c r="CP719" s="189"/>
      <c r="CQ719" s="189"/>
      <c r="CR719" s="142"/>
      <c r="CS719" s="194"/>
    </row>
    <row r="720" spans="1:97">
      <c r="B720" s="181"/>
      <c r="C720" s="65"/>
      <c r="D720" s="65"/>
      <c r="E720" s="65"/>
      <c r="J720" s="192"/>
      <c r="K720"/>
      <c r="L720"/>
      <c r="O720" s="228"/>
      <c r="P720" s="228"/>
      <c r="Q720" s="189"/>
      <c r="R720" s="189"/>
      <c r="S720" s="187"/>
      <c r="T720" s="181"/>
      <c r="U720" s="187"/>
      <c r="V720" s="188"/>
      <c r="W720" s="189"/>
      <c r="X720" s="189"/>
      <c r="Y720" s="189"/>
      <c r="Z720" s="189"/>
      <c r="AA720" s="189"/>
      <c r="AB720" s="189"/>
      <c r="AC720" s="189"/>
      <c r="AD720" s="189"/>
      <c r="AE720" s="189"/>
      <c r="AF720" s="189"/>
      <c r="AG720" s="189"/>
      <c r="AH720" s="189"/>
      <c r="AI720" s="189"/>
      <c r="AJ720" s="189"/>
      <c r="AK720" s="189"/>
      <c r="AL720" s="189"/>
      <c r="AM720" s="189"/>
      <c r="AN720" s="189"/>
      <c r="AO720" s="189"/>
      <c r="AP720" s="189"/>
      <c r="AQ720" s="189"/>
      <c r="AR720" s="189"/>
      <c r="AS720" s="189"/>
      <c r="AT720" s="189"/>
      <c r="AU720" s="189"/>
      <c r="AV720" s="189"/>
      <c r="AW720" s="189"/>
      <c r="AX720" s="189"/>
      <c r="AY720" s="194"/>
      <c r="AZ720" s="142"/>
      <c r="BA720" s="184"/>
      <c r="BB720" s="184"/>
      <c r="BC720" s="184"/>
      <c r="BD720" s="189"/>
      <c r="BE720" s="189"/>
      <c r="BF720" s="189"/>
      <c r="BG720" s="189"/>
      <c r="BH720" s="291"/>
      <c r="BI720" s="292"/>
      <c r="BJ720" s="187"/>
      <c r="BK720" s="187"/>
      <c r="BL720" s="187"/>
      <c r="BM720" s="189"/>
      <c r="BN720" s="187"/>
      <c r="BO720" s="163"/>
      <c r="BP720" s="189"/>
      <c r="BR720" s="142"/>
      <c r="BS720" s="293"/>
      <c r="BT720" s="293"/>
      <c r="BU720" s="293"/>
      <c r="BV720" s="163"/>
      <c r="BW720" s="163"/>
      <c r="BX720" s="192"/>
      <c r="BY720" s="189"/>
      <c r="BZ720" s="189"/>
      <c r="CA720" s="193"/>
      <c r="CB720" s="194"/>
      <c r="CC720" s="292"/>
      <c r="CD720" s="189"/>
      <c r="CE720" s="189"/>
      <c r="CF720" s="181"/>
      <c r="CG720" s="294"/>
      <c r="CH720" s="294"/>
      <c r="CI720" s="227"/>
      <c r="CJ720" s="142"/>
      <c r="CK720" s="192"/>
      <c r="CL720" s="142"/>
      <c r="CM720" s="188"/>
      <c r="CN720" s="295"/>
      <c r="CO720" s="189"/>
      <c r="CP720" s="189"/>
      <c r="CQ720" s="189"/>
      <c r="CR720" s="142"/>
      <c r="CS720" s="194"/>
    </row>
    <row r="721" spans="2:97">
      <c r="B721" s="181"/>
      <c r="C721" s="65"/>
      <c r="D721" s="65"/>
      <c r="E721" s="65"/>
      <c r="J721" s="192"/>
      <c r="K721"/>
      <c r="L721"/>
      <c r="O721" s="228"/>
      <c r="P721" s="228"/>
      <c r="Q721" s="189"/>
      <c r="R721" s="189"/>
      <c r="S721" s="187"/>
      <c r="T721" s="181"/>
      <c r="U721" s="187"/>
      <c r="V721" s="188"/>
      <c r="W721" s="189"/>
      <c r="X721" s="189"/>
      <c r="Y721" s="189"/>
      <c r="Z721" s="189"/>
      <c r="AA721" s="189"/>
      <c r="AB721" s="189"/>
      <c r="AC721" s="189"/>
      <c r="AD721" s="189"/>
      <c r="AE721" s="189"/>
      <c r="AF721" s="189"/>
      <c r="AG721" s="189"/>
      <c r="AH721" s="189"/>
      <c r="AI721" s="189"/>
      <c r="AJ721" s="189"/>
      <c r="AK721" s="189"/>
      <c r="AL721" s="189"/>
      <c r="AM721" s="189"/>
      <c r="AN721" s="189"/>
      <c r="AO721" s="189"/>
      <c r="AP721" s="189"/>
      <c r="AQ721" s="189"/>
      <c r="AR721" s="189"/>
      <c r="AS721" s="189"/>
      <c r="AT721" s="189"/>
      <c r="AU721" s="189"/>
      <c r="AV721" s="189"/>
      <c r="AW721" s="189"/>
      <c r="AX721" s="189"/>
      <c r="AY721" s="194"/>
      <c r="AZ721" s="142"/>
      <c r="BA721" s="184"/>
      <c r="BB721" s="184"/>
      <c r="BC721" s="184"/>
      <c r="BD721" s="189"/>
      <c r="BE721" s="189"/>
      <c r="BF721" s="189"/>
      <c r="BG721" s="189"/>
      <c r="BH721" s="291"/>
      <c r="BI721" s="292"/>
      <c r="BJ721" s="187"/>
      <c r="BK721" s="187"/>
      <c r="BL721" s="187"/>
      <c r="BM721" s="189"/>
      <c r="BN721" s="187"/>
      <c r="BO721" s="163"/>
      <c r="BP721" s="189"/>
      <c r="BR721" s="142"/>
      <c r="BS721" s="293"/>
      <c r="BT721" s="293"/>
      <c r="BU721" s="293"/>
      <c r="BV721" s="163"/>
      <c r="BW721" s="163"/>
      <c r="BX721" s="192"/>
      <c r="BY721" s="189"/>
      <c r="BZ721" s="189"/>
      <c r="CA721" s="193"/>
      <c r="CB721" s="194"/>
      <c r="CC721" s="292"/>
      <c r="CD721" s="189"/>
      <c r="CE721" s="189"/>
      <c r="CF721" s="181"/>
      <c r="CG721" s="294"/>
      <c r="CH721" s="294"/>
      <c r="CI721" s="227"/>
      <c r="CJ721" s="142"/>
      <c r="CK721" s="192"/>
      <c r="CL721" s="142"/>
      <c r="CM721" s="188"/>
      <c r="CN721" s="295"/>
      <c r="CO721" s="189"/>
      <c r="CP721" s="189"/>
      <c r="CQ721" s="189"/>
      <c r="CR721" s="142"/>
      <c r="CS721" s="194"/>
    </row>
    <row r="722" spans="2:97">
      <c r="B722" s="181"/>
      <c r="C722" s="65"/>
      <c r="D722" s="65"/>
      <c r="E722" s="65"/>
      <c r="J722" s="192"/>
      <c r="K722"/>
      <c r="L722"/>
      <c r="O722" s="228"/>
      <c r="P722" s="228"/>
      <c r="Q722" s="189"/>
      <c r="R722" s="189"/>
      <c r="S722" s="187"/>
      <c r="T722" s="181"/>
      <c r="U722" s="187"/>
      <c r="V722" s="188"/>
      <c r="W722" s="189"/>
      <c r="X722" s="189"/>
      <c r="Y722" s="189"/>
      <c r="Z722" s="189"/>
      <c r="AA722" s="189"/>
      <c r="AB722" s="189"/>
      <c r="AC722" s="189"/>
      <c r="AD722" s="189"/>
      <c r="AE722" s="189"/>
      <c r="AF722" s="189"/>
      <c r="AG722" s="189"/>
      <c r="AH722" s="189"/>
      <c r="AI722" s="189"/>
      <c r="AJ722" s="189"/>
      <c r="AK722" s="189"/>
      <c r="AL722" s="189"/>
      <c r="AM722" s="189"/>
      <c r="AN722" s="189"/>
      <c r="AO722" s="189"/>
      <c r="AP722" s="189"/>
      <c r="AQ722" s="189"/>
      <c r="AR722" s="189"/>
      <c r="AS722" s="189"/>
      <c r="AT722" s="189"/>
      <c r="AU722" s="189"/>
      <c r="AV722" s="189"/>
      <c r="AW722" s="189"/>
      <c r="AX722" s="189"/>
      <c r="AY722" s="194"/>
      <c r="AZ722" s="142"/>
      <c r="BA722" s="184"/>
      <c r="BB722" s="184"/>
      <c r="BC722" s="184"/>
      <c r="BD722" s="189"/>
      <c r="BE722" s="189"/>
      <c r="BF722" s="189"/>
      <c r="BG722" s="189"/>
      <c r="BH722" s="291"/>
      <c r="BI722" s="292"/>
      <c r="BJ722" s="187"/>
      <c r="BK722" s="187"/>
      <c r="BL722" s="187"/>
      <c r="BM722" s="189"/>
      <c r="BN722" s="187"/>
      <c r="BO722" s="163"/>
      <c r="BP722" s="189"/>
      <c r="BR722" s="142"/>
      <c r="BS722" s="293"/>
      <c r="BT722" s="293"/>
      <c r="BU722" s="293"/>
      <c r="BV722" s="163"/>
      <c r="BW722" s="163"/>
      <c r="BX722" s="192"/>
      <c r="BY722" s="189"/>
      <c r="BZ722" s="189"/>
      <c r="CA722" s="193"/>
      <c r="CB722" s="194"/>
      <c r="CC722" s="292"/>
      <c r="CD722" s="189"/>
      <c r="CE722" s="189"/>
      <c r="CF722" s="181"/>
      <c r="CG722" s="294"/>
      <c r="CH722" s="294"/>
      <c r="CI722" s="227"/>
      <c r="CJ722" s="142"/>
      <c r="CK722" s="192"/>
      <c r="CL722" s="142"/>
      <c r="CM722" s="188"/>
      <c r="CN722" s="295"/>
      <c r="CO722" s="189"/>
      <c r="CP722" s="189"/>
      <c r="CQ722" s="189"/>
      <c r="CR722" s="142"/>
      <c r="CS722" s="194"/>
    </row>
    <row r="723" spans="2:97">
      <c r="B723" s="181"/>
      <c r="C723" s="65"/>
      <c r="D723" s="65"/>
      <c r="E723" s="65"/>
      <c r="J723" s="192"/>
      <c r="K723"/>
      <c r="L723"/>
      <c r="O723" s="228"/>
      <c r="P723" s="228"/>
      <c r="Q723" s="189"/>
      <c r="R723" s="189"/>
      <c r="S723" s="187"/>
      <c r="T723" s="181"/>
      <c r="U723" s="187"/>
      <c r="V723" s="188"/>
      <c r="W723" s="189"/>
      <c r="X723" s="189"/>
      <c r="Y723" s="189"/>
      <c r="Z723" s="189"/>
      <c r="AA723" s="189"/>
      <c r="AB723" s="189"/>
      <c r="AC723" s="189"/>
      <c r="AD723" s="189"/>
      <c r="AE723" s="189"/>
      <c r="AF723" s="189"/>
      <c r="AG723" s="189"/>
      <c r="AH723" s="189"/>
      <c r="AI723" s="189"/>
      <c r="AJ723" s="189"/>
      <c r="AK723" s="189"/>
      <c r="AL723" s="189"/>
      <c r="AM723" s="189"/>
      <c r="AN723" s="189"/>
      <c r="AO723" s="189"/>
      <c r="AP723" s="189"/>
      <c r="AQ723" s="189"/>
      <c r="AR723" s="189"/>
      <c r="AS723" s="189"/>
      <c r="AT723" s="189"/>
      <c r="AU723" s="189"/>
      <c r="AV723" s="189"/>
      <c r="AW723" s="189"/>
      <c r="AX723" s="189"/>
      <c r="AY723" s="194"/>
      <c r="AZ723" s="142"/>
      <c r="BA723" s="184"/>
      <c r="BB723" s="184"/>
      <c r="BC723" s="184"/>
      <c r="BD723" s="189"/>
      <c r="BE723" s="189"/>
      <c r="BF723" s="189"/>
      <c r="BG723" s="189"/>
      <c r="BH723" s="291"/>
      <c r="BI723" s="292"/>
      <c r="BJ723" s="187"/>
      <c r="BK723" s="187"/>
      <c r="BL723" s="187"/>
      <c r="BM723" s="189"/>
      <c r="BN723" s="187"/>
      <c r="BO723" s="163"/>
      <c r="BP723" s="189"/>
      <c r="BR723" s="142"/>
      <c r="BS723" s="293"/>
      <c r="BT723" s="293"/>
      <c r="BU723" s="293"/>
      <c r="BV723" s="163"/>
      <c r="BW723" s="163"/>
      <c r="BX723" s="192"/>
      <c r="BY723" s="189"/>
      <c r="BZ723" s="189"/>
      <c r="CA723" s="193"/>
      <c r="CB723" s="194"/>
      <c r="CC723" s="292"/>
      <c r="CD723" s="189"/>
      <c r="CE723" s="189"/>
      <c r="CF723" s="181"/>
      <c r="CG723" s="294"/>
      <c r="CH723" s="294"/>
      <c r="CI723" s="227"/>
      <c r="CJ723" s="142"/>
      <c r="CK723" s="192"/>
      <c r="CL723" s="142"/>
      <c r="CM723" s="188"/>
      <c r="CN723" s="295"/>
      <c r="CO723" s="189"/>
      <c r="CP723" s="189"/>
      <c r="CQ723" s="189"/>
      <c r="CR723" s="142"/>
      <c r="CS723" s="194"/>
    </row>
    <row r="724" spans="2:97">
      <c r="B724" s="181"/>
      <c r="C724" s="65"/>
      <c r="D724" s="65"/>
      <c r="E724" s="65"/>
      <c r="J724" s="192"/>
      <c r="K724"/>
      <c r="L724"/>
      <c r="O724" s="228"/>
      <c r="P724" s="228"/>
      <c r="Q724" s="189"/>
      <c r="R724" s="189"/>
      <c r="S724" s="187"/>
      <c r="T724" s="181"/>
      <c r="U724" s="187"/>
      <c r="V724" s="188"/>
      <c r="W724" s="189"/>
      <c r="X724" s="189"/>
      <c r="Y724" s="189"/>
      <c r="Z724" s="189"/>
      <c r="AA724" s="189"/>
      <c r="AB724" s="189"/>
      <c r="AC724" s="189"/>
      <c r="AD724" s="189"/>
      <c r="AE724" s="189"/>
      <c r="AF724" s="189"/>
      <c r="AG724" s="189"/>
      <c r="AH724" s="189"/>
      <c r="AI724" s="189"/>
      <c r="AJ724" s="189"/>
      <c r="AK724" s="189"/>
      <c r="AL724" s="189"/>
      <c r="AM724" s="189"/>
      <c r="AN724" s="189"/>
      <c r="AO724" s="189"/>
      <c r="AP724" s="189"/>
      <c r="AQ724" s="189"/>
      <c r="AR724" s="189"/>
      <c r="AS724" s="189"/>
      <c r="AT724" s="189"/>
      <c r="AU724" s="189"/>
      <c r="AV724" s="189"/>
      <c r="AW724" s="189"/>
      <c r="AX724" s="189"/>
      <c r="AY724" s="194"/>
      <c r="AZ724" s="142"/>
      <c r="BA724" s="184"/>
      <c r="BB724" s="184"/>
      <c r="BC724" s="184"/>
      <c r="BD724" s="189"/>
      <c r="BE724" s="189"/>
      <c r="BF724" s="189"/>
      <c r="BG724" s="189"/>
      <c r="BH724" s="291"/>
      <c r="BI724" s="292"/>
      <c r="BJ724" s="187"/>
      <c r="BK724" s="187"/>
      <c r="BL724" s="187"/>
      <c r="BM724" s="189"/>
      <c r="BN724" s="187"/>
      <c r="BO724" s="163"/>
      <c r="BP724" s="189"/>
      <c r="BR724" s="142"/>
      <c r="BS724" s="293"/>
      <c r="BT724" s="293"/>
      <c r="BU724" s="293"/>
      <c r="BV724" s="163"/>
      <c r="BW724" s="163"/>
      <c r="BX724" s="192"/>
      <c r="BY724" s="189"/>
      <c r="BZ724" s="189"/>
      <c r="CA724" s="193"/>
      <c r="CB724" s="194"/>
      <c r="CC724" s="292"/>
      <c r="CD724" s="189"/>
      <c r="CE724" s="189"/>
      <c r="CF724" s="181"/>
      <c r="CG724" s="294"/>
      <c r="CH724" s="294"/>
      <c r="CI724" s="227"/>
      <c r="CJ724" s="142"/>
      <c r="CK724" s="192"/>
      <c r="CL724" s="142"/>
      <c r="CM724" s="188"/>
      <c r="CN724" s="295"/>
      <c r="CO724" s="189"/>
      <c r="CP724" s="189"/>
      <c r="CQ724" s="189"/>
      <c r="CR724" s="142"/>
      <c r="CS724" s="194"/>
    </row>
    <row r="725" spans="2:97">
      <c r="B725" s="181"/>
      <c r="C725" s="65"/>
      <c r="D725" s="65"/>
      <c r="E725" s="65"/>
      <c r="J725" s="192"/>
      <c r="K725"/>
      <c r="L725"/>
      <c r="O725" s="228"/>
      <c r="P725" s="228"/>
      <c r="Q725" s="189"/>
      <c r="R725" s="189"/>
      <c r="S725" s="187"/>
      <c r="T725" s="181"/>
      <c r="U725" s="187"/>
      <c r="V725" s="188"/>
      <c r="W725" s="189"/>
      <c r="X725" s="189"/>
      <c r="Y725" s="189"/>
      <c r="Z725" s="189"/>
      <c r="AA725" s="189"/>
      <c r="AB725" s="189"/>
      <c r="AC725" s="189"/>
      <c r="AD725" s="189"/>
      <c r="AE725" s="189"/>
      <c r="AF725" s="189"/>
      <c r="AG725" s="189"/>
      <c r="AH725" s="189"/>
      <c r="AI725" s="189"/>
      <c r="AJ725" s="189"/>
      <c r="AK725" s="189"/>
      <c r="AL725" s="189"/>
      <c r="AM725" s="189"/>
      <c r="AN725" s="189"/>
      <c r="AO725" s="189"/>
      <c r="AP725" s="189"/>
      <c r="AQ725" s="189"/>
      <c r="AR725" s="189"/>
      <c r="AS725" s="189"/>
      <c r="AT725" s="189"/>
      <c r="AU725" s="189"/>
      <c r="AV725" s="189"/>
      <c r="AW725" s="189"/>
      <c r="AX725" s="189"/>
      <c r="AY725" s="194"/>
      <c r="AZ725" s="142"/>
      <c r="BA725" s="184"/>
      <c r="BB725" s="184"/>
      <c r="BC725" s="184"/>
      <c r="BD725" s="189"/>
      <c r="BE725" s="189"/>
      <c r="BF725" s="189"/>
      <c r="BG725" s="189"/>
      <c r="BH725" s="291"/>
      <c r="BI725" s="292"/>
      <c r="BJ725" s="187"/>
      <c r="BK725" s="187"/>
      <c r="BL725" s="187"/>
      <c r="BM725" s="189"/>
      <c r="BN725" s="187"/>
      <c r="BO725" s="163"/>
      <c r="BP725" s="189"/>
      <c r="BR725" s="142"/>
      <c r="BS725" s="293"/>
      <c r="BT725" s="293"/>
      <c r="BU725" s="293"/>
      <c r="BV725" s="163"/>
      <c r="BW725" s="163"/>
      <c r="BX725" s="192"/>
      <c r="BY725" s="189"/>
      <c r="BZ725" s="189"/>
      <c r="CA725" s="193"/>
      <c r="CB725" s="194"/>
      <c r="CC725" s="292"/>
      <c r="CD725" s="189"/>
      <c r="CE725" s="189"/>
      <c r="CF725" s="181"/>
      <c r="CG725" s="294"/>
      <c r="CH725" s="294"/>
      <c r="CI725" s="227"/>
      <c r="CJ725" s="142"/>
      <c r="CK725" s="192"/>
      <c r="CL725" s="142"/>
      <c r="CM725" s="188"/>
      <c r="CN725" s="295"/>
      <c r="CO725" s="189"/>
      <c r="CP725" s="189"/>
      <c r="CQ725" s="189"/>
      <c r="CR725" s="142"/>
      <c r="CS725" s="194"/>
    </row>
    <row r="726" spans="2:97">
      <c r="B726" s="181"/>
      <c r="C726" s="65"/>
      <c r="D726" s="65"/>
      <c r="E726" s="65"/>
      <c r="J726" s="192"/>
      <c r="K726"/>
      <c r="L726"/>
      <c r="O726" s="228"/>
      <c r="P726" s="228"/>
      <c r="Q726" s="189"/>
      <c r="R726" s="189"/>
      <c r="S726" s="187"/>
      <c r="T726" s="181"/>
      <c r="U726" s="187"/>
      <c r="V726" s="188"/>
      <c r="W726" s="189"/>
      <c r="X726" s="189"/>
      <c r="Y726" s="189"/>
      <c r="Z726" s="189"/>
      <c r="AA726" s="189"/>
      <c r="AB726" s="189"/>
      <c r="AC726" s="189"/>
      <c r="AD726" s="189"/>
      <c r="AE726" s="189"/>
      <c r="AF726" s="189"/>
      <c r="AG726" s="189"/>
      <c r="AH726" s="189"/>
      <c r="AI726" s="189"/>
      <c r="AJ726" s="189"/>
      <c r="AK726" s="189"/>
      <c r="AL726" s="189"/>
      <c r="AM726" s="189"/>
      <c r="AN726" s="189"/>
      <c r="AO726" s="189"/>
      <c r="AP726" s="189"/>
      <c r="AQ726" s="189"/>
      <c r="AR726" s="189"/>
      <c r="AS726" s="189"/>
      <c r="AT726" s="189"/>
      <c r="AU726" s="189"/>
      <c r="AV726" s="189"/>
      <c r="AW726" s="189"/>
      <c r="AX726" s="189"/>
      <c r="AY726" s="194"/>
      <c r="AZ726" s="142"/>
      <c r="BA726" s="184"/>
      <c r="BB726" s="184"/>
      <c r="BC726" s="184"/>
      <c r="BD726" s="189"/>
      <c r="BE726" s="189"/>
      <c r="BF726" s="189"/>
      <c r="BG726" s="189"/>
      <c r="BH726" s="291"/>
      <c r="BI726" s="292"/>
      <c r="BJ726" s="187"/>
      <c r="BK726" s="187"/>
      <c r="BL726" s="187"/>
      <c r="BM726" s="189"/>
      <c r="BN726" s="187"/>
      <c r="BO726" s="163"/>
      <c r="BP726" s="189"/>
      <c r="BR726" s="142"/>
      <c r="BS726" s="293"/>
      <c r="BT726" s="293"/>
      <c r="BU726" s="293"/>
      <c r="BV726" s="163"/>
      <c r="BW726" s="163"/>
      <c r="BX726" s="192"/>
      <c r="BY726" s="189"/>
      <c r="BZ726" s="189"/>
      <c r="CA726" s="193"/>
      <c r="CB726" s="194"/>
      <c r="CC726" s="292"/>
      <c r="CD726" s="189"/>
      <c r="CE726" s="189"/>
      <c r="CF726" s="181"/>
      <c r="CG726" s="294"/>
      <c r="CH726" s="294"/>
      <c r="CI726" s="227"/>
      <c r="CJ726" s="142"/>
      <c r="CK726" s="192"/>
      <c r="CL726" s="142"/>
      <c r="CM726" s="188"/>
      <c r="CN726" s="295"/>
      <c r="CO726" s="189"/>
      <c r="CP726" s="189"/>
      <c r="CQ726" s="189"/>
      <c r="CR726" s="142"/>
      <c r="CS726" s="194"/>
    </row>
    <row r="727" spans="2:97">
      <c r="B727" s="181"/>
      <c r="C727" s="65"/>
      <c r="D727" s="65"/>
      <c r="E727" s="65"/>
      <c r="J727" s="192"/>
      <c r="K727"/>
      <c r="L727"/>
      <c r="O727" s="228"/>
      <c r="P727" s="228"/>
      <c r="Q727" s="189"/>
      <c r="R727" s="189"/>
      <c r="S727" s="187"/>
      <c r="T727" s="181"/>
      <c r="U727" s="187"/>
      <c r="V727" s="188"/>
      <c r="W727" s="189"/>
      <c r="X727" s="189"/>
      <c r="Y727" s="189"/>
      <c r="Z727" s="189"/>
      <c r="AA727" s="189"/>
      <c r="AB727" s="189"/>
      <c r="AC727" s="189"/>
      <c r="AD727" s="189"/>
      <c r="AE727" s="189"/>
      <c r="AF727" s="189"/>
      <c r="AG727" s="189"/>
      <c r="AH727" s="189"/>
      <c r="AI727" s="189"/>
      <c r="AJ727" s="189"/>
      <c r="AK727" s="189"/>
      <c r="AL727" s="189"/>
      <c r="AM727" s="189"/>
      <c r="AN727" s="189"/>
      <c r="AO727" s="189"/>
      <c r="AP727" s="189"/>
      <c r="AQ727" s="189"/>
      <c r="AR727" s="189"/>
      <c r="AS727" s="189"/>
      <c r="AT727" s="189"/>
      <c r="AU727" s="189"/>
      <c r="AV727" s="189"/>
      <c r="AW727" s="189"/>
      <c r="AX727" s="189"/>
      <c r="AY727" s="194"/>
      <c r="AZ727" s="142"/>
      <c r="BA727" s="184"/>
      <c r="BB727" s="184"/>
      <c r="BC727" s="184"/>
      <c r="BD727" s="189"/>
      <c r="BE727" s="189"/>
      <c r="BF727" s="189"/>
      <c r="BG727" s="189"/>
      <c r="BH727" s="291"/>
      <c r="BI727" s="292"/>
      <c r="BJ727" s="187"/>
      <c r="BK727" s="187"/>
      <c r="BL727" s="187"/>
      <c r="BM727" s="189"/>
      <c r="BN727" s="187"/>
      <c r="BO727" s="163"/>
      <c r="BP727" s="189"/>
      <c r="BR727" s="142"/>
      <c r="BS727" s="293"/>
      <c r="BT727" s="293"/>
      <c r="BU727" s="293"/>
      <c r="BV727" s="163"/>
      <c r="BW727" s="163"/>
      <c r="BX727" s="192"/>
      <c r="BY727" s="189"/>
      <c r="BZ727" s="189"/>
      <c r="CA727" s="193"/>
      <c r="CB727" s="194"/>
      <c r="CC727" s="292"/>
      <c r="CD727" s="189"/>
      <c r="CE727" s="189"/>
      <c r="CF727" s="181"/>
      <c r="CG727" s="294"/>
      <c r="CH727" s="294"/>
      <c r="CI727" s="227"/>
      <c r="CJ727" s="142"/>
      <c r="CK727" s="192"/>
      <c r="CL727" s="142"/>
      <c r="CM727" s="188"/>
      <c r="CN727" s="295"/>
      <c r="CO727" s="189"/>
      <c r="CP727" s="189"/>
      <c r="CQ727" s="189"/>
      <c r="CR727" s="142"/>
      <c r="CS727" s="194"/>
    </row>
    <row r="728" spans="2:97">
      <c r="B728" s="181"/>
      <c r="C728" s="65"/>
      <c r="D728" s="65"/>
      <c r="E728" s="65"/>
      <c r="J728" s="192"/>
      <c r="K728"/>
      <c r="L728"/>
      <c r="O728" s="228"/>
      <c r="P728" s="228"/>
      <c r="Q728" s="189"/>
      <c r="R728" s="189"/>
      <c r="S728" s="187"/>
      <c r="T728" s="181"/>
      <c r="U728" s="187"/>
      <c r="V728" s="188"/>
      <c r="W728" s="189"/>
      <c r="X728" s="189"/>
      <c r="Y728" s="189"/>
      <c r="Z728" s="189"/>
      <c r="AA728" s="189"/>
      <c r="AB728" s="189"/>
      <c r="AC728" s="189"/>
      <c r="AD728" s="189"/>
      <c r="AE728" s="189"/>
      <c r="AF728" s="189"/>
      <c r="AG728" s="189"/>
      <c r="AH728" s="189"/>
      <c r="AI728" s="189"/>
      <c r="AJ728" s="189"/>
      <c r="AK728" s="189"/>
      <c r="AL728" s="189"/>
      <c r="AM728" s="189"/>
      <c r="AN728" s="189"/>
      <c r="AO728" s="189"/>
      <c r="AP728" s="189"/>
      <c r="AQ728" s="189"/>
      <c r="AR728" s="189"/>
      <c r="AS728" s="189"/>
      <c r="AT728" s="189"/>
      <c r="AU728" s="189"/>
      <c r="AV728" s="189"/>
      <c r="AW728" s="189"/>
      <c r="AX728" s="189"/>
      <c r="AY728" s="194"/>
      <c r="AZ728" s="142"/>
      <c r="BA728" s="184"/>
      <c r="BB728" s="184"/>
      <c r="BC728" s="184"/>
      <c r="BD728" s="189"/>
      <c r="BE728" s="189"/>
      <c r="BF728" s="189"/>
      <c r="BG728" s="189"/>
      <c r="BH728" s="291"/>
      <c r="BI728" s="292"/>
      <c r="BJ728" s="187"/>
      <c r="BK728" s="187"/>
      <c r="BL728" s="187"/>
      <c r="BM728" s="189"/>
      <c r="BN728" s="187"/>
      <c r="BO728" s="163"/>
      <c r="BP728" s="189"/>
      <c r="BR728" s="142"/>
      <c r="BS728" s="293"/>
      <c r="BT728" s="293"/>
      <c r="BU728" s="293"/>
      <c r="BV728" s="163"/>
      <c r="BW728" s="163"/>
      <c r="BX728" s="192"/>
      <c r="BY728" s="189"/>
      <c r="BZ728" s="189"/>
      <c r="CA728" s="193"/>
      <c r="CB728" s="194"/>
      <c r="CC728" s="292"/>
      <c r="CD728" s="189"/>
      <c r="CE728" s="189"/>
      <c r="CF728" s="181"/>
      <c r="CG728" s="294"/>
      <c r="CH728" s="294"/>
      <c r="CI728" s="227"/>
      <c r="CJ728" s="142"/>
      <c r="CK728" s="192"/>
      <c r="CL728" s="142"/>
      <c r="CM728" s="188"/>
      <c r="CN728" s="295"/>
      <c r="CO728" s="189"/>
      <c r="CP728" s="189"/>
      <c r="CQ728" s="189"/>
      <c r="CR728" s="142"/>
      <c r="CS728" s="194"/>
    </row>
    <row r="729" spans="2:97">
      <c r="B729" s="181"/>
      <c r="C729" s="65"/>
      <c r="D729" s="65"/>
      <c r="E729" s="65"/>
      <c r="J729" s="192"/>
      <c r="K729"/>
      <c r="L729"/>
      <c r="O729" s="228"/>
      <c r="P729" s="228"/>
      <c r="Q729" s="189"/>
      <c r="R729" s="189"/>
      <c r="S729" s="187"/>
      <c r="T729" s="181"/>
      <c r="U729" s="187"/>
      <c r="V729" s="188"/>
      <c r="W729" s="189"/>
      <c r="X729" s="189"/>
      <c r="Y729" s="189"/>
      <c r="Z729" s="189"/>
      <c r="AA729" s="189"/>
      <c r="AB729" s="189"/>
      <c r="AC729" s="189"/>
      <c r="AD729" s="189"/>
      <c r="AE729" s="189"/>
      <c r="AF729" s="189"/>
      <c r="AG729" s="189"/>
      <c r="AH729" s="189"/>
      <c r="AI729" s="189"/>
      <c r="AJ729" s="189"/>
      <c r="AK729" s="189"/>
      <c r="AL729" s="189"/>
      <c r="AM729" s="189"/>
      <c r="AN729" s="189"/>
      <c r="AO729" s="189"/>
      <c r="AP729" s="189"/>
      <c r="AQ729" s="189"/>
      <c r="AR729" s="189"/>
      <c r="AS729" s="189"/>
      <c r="AT729" s="189"/>
      <c r="AU729" s="189"/>
      <c r="AV729" s="189"/>
      <c r="AW729" s="189"/>
      <c r="AX729" s="189"/>
      <c r="AY729" s="194"/>
      <c r="AZ729" s="142"/>
      <c r="BA729" s="184"/>
      <c r="BB729" s="184"/>
      <c r="BC729" s="184"/>
      <c r="BD729" s="189"/>
      <c r="BE729" s="189"/>
      <c r="BF729" s="189"/>
      <c r="BG729" s="189"/>
      <c r="BH729" s="291"/>
      <c r="BI729" s="292"/>
      <c r="BJ729" s="187"/>
      <c r="BK729" s="187"/>
      <c r="BL729" s="187"/>
      <c r="BM729" s="189"/>
      <c r="BN729" s="187"/>
      <c r="BO729" s="163"/>
      <c r="BP729" s="189"/>
      <c r="BR729" s="142"/>
      <c r="BS729" s="293"/>
      <c r="BT729" s="293"/>
      <c r="BU729" s="293"/>
      <c r="BV729" s="163"/>
      <c r="BW729" s="163"/>
      <c r="BX729" s="192"/>
      <c r="BY729" s="189"/>
      <c r="BZ729" s="189"/>
      <c r="CA729" s="193"/>
      <c r="CB729" s="194"/>
      <c r="CC729" s="292"/>
      <c r="CD729" s="189"/>
      <c r="CE729" s="189"/>
      <c r="CF729" s="181"/>
      <c r="CG729" s="294"/>
      <c r="CH729" s="294"/>
      <c r="CI729" s="227"/>
      <c r="CJ729" s="142"/>
      <c r="CK729" s="192"/>
      <c r="CL729" s="142"/>
      <c r="CM729" s="188"/>
      <c r="CN729" s="295"/>
      <c r="CO729" s="189"/>
      <c r="CP729" s="189"/>
      <c r="CQ729" s="189"/>
      <c r="CR729" s="142"/>
      <c r="CS729" s="194"/>
    </row>
    <row r="730" spans="2:97">
      <c r="B730" s="181"/>
      <c r="C730" s="65"/>
      <c r="D730" s="65"/>
      <c r="E730" s="65"/>
      <c r="J730" s="192"/>
      <c r="K730"/>
      <c r="L730"/>
      <c r="O730" s="228"/>
      <c r="P730" s="228"/>
      <c r="Q730" s="189"/>
      <c r="R730" s="189"/>
      <c r="S730" s="187"/>
      <c r="T730" s="181"/>
      <c r="U730" s="187"/>
      <c r="V730" s="188"/>
      <c r="W730" s="189"/>
      <c r="X730" s="189"/>
      <c r="Y730" s="189"/>
      <c r="Z730" s="189"/>
      <c r="AA730" s="189"/>
      <c r="AB730" s="189"/>
      <c r="AC730" s="189"/>
      <c r="AD730" s="189"/>
      <c r="AE730" s="189"/>
      <c r="AF730" s="189"/>
      <c r="AG730" s="189"/>
      <c r="AH730" s="189"/>
      <c r="AI730" s="189"/>
      <c r="AJ730" s="189"/>
      <c r="AK730" s="189"/>
      <c r="AL730" s="189"/>
      <c r="AM730" s="189"/>
      <c r="AN730" s="189"/>
      <c r="AO730" s="189"/>
      <c r="AP730" s="189"/>
      <c r="AQ730" s="189"/>
      <c r="AR730" s="189"/>
      <c r="AS730" s="189"/>
      <c r="AT730" s="189"/>
      <c r="AU730" s="189"/>
      <c r="AV730" s="189"/>
      <c r="AW730" s="189"/>
      <c r="AX730" s="189"/>
      <c r="AY730" s="194"/>
      <c r="AZ730" s="142"/>
      <c r="BA730" s="184"/>
      <c r="BB730" s="184"/>
      <c r="BC730" s="184"/>
      <c r="BD730" s="189"/>
      <c r="BE730" s="189"/>
      <c r="BF730" s="189"/>
      <c r="BG730" s="189"/>
      <c r="BH730" s="291"/>
      <c r="BI730" s="292"/>
      <c r="BJ730" s="187"/>
      <c r="BK730" s="187"/>
      <c r="BL730" s="187"/>
      <c r="BM730" s="189"/>
      <c r="BN730" s="187"/>
      <c r="BO730" s="163"/>
      <c r="BP730" s="189"/>
      <c r="BR730" s="142"/>
      <c r="BS730" s="293"/>
      <c r="BT730" s="293"/>
      <c r="BU730" s="293"/>
      <c r="BV730" s="163"/>
      <c r="BW730" s="163"/>
      <c r="BX730" s="192"/>
      <c r="BY730" s="189"/>
      <c r="BZ730" s="189"/>
      <c r="CA730" s="193"/>
      <c r="CB730" s="194"/>
      <c r="CC730" s="292"/>
      <c r="CD730" s="189"/>
      <c r="CE730" s="189"/>
      <c r="CF730" s="181"/>
      <c r="CG730" s="294"/>
      <c r="CH730" s="294"/>
      <c r="CI730" s="227"/>
      <c r="CJ730" s="142"/>
      <c r="CK730" s="192"/>
      <c r="CL730" s="142"/>
      <c r="CM730" s="188"/>
      <c r="CN730" s="295"/>
      <c r="CO730" s="189"/>
      <c r="CP730" s="189"/>
      <c r="CQ730" s="189"/>
      <c r="CR730" s="142"/>
      <c r="CS730" s="194"/>
    </row>
    <row r="731" spans="2:97">
      <c r="B731" s="181"/>
      <c r="C731" s="65"/>
      <c r="D731" s="65"/>
      <c r="E731" s="65"/>
      <c r="J731" s="192"/>
      <c r="K731"/>
      <c r="L731"/>
      <c r="O731" s="228"/>
      <c r="P731" s="228"/>
      <c r="Q731" s="189"/>
      <c r="R731" s="189"/>
      <c r="S731" s="187"/>
      <c r="T731" s="181"/>
      <c r="U731" s="187"/>
      <c r="V731" s="188"/>
      <c r="W731" s="189"/>
      <c r="X731" s="189"/>
      <c r="Y731" s="189"/>
      <c r="Z731" s="189"/>
      <c r="AA731" s="189"/>
      <c r="AB731" s="189"/>
      <c r="AC731" s="189"/>
      <c r="AD731" s="189"/>
      <c r="AE731" s="189"/>
      <c r="AF731" s="189"/>
      <c r="AG731" s="189"/>
      <c r="AH731" s="189"/>
      <c r="AI731" s="189"/>
      <c r="AJ731" s="189"/>
      <c r="AK731" s="189"/>
      <c r="AL731" s="189"/>
      <c r="AM731" s="189"/>
      <c r="AN731" s="189"/>
      <c r="AO731" s="189"/>
      <c r="AP731" s="189"/>
      <c r="AQ731" s="189"/>
      <c r="AR731" s="189"/>
      <c r="AS731" s="189"/>
      <c r="AT731" s="189"/>
      <c r="AU731" s="189"/>
      <c r="AV731" s="189"/>
      <c r="AW731" s="189"/>
      <c r="AX731" s="189"/>
      <c r="AY731" s="194"/>
      <c r="AZ731" s="142"/>
      <c r="BA731" s="184"/>
      <c r="BB731" s="184"/>
      <c r="BC731" s="184"/>
      <c r="BD731" s="189"/>
      <c r="BE731" s="189"/>
      <c r="BF731" s="189"/>
      <c r="BG731" s="189"/>
      <c r="BH731" s="291"/>
      <c r="BI731" s="292"/>
      <c r="BJ731" s="187"/>
      <c r="BK731" s="187"/>
      <c r="BL731" s="187"/>
      <c r="BM731" s="189"/>
      <c r="BN731" s="187"/>
      <c r="BO731" s="163"/>
      <c r="BP731" s="189"/>
      <c r="BR731" s="142"/>
      <c r="BS731" s="293"/>
      <c r="BT731" s="293"/>
      <c r="BU731" s="293"/>
      <c r="BV731" s="163"/>
      <c r="BW731" s="163"/>
      <c r="BX731" s="192"/>
      <c r="BY731" s="189"/>
      <c r="BZ731" s="189"/>
      <c r="CA731" s="193"/>
      <c r="CB731" s="194"/>
      <c r="CC731" s="292"/>
      <c r="CD731" s="189"/>
      <c r="CE731" s="189"/>
      <c r="CF731" s="181"/>
      <c r="CG731" s="294"/>
      <c r="CH731" s="294"/>
      <c r="CI731" s="227"/>
      <c r="CJ731" s="142"/>
      <c r="CK731" s="192"/>
      <c r="CL731" s="142"/>
      <c r="CM731" s="188"/>
      <c r="CN731" s="295"/>
      <c r="CO731" s="189"/>
      <c r="CP731" s="189"/>
      <c r="CQ731" s="189"/>
      <c r="CR731" s="142"/>
      <c r="CS731" s="194"/>
    </row>
    <row r="732" spans="2:97">
      <c r="B732" s="181"/>
      <c r="C732" s="65"/>
      <c r="D732" s="65"/>
      <c r="E732" s="65"/>
      <c r="J732" s="192"/>
      <c r="K732"/>
      <c r="L732"/>
      <c r="O732" s="228"/>
      <c r="P732" s="228"/>
      <c r="Q732" s="189"/>
      <c r="R732" s="189"/>
      <c r="S732" s="187"/>
      <c r="T732" s="181"/>
      <c r="U732" s="187"/>
      <c r="V732" s="188"/>
      <c r="W732" s="189"/>
      <c r="X732" s="189"/>
      <c r="Y732" s="189"/>
      <c r="Z732" s="189"/>
      <c r="AA732" s="189"/>
      <c r="AB732" s="189"/>
      <c r="AC732" s="189"/>
      <c r="AD732" s="189"/>
      <c r="AE732" s="189"/>
      <c r="AF732" s="189"/>
      <c r="AG732" s="189"/>
      <c r="AH732" s="189"/>
      <c r="AI732" s="189"/>
      <c r="AJ732" s="189"/>
      <c r="AK732" s="189"/>
      <c r="AL732" s="189"/>
      <c r="AM732" s="189"/>
      <c r="AN732" s="189"/>
      <c r="AO732" s="189"/>
      <c r="AP732" s="189"/>
      <c r="AQ732" s="189"/>
      <c r="AR732" s="189"/>
      <c r="AS732" s="189"/>
      <c r="AT732" s="189"/>
      <c r="AU732" s="189"/>
      <c r="AV732" s="189"/>
      <c r="AW732" s="189"/>
      <c r="AX732" s="189"/>
      <c r="AY732" s="194"/>
      <c r="AZ732" s="142"/>
      <c r="BA732" s="184"/>
      <c r="BB732" s="184"/>
      <c r="BC732" s="184"/>
      <c r="BD732" s="189"/>
      <c r="BE732" s="189"/>
      <c r="BF732" s="189"/>
      <c r="BG732" s="189"/>
      <c r="BH732" s="291"/>
      <c r="BI732" s="292"/>
      <c r="BJ732" s="187"/>
      <c r="BK732" s="187"/>
      <c r="BL732" s="187"/>
      <c r="BM732" s="189"/>
      <c r="BN732" s="187"/>
      <c r="BO732" s="163"/>
      <c r="BP732" s="189"/>
      <c r="BR732" s="142"/>
      <c r="BS732" s="293"/>
      <c r="BT732" s="293"/>
      <c r="BU732" s="293"/>
      <c r="BV732" s="163"/>
      <c r="BW732" s="163"/>
      <c r="BX732" s="192"/>
      <c r="BY732" s="189"/>
      <c r="BZ732" s="189"/>
      <c r="CA732" s="193"/>
      <c r="CB732" s="194"/>
      <c r="CC732" s="292"/>
      <c r="CD732" s="189"/>
      <c r="CE732" s="189"/>
      <c r="CF732" s="181"/>
      <c r="CG732" s="294"/>
      <c r="CH732" s="294"/>
      <c r="CI732" s="227"/>
      <c r="CJ732" s="142"/>
      <c r="CK732" s="192"/>
      <c r="CL732" s="142"/>
      <c r="CM732" s="188"/>
      <c r="CN732" s="295"/>
      <c r="CO732" s="189"/>
      <c r="CP732" s="189"/>
      <c r="CQ732" s="189"/>
      <c r="CR732" s="142"/>
      <c r="CS732" s="194"/>
    </row>
    <row r="733" spans="2:97">
      <c r="B733" s="181"/>
      <c r="C733" s="65"/>
      <c r="D733" s="65"/>
      <c r="E733" s="65"/>
      <c r="J733" s="192"/>
      <c r="K733"/>
      <c r="L733"/>
      <c r="O733" s="228"/>
      <c r="P733" s="228"/>
      <c r="Q733" s="189"/>
      <c r="R733" s="189"/>
      <c r="S733" s="187"/>
      <c r="T733" s="181"/>
      <c r="U733" s="187"/>
      <c r="V733" s="188"/>
      <c r="W733" s="189"/>
      <c r="X733" s="189"/>
      <c r="Y733" s="189"/>
      <c r="Z733" s="189"/>
      <c r="AA733" s="189"/>
      <c r="AB733" s="189"/>
      <c r="AC733" s="189"/>
      <c r="AD733" s="189"/>
      <c r="AE733" s="189"/>
      <c r="AF733" s="189"/>
      <c r="AG733" s="189"/>
      <c r="AH733" s="189"/>
      <c r="AI733" s="189"/>
      <c r="AJ733" s="189"/>
      <c r="AK733" s="189"/>
      <c r="AL733" s="189"/>
      <c r="AM733" s="189"/>
      <c r="AN733" s="189"/>
      <c r="AO733" s="189"/>
      <c r="AP733" s="189"/>
      <c r="AQ733" s="189"/>
      <c r="AR733" s="189"/>
      <c r="AS733" s="189"/>
      <c r="AT733" s="189"/>
      <c r="AU733" s="189"/>
      <c r="AV733" s="189"/>
      <c r="AW733" s="189"/>
      <c r="AX733" s="189"/>
      <c r="AY733" s="194"/>
      <c r="AZ733" s="142"/>
      <c r="BA733" s="184"/>
      <c r="BB733" s="184"/>
      <c r="BC733" s="184"/>
      <c r="BD733" s="189"/>
      <c r="BE733" s="189"/>
      <c r="BF733" s="189"/>
      <c r="BG733" s="189"/>
      <c r="BH733" s="291"/>
      <c r="BI733" s="292"/>
      <c r="BJ733" s="187"/>
      <c r="BK733" s="187"/>
      <c r="BL733" s="187"/>
      <c r="BM733" s="189"/>
      <c r="BN733" s="187"/>
      <c r="BO733" s="163"/>
      <c r="BP733" s="189"/>
      <c r="BR733" s="142"/>
      <c r="BS733" s="293"/>
      <c r="BT733" s="293"/>
      <c r="BU733" s="293"/>
      <c r="BV733" s="163"/>
      <c r="BW733" s="163"/>
      <c r="BX733" s="192"/>
      <c r="BY733" s="189"/>
      <c r="BZ733" s="189"/>
      <c r="CA733" s="193"/>
      <c r="CB733" s="194"/>
      <c r="CC733" s="292"/>
      <c r="CD733" s="189"/>
      <c r="CE733" s="189"/>
      <c r="CF733" s="181"/>
      <c r="CG733" s="294"/>
      <c r="CH733" s="294"/>
      <c r="CI733" s="227"/>
      <c r="CJ733" s="142"/>
      <c r="CK733" s="192"/>
      <c r="CL733" s="142"/>
      <c r="CM733" s="188"/>
      <c r="CN733" s="295"/>
      <c r="CO733" s="189"/>
      <c r="CP733" s="189"/>
      <c r="CQ733" s="189"/>
      <c r="CR733" s="142"/>
      <c r="CS733" s="194"/>
    </row>
    <row r="734" spans="2:97">
      <c r="B734" s="181"/>
      <c r="C734" s="65"/>
      <c r="D734" s="65"/>
      <c r="E734" s="65"/>
      <c r="J734" s="192"/>
      <c r="K734"/>
      <c r="L734"/>
      <c r="O734" s="228"/>
      <c r="P734" s="228"/>
      <c r="Q734" s="189"/>
      <c r="R734" s="189"/>
      <c r="S734" s="187"/>
      <c r="T734" s="181"/>
      <c r="U734" s="187"/>
      <c r="V734" s="188"/>
      <c r="W734" s="189"/>
      <c r="X734" s="189"/>
      <c r="Y734" s="189"/>
      <c r="Z734" s="189"/>
      <c r="AA734" s="189"/>
      <c r="AB734" s="189"/>
      <c r="AC734" s="189"/>
      <c r="AD734" s="189"/>
      <c r="AE734" s="189"/>
      <c r="AF734" s="189"/>
      <c r="AG734" s="189"/>
      <c r="AH734" s="189"/>
      <c r="AI734" s="189"/>
      <c r="AJ734" s="189"/>
      <c r="AK734" s="189"/>
      <c r="AL734" s="189"/>
      <c r="AM734" s="189"/>
      <c r="AN734" s="189"/>
      <c r="AO734" s="189"/>
      <c r="AP734" s="189"/>
      <c r="AQ734" s="189"/>
      <c r="AR734" s="189"/>
      <c r="AS734" s="189"/>
      <c r="AT734" s="189"/>
      <c r="AU734" s="189"/>
      <c r="AV734" s="189"/>
      <c r="AW734" s="189"/>
      <c r="AX734" s="189"/>
      <c r="AY734" s="194"/>
      <c r="AZ734" s="142"/>
      <c r="BA734" s="184"/>
      <c r="BB734" s="184"/>
      <c r="BC734" s="184"/>
      <c r="BD734" s="189"/>
      <c r="BE734" s="189"/>
      <c r="BF734" s="189"/>
      <c r="BG734" s="189"/>
      <c r="BH734" s="291"/>
      <c r="BI734" s="292"/>
      <c r="BJ734" s="187"/>
      <c r="BK734" s="187"/>
      <c r="BL734" s="187"/>
      <c r="BM734" s="189"/>
      <c r="BN734" s="187"/>
      <c r="BO734" s="163"/>
      <c r="BP734" s="189"/>
      <c r="BR734" s="142"/>
      <c r="BS734" s="293"/>
      <c r="BT734" s="293"/>
      <c r="BU734" s="293"/>
      <c r="BV734" s="163"/>
      <c r="BW734" s="163"/>
      <c r="BX734" s="192"/>
      <c r="BY734" s="189"/>
      <c r="BZ734" s="189"/>
      <c r="CA734" s="193"/>
      <c r="CB734" s="194"/>
      <c r="CC734" s="292"/>
      <c r="CD734" s="189"/>
      <c r="CE734" s="189"/>
      <c r="CF734" s="181"/>
      <c r="CG734" s="294"/>
      <c r="CH734" s="294"/>
      <c r="CI734" s="227"/>
      <c r="CJ734" s="142"/>
      <c r="CK734" s="192"/>
      <c r="CL734" s="142"/>
      <c r="CM734" s="188"/>
      <c r="CN734" s="295"/>
      <c r="CO734" s="189"/>
      <c r="CP734" s="189"/>
      <c r="CQ734" s="189"/>
      <c r="CR734" s="142"/>
      <c r="CS734" s="194"/>
    </row>
    <row r="735" spans="2:97">
      <c r="B735" s="181"/>
      <c r="C735" s="65"/>
      <c r="D735" s="65"/>
      <c r="E735" s="65"/>
      <c r="J735" s="192"/>
      <c r="K735"/>
      <c r="L735"/>
      <c r="O735" s="228"/>
      <c r="P735" s="228"/>
      <c r="Q735" s="189"/>
      <c r="R735" s="189"/>
      <c r="S735" s="187"/>
      <c r="T735" s="181"/>
      <c r="U735" s="187"/>
      <c r="V735" s="188"/>
      <c r="W735" s="189"/>
      <c r="X735" s="189"/>
      <c r="Y735" s="189"/>
      <c r="Z735" s="189"/>
      <c r="AA735" s="189"/>
      <c r="AB735" s="189"/>
      <c r="AC735" s="189"/>
      <c r="AD735" s="189"/>
      <c r="AE735" s="189"/>
      <c r="AF735" s="189"/>
      <c r="AG735" s="189"/>
      <c r="AH735" s="189"/>
      <c r="AI735" s="189"/>
      <c r="AJ735" s="189"/>
      <c r="AK735" s="189"/>
      <c r="AL735" s="189"/>
      <c r="AM735" s="189"/>
      <c r="AN735" s="189"/>
      <c r="AO735" s="189"/>
      <c r="AP735" s="189"/>
      <c r="AQ735" s="189"/>
      <c r="AR735" s="189"/>
      <c r="AS735" s="189"/>
      <c r="AT735" s="189"/>
      <c r="AU735" s="189"/>
      <c r="AV735" s="189"/>
      <c r="AW735" s="189"/>
      <c r="AX735" s="189"/>
      <c r="AY735" s="194"/>
      <c r="AZ735" s="142"/>
      <c r="BA735" s="184"/>
      <c r="BB735" s="184"/>
      <c r="BC735" s="184"/>
      <c r="BD735" s="189"/>
      <c r="BE735" s="189"/>
      <c r="BF735" s="189"/>
      <c r="BG735" s="189"/>
      <c r="BH735" s="291"/>
      <c r="BI735" s="292"/>
      <c r="BJ735" s="187"/>
      <c r="BK735" s="187"/>
      <c r="BL735" s="187"/>
      <c r="BM735" s="189"/>
      <c r="BN735" s="187"/>
      <c r="BO735" s="163"/>
      <c r="BP735" s="189"/>
      <c r="BR735" s="142"/>
      <c r="BS735" s="293"/>
      <c r="BT735" s="293"/>
      <c r="BU735" s="293"/>
      <c r="BV735" s="163"/>
      <c r="BW735" s="163"/>
      <c r="BX735" s="192"/>
      <c r="BY735" s="189"/>
      <c r="BZ735" s="189"/>
      <c r="CA735" s="193"/>
      <c r="CB735" s="194"/>
      <c r="CC735" s="292"/>
      <c r="CD735" s="189"/>
      <c r="CE735" s="189"/>
      <c r="CF735" s="181"/>
      <c r="CG735" s="294"/>
      <c r="CH735" s="294"/>
      <c r="CI735" s="227"/>
      <c r="CJ735" s="142"/>
      <c r="CK735" s="192"/>
      <c r="CL735" s="142"/>
      <c r="CM735" s="188"/>
      <c r="CN735" s="295"/>
      <c r="CO735" s="189"/>
      <c r="CP735" s="189"/>
      <c r="CQ735" s="189"/>
      <c r="CR735" s="142"/>
      <c r="CS735" s="194"/>
    </row>
    <row r="736" spans="2:97">
      <c r="B736" s="181"/>
      <c r="C736" s="65"/>
      <c r="D736" s="65"/>
      <c r="E736" s="65"/>
      <c r="J736" s="192"/>
      <c r="K736"/>
      <c r="L736"/>
      <c r="O736" s="228"/>
      <c r="P736" s="228"/>
      <c r="Q736" s="189"/>
      <c r="R736" s="189"/>
      <c r="S736" s="187"/>
      <c r="T736" s="181"/>
      <c r="U736" s="187"/>
      <c r="V736" s="188"/>
      <c r="W736" s="189"/>
      <c r="X736" s="189"/>
      <c r="Y736" s="189"/>
      <c r="Z736" s="189"/>
      <c r="AA736" s="189"/>
      <c r="AB736" s="189"/>
      <c r="AC736" s="189"/>
      <c r="AD736" s="189"/>
      <c r="AE736" s="189"/>
      <c r="AF736" s="189"/>
      <c r="AG736" s="189"/>
      <c r="AH736" s="189"/>
      <c r="AI736" s="189"/>
      <c r="AJ736" s="189"/>
      <c r="AK736" s="189"/>
      <c r="AL736" s="189"/>
      <c r="AM736" s="189"/>
      <c r="AN736" s="189"/>
      <c r="AO736" s="189"/>
      <c r="AP736" s="189"/>
      <c r="AQ736" s="189"/>
      <c r="AR736" s="189"/>
      <c r="AS736" s="189"/>
      <c r="AT736" s="189"/>
      <c r="AU736" s="189"/>
      <c r="AV736" s="189"/>
      <c r="AW736" s="189"/>
      <c r="AX736" s="189"/>
      <c r="AY736" s="194"/>
      <c r="AZ736" s="142"/>
      <c r="BA736" s="184"/>
      <c r="BB736" s="184"/>
      <c r="BC736" s="184"/>
      <c r="BD736" s="189"/>
      <c r="BE736" s="189"/>
      <c r="BF736" s="189"/>
      <c r="BG736" s="189"/>
      <c r="BH736" s="291"/>
      <c r="BI736" s="292"/>
      <c r="BJ736" s="187"/>
      <c r="BK736" s="187"/>
      <c r="BL736" s="187"/>
      <c r="BM736" s="189"/>
      <c r="BN736" s="187"/>
      <c r="BO736" s="163"/>
      <c r="BP736" s="189"/>
      <c r="BR736" s="142"/>
      <c r="BS736" s="293"/>
      <c r="BT736" s="293"/>
      <c r="BU736" s="293"/>
      <c r="BV736" s="163"/>
      <c r="BW736" s="163"/>
      <c r="BX736" s="192"/>
      <c r="BY736" s="189"/>
      <c r="BZ736" s="189"/>
      <c r="CA736" s="193"/>
      <c r="CB736" s="194"/>
      <c r="CC736" s="292"/>
      <c r="CD736" s="189"/>
      <c r="CE736" s="189"/>
      <c r="CF736" s="181"/>
      <c r="CG736" s="294"/>
      <c r="CH736" s="294"/>
      <c r="CI736" s="227"/>
      <c r="CJ736" s="142"/>
      <c r="CK736" s="192"/>
      <c r="CL736" s="142"/>
      <c r="CM736" s="188"/>
      <c r="CN736" s="295"/>
      <c r="CO736" s="189"/>
      <c r="CP736" s="189"/>
      <c r="CQ736" s="189"/>
      <c r="CR736" s="142"/>
      <c r="CS736" s="194"/>
    </row>
    <row r="737" spans="2:97">
      <c r="B737" s="181"/>
      <c r="C737" s="65"/>
      <c r="D737" s="65"/>
      <c r="E737" s="65"/>
      <c r="J737" s="192"/>
      <c r="K737"/>
      <c r="L737"/>
      <c r="O737" s="228"/>
      <c r="P737" s="228"/>
      <c r="Q737" s="189"/>
      <c r="R737" s="189"/>
      <c r="S737" s="187"/>
      <c r="T737" s="181"/>
      <c r="U737" s="187"/>
      <c r="V737" s="188"/>
      <c r="W737" s="189"/>
      <c r="X737" s="189"/>
      <c r="Y737" s="189"/>
      <c r="Z737" s="189"/>
      <c r="AA737" s="189"/>
      <c r="AB737" s="189"/>
      <c r="AC737" s="189"/>
      <c r="AD737" s="189"/>
      <c r="AE737" s="189"/>
      <c r="AF737" s="189"/>
      <c r="AG737" s="189"/>
      <c r="AH737" s="189"/>
      <c r="AI737" s="189"/>
      <c r="AJ737" s="189"/>
      <c r="AK737" s="189"/>
      <c r="AL737" s="189"/>
      <c r="AM737" s="189"/>
      <c r="AN737" s="189"/>
      <c r="AO737" s="189"/>
      <c r="AP737" s="189"/>
      <c r="AQ737" s="189"/>
      <c r="AR737" s="189"/>
      <c r="AS737" s="189"/>
      <c r="AT737" s="189"/>
      <c r="AU737" s="189"/>
      <c r="AV737" s="189"/>
      <c r="AW737" s="189"/>
      <c r="AX737" s="189"/>
      <c r="AY737" s="194"/>
      <c r="AZ737" s="142"/>
      <c r="BA737" s="184"/>
      <c r="BB737" s="184"/>
      <c r="BC737" s="184"/>
      <c r="BD737" s="189"/>
      <c r="BE737" s="189"/>
      <c r="BF737" s="189"/>
      <c r="BG737" s="189"/>
      <c r="BH737" s="291"/>
      <c r="BI737" s="292"/>
      <c r="BJ737" s="187"/>
      <c r="BK737" s="187"/>
      <c r="BL737" s="187"/>
      <c r="BM737" s="189"/>
      <c r="BN737" s="187"/>
      <c r="BO737" s="163"/>
      <c r="BP737" s="189"/>
      <c r="BR737" s="142"/>
      <c r="BS737" s="293"/>
      <c r="BT737" s="293"/>
      <c r="BU737" s="293"/>
      <c r="BV737" s="163"/>
      <c r="BW737" s="163"/>
      <c r="BX737" s="192"/>
      <c r="BY737" s="189"/>
      <c r="BZ737" s="189"/>
      <c r="CA737" s="193"/>
      <c r="CB737" s="194"/>
      <c r="CC737" s="292"/>
      <c r="CD737" s="189"/>
      <c r="CE737" s="189"/>
      <c r="CF737" s="181"/>
      <c r="CG737" s="294"/>
      <c r="CH737" s="294"/>
      <c r="CI737" s="227"/>
      <c r="CJ737" s="142"/>
      <c r="CK737" s="192"/>
      <c r="CL737" s="142"/>
      <c r="CM737" s="188"/>
      <c r="CN737" s="295"/>
      <c r="CO737" s="189"/>
      <c r="CP737" s="189"/>
      <c r="CQ737" s="189"/>
      <c r="CR737" s="142"/>
      <c r="CS737" s="194"/>
    </row>
    <row r="738" spans="2:97">
      <c r="B738" s="181"/>
      <c r="C738" s="65"/>
      <c r="D738" s="65"/>
      <c r="E738" s="65"/>
      <c r="J738" s="192"/>
      <c r="K738"/>
      <c r="L738"/>
      <c r="O738" s="228"/>
      <c r="P738" s="228"/>
      <c r="Q738" s="189"/>
      <c r="R738" s="189"/>
      <c r="S738" s="187"/>
      <c r="T738" s="181"/>
      <c r="U738" s="187"/>
      <c r="V738" s="188"/>
      <c r="W738" s="189"/>
      <c r="X738" s="189"/>
      <c r="Y738" s="189"/>
      <c r="Z738" s="189"/>
      <c r="AA738" s="189"/>
      <c r="AB738" s="189"/>
      <c r="AC738" s="189"/>
      <c r="AD738" s="189"/>
      <c r="AE738" s="189"/>
      <c r="AF738" s="189"/>
      <c r="AG738" s="189"/>
      <c r="AH738" s="189"/>
      <c r="AI738" s="189"/>
      <c r="AJ738" s="189"/>
      <c r="AK738" s="189"/>
      <c r="AL738" s="189"/>
      <c r="AM738" s="189"/>
      <c r="AN738" s="189"/>
      <c r="AO738" s="189"/>
      <c r="AP738" s="189"/>
      <c r="AQ738" s="189"/>
      <c r="AR738" s="189"/>
      <c r="AS738" s="189"/>
      <c r="AT738" s="189"/>
      <c r="AU738" s="189"/>
      <c r="AV738" s="189"/>
      <c r="AW738" s="189"/>
      <c r="AX738" s="189"/>
      <c r="AY738" s="194"/>
      <c r="AZ738" s="142"/>
      <c r="BA738" s="184"/>
      <c r="BB738" s="184"/>
      <c r="BC738" s="184"/>
      <c r="BD738" s="189"/>
      <c r="BE738" s="189"/>
      <c r="BF738" s="189"/>
      <c r="BG738" s="189"/>
      <c r="BH738" s="291"/>
      <c r="BI738" s="292"/>
      <c r="BJ738" s="187"/>
      <c r="BK738" s="187"/>
      <c r="BL738" s="187"/>
      <c r="BM738" s="189"/>
      <c r="BN738" s="187"/>
      <c r="BO738" s="163"/>
      <c r="BP738" s="189"/>
      <c r="BR738" s="142"/>
      <c r="BS738" s="293"/>
      <c r="BT738" s="293"/>
      <c r="BU738" s="293"/>
      <c r="BV738" s="163"/>
      <c r="BW738" s="163"/>
      <c r="BX738" s="192"/>
      <c r="BY738" s="189"/>
      <c r="BZ738" s="189"/>
      <c r="CA738" s="193"/>
      <c r="CB738" s="194"/>
      <c r="CC738" s="292"/>
      <c r="CD738" s="189"/>
      <c r="CE738" s="189"/>
      <c r="CF738" s="181"/>
      <c r="CG738" s="294"/>
      <c r="CH738" s="294"/>
      <c r="CI738" s="227"/>
      <c r="CJ738" s="142"/>
      <c r="CK738" s="192"/>
      <c r="CL738" s="142"/>
      <c r="CM738" s="188"/>
      <c r="CN738" s="295"/>
      <c r="CO738" s="189"/>
      <c r="CP738" s="189"/>
      <c r="CQ738" s="189"/>
      <c r="CR738" s="142"/>
      <c r="CS738" s="194"/>
    </row>
    <row r="739" spans="2:97">
      <c r="B739" s="181"/>
      <c r="C739" s="65"/>
      <c r="D739" s="65"/>
      <c r="E739" s="65"/>
      <c r="J739" s="192"/>
      <c r="K739"/>
      <c r="L739"/>
      <c r="O739" s="228"/>
      <c r="P739" s="228"/>
      <c r="Q739" s="189"/>
      <c r="R739" s="189"/>
      <c r="S739" s="187"/>
      <c r="T739" s="181"/>
      <c r="U739" s="187"/>
      <c r="V739" s="188"/>
      <c r="W739" s="189"/>
      <c r="X739" s="189"/>
      <c r="Y739" s="189"/>
      <c r="Z739" s="189"/>
      <c r="AA739" s="189"/>
      <c r="AB739" s="189"/>
      <c r="AC739" s="189"/>
      <c r="AD739" s="189"/>
      <c r="AE739" s="189"/>
      <c r="AF739" s="189"/>
      <c r="AG739" s="189"/>
      <c r="AH739" s="189"/>
      <c r="AI739" s="189"/>
      <c r="AJ739" s="189"/>
      <c r="AK739" s="189"/>
      <c r="AL739" s="189"/>
      <c r="AM739" s="189"/>
      <c r="AN739" s="189"/>
      <c r="AO739" s="189"/>
      <c r="AP739" s="189"/>
      <c r="AQ739" s="189"/>
      <c r="AR739" s="189"/>
      <c r="AS739" s="189"/>
      <c r="AT739" s="189"/>
      <c r="AU739" s="189"/>
      <c r="AV739" s="189"/>
      <c r="AW739" s="189"/>
      <c r="AX739" s="189"/>
      <c r="AY739" s="194"/>
      <c r="AZ739" s="142"/>
      <c r="BA739" s="184"/>
      <c r="BB739" s="184"/>
      <c r="BC739" s="184"/>
      <c r="BD739" s="189"/>
      <c r="BE739" s="189"/>
      <c r="BF739" s="189"/>
      <c r="BG739" s="189"/>
      <c r="BH739" s="291"/>
      <c r="BI739" s="292"/>
      <c r="BJ739" s="187"/>
      <c r="BK739" s="187"/>
      <c r="BL739" s="187"/>
      <c r="BM739" s="189"/>
      <c r="BN739" s="187"/>
      <c r="BO739" s="163"/>
      <c r="BP739" s="189"/>
      <c r="BR739" s="142"/>
      <c r="BS739" s="293"/>
      <c r="BT739" s="293"/>
      <c r="BU739" s="293"/>
      <c r="BV739" s="163"/>
      <c r="BW739" s="163"/>
      <c r="BX739" s="192"/>
      <c r="BY739" s="189"/>
      <c r="BZ739" s="189"/>
      <c r="CA739" s="193"/>
      <c r="CB739" s="194"/>
      <c r="CC739" s="292"/>
      <c r="CD739" s="189"/>
      <c r="CE739" s="189"/>
      <c r="CF739" s="181"/>
      <c r="CG739" s="294"/>
      <c r="CH739" s="294"/>
      <c r="CI739" s="227"/>
      <c r="CJ739" s="142"/>
      <c r="CK739" s="192"/>
      <c r="CL739" s="142"/>
      <c r="CM739" s="188"/>
      <c r="CN739" s="295"/>
      <c r="CO739" s="189"/>
      <c r="CP739" s="189"/>
      <c r="CQ739" s="189"/>
      <c r="CR739" s="142"/>
      <c r="CS739" s="194"/>
    </row>
    <row r="740" spans="2:97">
      <c r="B740" s="181"/>
      <c r="C740" s="65"/>
      <c r="D740" s="65"/>
      <c r="E740" s="65"/>
      <c r="J740" s="192"/>
      <c r="K740"/>
      <c r="L740"/>
      <c r="O740" s="228"/>
      <c r="P740" s="228"/>
      <c r="Q740" s="189"/>
      <c r="R740" s="189"/>
      <c r="S740" s="187"/>
      <c r="T740" s="181"/>
      <c r="U740" s="187"/>
      <c r="V740" s="188"/>
      <c r="W740" s="189"/>
      <c r="X740" s="189"/>
      <c r="Y740" s="189"/>
      <c r="Z740" s="189"/>
      <c r="AA740" s="189"/>
      <c r="AB740" s="189"/>
      <c r="AC740" s="189"/>
      <c r="AD740" s="189"/>
      <c r="AE740" s="189"/>
      <c r="AF740" s="189"/>
      <c r="AG740" s="189"/>
      <c r="AH740" s="189"/>
      <c r="AI740" s="189"/>
      <c r="AJ740" s="189"/>
      <c r="AK740" s="189"/>
      <c r="AL740" s="189"/>
      <c r="AM740" s="189"/>
      <c r="AN740" s="189"/>
      <c r="AO740" s="189"/>
      <c r="AP740" s="189"/>
      <c r="AQ740" s="189"/>
      <c r="AR740" s="189"/>
      <c r="AS740" s="189"/>
      <c r="AT740" s="189"/>
      <c r="AU740" s="189"/>
      <c r="AV740" s="189"/>
      <c r="AW740" s="189"/>
      <c r="AX740" s="189"/>
      <c r="AY740" s="194"/>
      <c r="AZ740" s="142"/>
      <c r="BA740" s="184"/>
      <c r="BB740" s="184"/>
      <c r="BC740" s="184"/>
      <c r="BD740" s="189"/>
      <c r="BE740" s="189"/>
      <c r="BF740" s="189"/>
      <c r="BG740" s="189"/>
      <c r="BH740" s="291"/>
      <c r="BI740" s="292"/>
      <c r="BJ740" s="187"/>
      <c r="BK740" s="187"/>
      <c r="BL740" s="187"/>
      <c r="BM740" s="189"/>
      <c r="BN740" s="187"/>
      <c r="BO740" s="163"/>
      <c r="BP740" s="189"/>
      <c r="BR740" s="142"/>
      <c r="BS740" s="293"/>
      <c r="BT740" s="293"/>
      <c r="BU740" s="293"/>
      <c r="BV740" s="163"/>
      <c r="BW740" s="163"/>
      <c r="BX740" s="192"/>
      <c r="BY740" s="189"/>
      <c r="BZ740" s="189"/>
      <c r="CA740" s="193"/>
      <c r="CB740" s="194"/>
      <c r="CC740" s="292"/>
      <c r="CD740" s="189"/>
      <c r="CE740" s="189"/>
      <c r="CF740" s="181"/>
      <c r="CG740" s="294"/>
      <c r="CH740" s="294"/>
      <c r="CI740" s="227"/>
      <c r="CJ740" s="142"/>
      <c r="CK740" s="192"/>
      <c r="CL740" s="142"/>
      <c r="CM740" s="188"/>
      <c r="CN740" s="295"/>
      <c r="CO740" s="189"/>
      <c r="CP740" s="189"/>
      <c r="CQ740" s="189"/>
      <c r="CR740" s="142"/>
      <c r="CS740" s="194"/>
    </row>
    <row r="741" spans="2:97">
      <c r="B741" s="181"/>
      <c r="C741" s="65"/>
      <c r="D741" s="65"/>
      <c r="E741" s="65"/>
      <c r="J741" s="192"/>
      <c r="K741"/>
      <c r="L741"/>
      <c r="O741" s="228"/>
      <c r="P741" s="228"/>
      <c r="Q741" s="189"/>
      <c r="R741" s="189"/>
      <c r="S741" s="187"/>
      <c r="T741" s="181"/>
      <c r="U741" s="187"/>
      <c r="V741" s="188"/>
      <c r="W741" s="189"/>
      <c r="X741" s="189"/>
      <c r="Y741" s="189"/>
      <c r="Z741" s="189"/>
      <c r="AA741" s="189"/>
      <c r="AB741" s="189"/>
      <c r="AC741" s="189"/>
      <c r="AD741" s="189"/>
      <c r="AE741" s="189"/>
      <c r="AF741" s="189"/>
      <c r="AG741" s="189"/>
      <c r="AH741" s="189"/>
      <c r="AI741" s="189"/>
      <c r="AJ741" s="189"/>
      <c r="AK741" s="189"/>
      <c r="AL741" s="189"/>
      <c r="AM741" s="189"/>
      <c r="AN741" s="189"/>
      <c r="AO741" s="189"/>
      <c r="AP741" s="189"/>
      <c r="AQ741" s="189"/>
      <c r="AR741" s="189"/>
      <c r="AS741" s="189"/>
      <c r="AT741" s="189"/>
      <c r="AU741" s="189"/>
      <c r="AV741" s="189"/>
      <c r="AW741" s="189"/>
      <c r="AX741" s="189"/>
      <c r="AY741" s="194"/>
      <c r="AZ741" s="142"/>
      <c r="BA741" s="184"/>
      <c r="BB741" s="184"/>
      <c r="BC741" s="184"/>
      <c r="BD741" s="189"/>
      <c r="BE741" s="189"/>
      <c r="BF741" s="189"/>
      <c r="BG741" s="189"/>
      <c r="BH741" s="291"/>
      <c r="BI741" s="292"/>
      <c r="BJ741" s="187"/>
      <c r="BK741" s="187"/>
      <c r="BL741" s="187"/>
      <c r="BM741" s="189"/>
      <c r="BN741" s="187"/>
      <c r="BO741" s="163"/>
      <c r="BP741" s="189"/>
      <c r="BR741" s="142"/>
      <c r="BS741" s="293"/>
      <c r="BT741" s="293"/>
      <c r="BU741" s="293"/>
      <c r="BV741" s="163"/>
      <c r="BW741" s="163"/>
      <c r="BX741" s="192"/>
      <c r="BY741" s="189"/>
      <c r="BZ741" s="189"/>
      <c r="CA741" s="193"/>
      <c r="CB741" s="194"/>
      <c r="CC741" s="292"/>
      <c r="CD741" s="189"/>
      <c r="CE741" s="189"/>
      <c r="CF741" s="181"/>
      <c r="CG741" s="294"/>
      <c r="CH741" s="294"/>
      <c r="CI741" s="227"/>
      <c r="CJ741" s="142"/>
      <c r="CK741" s="192"/>
      <c r="CL741" s="142"/>
      <c r="CM741" s="188"/>
      <c r="CN741" s="295"/>
      <c r="CO741" s="189"/>
      <c r="CP741" s="189"/>
      <c r="CQ741" s="189"/>
      <c r="CR741" s="142"/>
      <c r="CS741" s="194"/>
    </row>
    <row r="742" spans="2:97">
      <c r="B742" s="181"/>
      <c r="C742" s="65"/>
      <c r="D742" s="65"/>
      <c r="E742" s="65"/>
      <c r="J742" s="192"/>
      <c r="K742"/>
      <c r="L742"/>
      <c r="O742" s="228"/>
      <c r="P742" s="228"/>
      <c r="Q742" s="189"/>
      <c r="R742" s="189"/>
      <c r="S742" s="187"/>
      <c r="T742" s="181"/>
      <c r="U742" s="187"/>
      <c r="V742" s="188"/>
      <c r="W742" s="189"/>
      <c r="X742" s="189"/>
      <c r="Y742" s="189"/>
      <c r="Z742" s="189"/>
      <c r="AA742" s="189"/>
      <c r="AB742" s="189"/>
      <c r="AC742" s="189"/>
      <c r="AD742" s="189"/>
      <c r="AE742" s="189"/>
      <c r="AF742" s="189"/>
      <c r="AG742" s="189"/>
      <c r="AH742" s="189"/>
      <c r="AI742" s="189"/>
      <c r="AJ742" s="189"/>
      <c r="AK742" s="189"/>
      <c r="AL742" s="189"/>
      <c r="AM742" s="189"/>
      <c r="AN742" s="189"/>
      <c r="AO742" s="189"/>
      <c r="AP742" s="189"/>
      <c r="AQ742" s="189"/>
      <c r="AR742" s="189"/>
      <c r="AS742" s="189"/>
      <c r="AT742" s="189"/>
      <c r="AU742" s="189"/>
      <c r="AV742" s="189"/>
      <c r="AW742" s="189"/>
      <c r="AX742" s="189"/>
      <c r="AY742" s="194"/>
      <c r="AZ742" s="142"/>
      <c r="BA742" s="184"/>
      <c r="BB742" s="184"/>
      <c r="BC742" s="184"/>
      <c r="BD742" s="189"/>
      <c r="BE742" s="189"/>
      <c r="BF742" s="189"/>
      <c r="BG742" s="189"/>
      <c r="BH742" s="291"/>
      <c r="BI742" s="292"/>
      <c r="BJ742" s="187"/>
      <c r="BK742" s="187"/>
      <c r="BL742" s="187"/>
      <c r="BM742" s="189"/>
      <c r="BN742" s="187"/>
      <c r="BO742" s="163"/>
      <c r="BP742" s="189"/>
      <c r="BR742" s="142"/>
      <c r="BS742" s="293"/>
      <c r="BT742" s="293"/>
      <c r="BU742" s="293"/>
      <c r="BV742" s="163"/>
      <c r="BW742" s="163"/>
      <c r="BX742" s="192"/>
      <c r="BY742" s="189"/>
      <c r="BZ742" s="189"/>
      <c r="CA742" s="193"/>
      <c r="CB742" s="194"/>
      <c r="CC742" s="292"/>
      <c r="CD742" s="189"/>
      <c r="CE742" s="189"/>
      <c r="CF742" s="181"/>
      <c r="CG742" s="294"/>
      <c r="CH742" s="294"/>
      <c r="CI742" s="227"/>
      <c r="CJ742" s="142"/>
      <c r="CK742" s="192"/>
      <c r="CL742" s="142"/>
      <c r="CM742" s="188"/>
      <c r="CN742" s="295"/>
      <c r="CO742" s="189"/>
      <c r="CP742" s="189"/>
      <c r="CQ742" s="189"/>
      <c r="CR742" s="142"/>
      <c r="CS742" s="194"/>
    </row>
    <row r="743" spans="2:97">
      <c r="B743" s="181"/>
      <c r="C743" s="65"/>
      <c r="D743" s="65"/>
      <c r="E743" s="65"/>
      <c r="J743" s="192"/>
      <c r="K743"/>
      <c r="L743"/>
      <c r="O743" s="228"/>
      <c r="P743" s="228"/>
      <c r="Q743" s="189"/>
      <c r="R743" s="189"/>
      <c r="S743" s="187"/>
      <c r="T743" s="181"/>
      <c r="U743" s="187"/>
      <c r="V743" s="188"/>
      <c r="W743" s="189"/>
      <c r="X743" s="189"/>
      <c r="Y743" s="189"/>
      <c r="Z743" s="189"/>
      <c r="AA743" s="189"/>
      <c r="AB743" s="189"/>
      <c r="AC743" s="189"/>
      <c r="AD743" s="189"/>
      <c r="AE743" s="189"/>
      <c r="AF743" s="189"/>
      <c r="AG743" s="189"/>
      <c r="AH743" s="189"/>
      <c r="AI743" s="189"/>
      <c r="AJ743" s="189"/>
      <c r="AK743" s="189"/>
      <c r="AL743" s="189"/>
      <c r="AM743" s="189"/>
      <c r="AN743" s="189"/>
      <c r="AO743" s="189"/>
      <c r="AP743" s="189"/>
      <c r="AQ743" s="189"/>
      <c r="AR743" s="189"/>
      <c r="AS743" s="189"/>
      <c r="AT743" s="189"/>
      <c r="AU743" s="189"/>
      <c r="AV743" s="189"/>
      <c r="AW743" s="189"/>
      <c r="AX743" s="189"/>
      <c r="AY743" s="194"/>
      <c r="AZ743" s="142"/>
      <c r="BA743" s="184"/>
      <c r="BB743" s="184"/>
      <c r="BC743" s="184"/>
      <c r="BD743" s="189"/>
      <c r="BE743" s="189"/>
      <c r="BF743" s="189"/>
      <c r="BG743" s="189"/>
      <c r="BH743" s="291"/>
      <c r="BI743" s="292"/>
      <c r="BJ743" s="187"/>
      <c r="BK743" s="187"/>
      <c r="BL743" s="187"/>
      <c r="BM743" s="189"/>
      <c r="BN743" s="187"/>
      <c r="BO743" s="163"/>
      <c r="BP743" s="189"/>
      <c r="BR743" s="142"/>
      <c r="BS743" s="293"/>
      <c r="BT743" s="293"/>
      <c r="BU743" s="293"/>
      <c r="BV743" s="163"/>
      <c r="BW743" s="163"/>
      <c r="BX743" s="192"/>
      <c r="BY743" s="189"/>
      <c r="BZ743" s="189"/>
      <c r="CA743" s="193"/>
      <c r="CB743" s="194"/>
      <c r="CC743" s="292"/>
      <c r="CD743" s="189"/>
      <c r="CE743" s="189"/>
      <c r="CF743" s="181"/>
      <c r="CG743" s="294"/>
      <c r="CH743" s="294"/>
      <c r="CI743" s="227"/>
      <c r="CJ743" s="142"/>
      <c r="CK743" s="192"/>
      <c r="CL743" s="142"/>
      <c r="CM743" s="188"/>
      <c r="CN743" s="295"/>
      <c r="CO743" s="189"/>
      <c r="CP743" s="189"/>
      <c r="CQ743" s="189"/>
      <c r="CR743" s="142"/>
      <c r="CS743" s="194"/>
    </row>
    <row r="744" spans="2:97">
      <c r="B744" s="181"/>
      <c r="C744" s="65"/>
      <c r="D744" s="65"/>
      <c r="E744" s="65"/>
      <c r="J744" s="192"/>
      <c r="K744"/>
      <c r="L744"/>
      <c r="O744" s="228"/>
      <c r="P744" s="228"/>
      <c r="Q744" s="189"/>
      <c r="R744" s="189"/>
      <c r="S744" s="187"/>
      <c r="T744" s="181"/>
      <c r="U744" s="187"/>
      <c r="V744" s="188"/>
      <c r="W744" s="189"/>
      <c r="X744" s="189"/>
      <c r="Y744" s="189"/>
      <c r="Z744" s="189"/>
      <c r="AA744" s="189"/>
      <c r="AB744" s="189"/>
      <c r="AC744" s="189"/>
      <c r="AD744" s="189"/>
      <c r="AE744" s="189"/>
      <c r="AF744" s="189"/>
      <c r="AG744" s="189"/>
      <c r="AH744" s="189"/>
      <c r="AI744" s="189"/>
      <c r="AJ744" s="189"/>
      <c r="AK744" s="189"/>
      <c r="AL744" s="189"/>
      <c r="AM744" s="189"/>
      <c r="AN744" s="189"/>
      <c r="AO744" s="189"/>
      <c r="AP744" s="189"/>
      <c r="AQ744" s="189"/>
      <c r="AR744" s="189"/>
      <c r="AS744" s="189"/>
      <c r="AT744" s="189"/>
      <c r="AU744" s="189"/>
      <c r="AV744" s="189"/>
      <c r="AW744" s="189"/>
      <c r="AX744" s="189"/>
      <c r="AY744" s="194"/>
      <c r="AZ744" s="142"/>
      <c r="BA744" s="184"/>
      <c r="BB744" s="184"/>
      <c r="BC744" s="184"/>
      <c r="BD744" s="189"/>
      <c r="BE744" s="189"/>
      <c r="BF744" s="189"/>
      <c r="BG744" s="189"/>
      <c r="BH744" s="291"/>
      <c r="BI744" s="292"/>
      <c r="BJ744" s="187"/>
      <c r="BK744" s="187"/>
      <c r="BL744" s="187"/>
      <c r="BM744" s="189"/>
      <c r="BN744" s="187"/>
      <c r="BO744" s="163"/>
      <c r="BP744" s="189"/>
      <c r="BR744" s="142"/>
      <c r="BS744" s="293"/>
      <c r="BT744" s="293"/>
      <c r="BU744" s="293"/>
      <c r="BV744" s="163"/>
      <c r="BW744" s="163"/>
      <c r="BX744" s="192"/>
      <c r="BY744" s="189"/>
      <c r="BZ744" s="189"/>
      <c r="CA744" s="193"/>
      <c r="CB744" s="194"/>
      <c r="CC744" s="292"/>
      <c r="CD744" s="189"/>
      <c r="CE744" s="189"/>
      <c r="CF744" s="181"/>
      <c r="CG744" s="294"/>
      <c r="CH744" s="294"/>
      <c r="CI744" s="227"/>
      <c r="CJ744" s="142"/>
      <c r="CK744" s="192"/>
      <c r="CL744" s="142"/>
      <c r="CM744" s="188"/>
      <c r="CN744" s="295"/>
      <c r="CO744" s="189"/>
      <c r="CP744" s="189"/>
      <c r="CQ744" s="189"/>
      <c r="CR744" s="142"/>
      <c r="CS744" s="194"/>
    </row>
    <row r="745" spans="2:97">
      <c r="B745" s="181"/>
      <c r="C745" s="65"/>
      <c r="D745" s="65"/>
      <c r="E745" s="65"/>
      <c r="J745" s="192"/>
      <c r="K745"/>
      <c r="L745"/>
      <c r="O745" s="228"/>
      <c r="P745" s="228"/>
      <c r="Q745" s="189"/>
      <c r="R745" s="189"/>
      <c r="S745" s="187"/>
      <c r="T745" s="181"/>
      <c r="U745" s="187"/>
      <c r="V745" s="188"/>
      <c r="W745" s="189"/>
      <c r="X745" s="189"/>
      <c r="Y745" s="189"/>
      <c r="Z745" s="189"/>
      <c r="AA745" s="189"/>
      <c r="AB745" s="189"/>
      <c r="AC745" s="189"/>
      <c r="AD745" s="189"/>
      <c r="AE745" s="189"/>
      <c r="AF745" s="189"/>
      <c r="AG745" s="189"/>
      <c r="AH745" s="189"/>
      <c r="AI745" s="189"/>
      <c r="AJ745" s="189"/>
      <c r="AK745" s="189"/>
      <c r="AL745" s="189"/>
      <c r="AM745" s="189"/>
      <c r="AN745" s="189"/>
      <c r="AO745" s="189"/>
      <c r="AP745" s="189"/>
      <c r="AQ745" s="189"/>
      <c r="AR745" s="189"/>
      <c r="AS745" s="189"/>
      <c r="AT745" s="189"/>
      <c r="AU745" s="189"/>
      <c r="AV745" s="189"/>
      <c r="AW745" s="189"/>
      <c r="AX745" s="189"/>
      <c r="AY745" s="194"/>
      <c r="AZ745" s="142"/>
      <c r="BA745" s="184"/>
      <c r="BB745" s="184"/>
      <c r="BC745" s="184"/>
      <c r="BD745" s="189"/>
      <c r="BE745" s="189"/>
      <c r="BF745" s="189"/>
      <c r="BG745" s="189"/>
      <c r="BH745" s="291"/>
      <c r="BI745" s="292"/>
      <c r="BJ745" s="187"/>
      <c r="BK745" s="187"/>
      <c r="BL745" s="187"/>
      <c r="BM745" s="189"/>
      <c r="BN745" s="187"/>
      <c r="BO745" s="163"/>
      <c r="BP745" s="189"/>
      <c r="BR745" s="142"/>
      <c r="BS745" s="293"/>
      <c r="BT745" s="293"/>
      <c r="BU745" s="293"/>
      <c r="BV745" s="163"/>
      <c r="BW745" s="163"/>
      <c r="BX745" s="192"/>
      <c r="BY745" s="189"/>
      <c r="BZ745" s="189"/>
      <c r="CA745" s="193"/>
      <c r="CB745" s="194"/>
      <c r="CC745" s="292"/>
      <c r="CD745" s="189"/>
      <c r="CE745" s="189"/>
      <c r="CF745" s="181"/>
      <c r="CG745" s="294"/>
      <c r="CH745" s="294"/>
      <c r="CI745" s="227"/>
      <c r="CJ745" s="142"/>
      <c r="CK745" s="192"/>
      <c r="CL745" s="142"/>
      <c r="CM745" s="188"/>
      <c r="CN745" s="295"/>
      <c r="CO745" s="189"/>
      <c r="CP745" s="189"/>
      <c r="CQ745" s="189"/>
      <c r="CR745" s="142"/>
      <c r="CS745" s="194"/>
    </row>
    <row r="746" spans="2:97">
      <c r="B746" s="181"/>
      <c r="C746" s="65"/>
      <c r="D746" s="65"/>
      <c r="E746" s="65"/>
      <c r="J746" s="192"/>
      <c r="K746"/>
      <c r="L746"/>
      <c r="O746" s="228"/>
      <c r="P746" s="228"/>
      <c r="Q746" s="189"/>
      <c r="R746" s="189"/>
      <c r="S746" s="187"/>
      <c r="T746" s="181"/>
      <c r="U746" s="187"/>
      <c r="V746" s="188"/>
      <c r="W746" s="189"/>
      <c r="X746" s="189"/>
      <c r="Y746" s="189"/>
      <c r="Z746" s="189"/>
      <c r="AA746" s="189"/>
      <c r="AB746" s="189"/>
      <c r="AC746" s="189"/>
      <c r="AD746" s="189"/>
      <c r="AE746" s="189"/>
      <c r="AF746" s="189"/>
      <c r="AG746" s="189"/>
      <c r="AH746" s="189"/>
      <c r="AI746" s="189"/>
      <c r="AJ746" s="189"/>
      <c r="AK746" s="189"/>
      <c r="AL746" s="189"/>
      <c r="AM746" s="189"/>
      <c r="AN746" s="189"/>
      <c r="AO746" s="189"/>
      <c r="AP746" s="189"/>
      <c r="AQ746" s="189"/>
      <c r="AR746" s="189"/>
      <c r="AS746" s="189"/>
      <c r="AT746" s="189"/>
      <c r="AU746" s="189"/>
      <c r="AV746" s="189"/>
      <c r="AW746" s="189"/>
      <c r="AX746" s="189"/>
      <c r="AY746" s="194"/>
      <c r="AZ746" s="142"/>
      <c r="BA746" s="184"/>
      <c r="BB746" s="184"/>
      <c r="BC746" s="184"/>
      <c r="BD746" s="189"/>
      <c r="BE746" s="189"/>
      <c r="BF746" s="189"/>
      <c r="BG746" s="189"/>
      <c r="BH746" s="291"/>
      <c r="BI746" s="292"/>
      <c r="BJ746" s="187"/>
      <c r="BK746" s="187"/>
      <c r="BL746" s="187"/>
      <c r="BM746" s="189"/>
      <c r="BN746" s="187"/>
      <c r="BO746" s="163"/>
      <c r="BP746" s="189"/>
      <c r="BR746" s="142"/>
      <c r="BS746" s="293"/>
      <c r="BT746" s="293"/>
      <c r="BU746" s="293"/>
      <c r="BV746" s="163"/>
      <c r="BW746" s="163"/>
      <c r="BX746" s="192"/>
      <c r="BY746" s="189"/>
      <c r="BZ746" s="189"/>
      <c r="CA746" s="193"/>
      <c r="CB746" s="194"/>
      <c r="CC746" s="292"/>
      <c r="CD746" s="189"/>
      <c r="CE746" s="189"/>
      <c r="CF746" s="181"/>
      <c r="CG746" s="294"/>
      <c r="CH746" s="294"/>
      <c r="CI746" s="227"/>
      <c r="CJ746" s="142"/>
      <c r="CK746" s="192"/>
      <c r="CL746" s="142"/>
      <c r="CM746" s="188"/>
      <c r="CN746" s="295"/>
      <c r="CO746" s="189"/>
      <c r="CP746" s="189"/>
      <c r="CQ746" s="189"/>
      <c r="CR746" s="142"/>
      <c r="CS746" s="194"/>
    </row>
    <row r="747" spans="2:97">
      <c r="B747" s="181"/>
      <c r="C747" s="65"/>
      <c r="D747" s="65"/>
      <c r="E747" s="65"/>
      <c r="J747" s="192"/>
      <c r="K747"/>
      <c r="L747"/>
      <c r="O747" s="228"/>
      <c r="P747" s="228"/>
      <c r="Q747" s="189"/>
      <c r="R747" s="189"/>
      <c r="S747" s="187"/>
      <c r="T747" s="181"/>
      <c r="U747" s="187"/>
      <c r="V747" s="188"/>
      <c r="W747" s="189"/>
      <c r="X747" s="189"/>
      <c r="Y747" s="189"/>
      <c r="Z747" s="189"/>
      <c r="AA747" s="189"/>
      <c r="AB747" s="189"/>
      <c r="AC747" s="189"/>
      <c r="AD747" s="189"/>
      <c r="AE747" s="189"/>
      <c r="AF747" s="189"/>
      <c r="AG747" s="189"/>
      <c r="AH747" s="189"/>
      <c r="AI747" s="189"/>
      <c r="AJ747" s="189"/>
      <c r="AK747" s="189"/>
      <c r="AL747" s="189"/>
      <c r="AM747" s="189"/>
      <c r="AN747" s="189"/>
      <c r="AO747" s="189"/>
      <c r="AP747" s="189"/>
      <c r="AQ747" s="189"/>
      <c r="AR747" s="189"/>
      <c r="AS747" s="189"/>
      <c r="AT747" s="189"/>
      <c r="AU747" s="189"/>
      <c r="AV747" s="189"/>
      <c r="AW747" s="189"/>
      <c r="AX747" s="189"/>
      <c r="AY747" s="194"/>
      <c r="AZ747" s="142"/>
      <c r="BA747" s="184"/>
      <c r="BB747" s="184"/>
      <c r="BC747" s="184"/>
      <c r="BD747" s="189"/>
      <c r="BE747" s="189"/>
      <c r="BF747" s="189"/>
      <c r="BG747" s="189"/>
      <c r="BH747" s="291"/>
      <c r="BI747" s="292"/>
      <c r="BJ747" s="187"/>
      <c r="BK747" s="187"/>
      <c r="BL747" s="187"/>
      <c r="BM747" s="189"/>
      <c r="BN747" s="187"/>
      <c r="BO747" s="163"/>
      <c r="BP747" s="189"/>
      <c r="BR747" s="142"/>
      <c r="BS747" s="293"/>
      <c r="BT747" s="293"/>
      <c r="BU747" s="293"/>
      <c r="BV747" s="163"/>
      <c r="BW747" s="163"/>
      <c r="BX747" s="192"/>
      <c r="BY747" s="189"/>
      <c r="BZ747" s="189"/>
      <c r="CA747" s="193"/>
      <c r="CB747" s="194"/>
      <c r="CC747" s="292"/>
      <c r="CD747" s="189"/>
      <c r="CE747" s="189"/>
      <c r="CF747" s="181"/>
      <c r="CG747" s="294"/>
      <c r="CH747" s="294"/>
      <c r="CI747" s="227"/>
      <c r="CJ747" s="142"/>
      <c r="CK747" s="192"/>
      <c r="CL747" s="142"/>
      <c r="CM747" s="188"/>
      <c r="CN747" s="295"/>
      <c r="CO747" s="189"/>
      <c r="CP747" s="189"/>
      <c r="CQ747" s="189"/>
      <c r="CR747" s="142"/>
      <c r="CS747" s="194"/>
    </row>
    <row r="748" spans="2:97">
      <c r="B748" s="181"/>
      <c r="C748" s="65"/>
      <c r="D748" s="65"/>
      <c r="E748" s="65"/>
      <c r="J748" s="192"/>
      <c r="K748"/>
      <c r="L748"/>
      <c r="O748" s="228"/>
      <c r="P748" s="228"/>
      <c r="Q748" s="189"/>
      <c r="R748" s="189"/>
      <c r="S748" s="187"/>
      <c r="T748" s="181"/>
      <c r="U748" s="187"/>
      <c r="V748" s="188"/>
      <c r="W748" s="189"/>
      <c r="X748" s="189"/>
      <c r="Y748" s="189"/>
      <c r="Z748" s="189"/>
      <c r="AA748" s="189"/>
      <c r="AB748" s="189"/>
      <c r="AC748" s="189"/>
      <c r="AD748" s="189"/>
      <c r="AE748" s="189"/>
      <c r="AF748" s="189"/>
      <c r="AG748" s="189"/>
      <c r="AH748" s="189"/>
      <c r="AI748" s="189"/>
      <c r="AJ748" s="189"/>
      <c r="AK748" s="189"/>
      <c r="AL748" s="189"/>
      <c r="AM748" s="189"/>
      <c r="AN748" s="189"/>
      <c r="AO748" s="189"/>
      <c r="AP748" s="189"/>
      <c r="AQ748" s="189"/>
      <c r="AR748" s="189"/>
      <c r="AS748" s="189"/>
      <c r="AT748" s="189"/>
      <c r="AU748" s="189"/>
      <c r="AV748" s="189"/>
      <c r="AW748" s="189"/>
      <c r="AX748" s="189"/>
      <c r="AY748" s="194"/>
      <c r="AZ748" s="142"/>
      <c r="BA748" s="184"/>
      <c r="BB748" s="184"/>
      <c r="BC748" s="184"/>
      <c r="BD748" s="189"/>
      <c r="BE748" s="189"/>
      <c r="BF748" s="189"/>
      <c r="BG748" s="189"/>
      <c r="BH748" s="291"/>
      <c r="BI748" s="292"/>
      <c r="BJ748" s="187"/>
      <c r="BK748" s="187"/>
      <c r="BL748" s="187"/>
      <c r="BM748" s="189"/>
      <c r="BN748" s="187"/>
      <c r="BO748" s="163"/>
      <c r="BP748" s="189"/>
      <c r="BR748" s="142"/>
      <c r="BS748" s="293"/>
      <c r="BT748" s="293"/>
      <c r="BU748" s="293"/>
      <c r="BV748" s="163"/>
      <c r="BW748" s="163"/>
      <c r="BX748" s="192"/>
      <c r="BY748" s="189"/>
      <c r="BZ748" s="189"/>
      <c r="CA748" s="193"/>
      <c r="CB748" s="194"/>
      <c r="CC748" s="292"/>
      <c r="CD748" s="189"/>
      <c r="CE748" s="189"/>
      <c r="CF748" s="181"/>
      <c r="CG748" s="294"/>
      <c r="CH748" s="294"/>
      <c r="CI748" s="227"/>
      <c r="CJ748" s="142"/>
      <c r="CK748" s="192"/>
      <c r="CL748" s="142"/>
      <c r="CM748" s="188"/>
      <c r="CN748" s="295"/>
      <c r="CO748" s="189"/>
      <c r="CP748" s="189"/>
      <c r="CQ748" s="189"/>
      <c r="CR748" s="142"/>
      <c r="CS748" s="194"/>
    </row>
    <row r="749" spans="2:97">
      <c r="B749" s="181"/>
      <c r="C749" s="65"/>
      <c r="D749" s="65"/>
      <c r="E749" s="65"/>
      <c r="J749" s="192"/>
      <c r="K749"/>
      <c r="L749"/>
      <c r="O749" s="228"/>
      <c r="P749" s="228"/>
      <c r="Q749" s="189"/>
      <c r="R749" s="189"/>
      <c r="S749" s="187"/>
      <c r="T749" s="181"/>
      <c r="U749" s="187"/>
      <c r="V749" s="188"/>
      <c r="W749" s="189"/>
      <c r="X749" s="189"/>
      <c r="Y749" s="189"/>
      <c r="Z749" s="189"/>
      <c r="AA749" s="189"/>
      <c r="AB749" s="189"/>
      <c r="AC749" s="189"/>
      <c r="AD749" s="189"/>
      <c r="AE749" s="189"/>
      <c r="AF749" s="189"/>
      <c r="AG749" s="189"/>
      <c r="AH749" s="189"/>
      <c r="AI749" s="189"/>
      <c r="AJ749" s="189"/>
      <c r="AK749" s="189"/>
      <c r="AL749" s="189"/>
      <c r="AM749" s="189"/>
      <c r="AN749" s="189"/>
      <c r="AO749" s="189"/>
      <c r="AP749" s="189"/>
      <c r="AQ749" s="189"/>
      <c r="AR749" s="189"/>
      <c r="AS749" s="189"/>
      <c r="AT749" s="189"/>
      <c r="AU749" s="189"/>
      <c r="AV749" s="189"/>
      <c r="AW749" s="189"/>
      <c r="AX749" s="189"/>
      <c r="AY749" s="194"/>
      <c r="AZ749" s="142"/>
      <c r="BA749" s="184"/>
      <c r="BB749" s="184"/>
      <c r="BC749" s="184"/>
      <c r="BD749" s="189"/>
      <c r="BE749" s="189"/>
      <c r="BF749" s="189"/>
      <c r="BG749" s="189"/>
      <c r="BH749" s="291"/>
      <c r="BI749" s="292"/>
      <c r="BJ749" s="187"/>
      <c r="BK749" s="187"/>
      <c r="BL749" s="187"/>
      <c r="BM749" s="189"/>
      <c r="BN749" s="187"/>
      <c r="BO749" s="163"/>
      <c r="BP749" s="189"/>
      <c r="BR749" s="142"/>
      <c r="BS749" s="293"/>
      <c r="BT749" s="293"/>
      <c r="BU749" s="293"/>
      <c r="BV749" s="163"/>
      <c r="BW749" s="163"/>
      <c r="BX749" s="192"/>
      <c r="BY749" s="189"/>
      <c r="BZ749" s="189"/>
      <c r="CA749" s="193"/>
      <c r="CB749" s="194"/>
      <c r="CC749" s="292"/>
      <c r="CD749" s="189"/>
      <c r="CE749" s="189"/>
      <c r="CF749" s="181"/>
      <c r="CG749" s="294"/>
      <c r="CH749" s="294"/>
      <c r="CI749" s="227"/>
      <c r="CJ749" s="142"/>
      <c r="CK749" s="192"/>
      <c r="CL749" s="142"/>
      <c r="CM749" s="188"/>
      <c r="CN749" s="295"/>
      <c r="CO749" s="189"/>
      <c r="CP749" s="189"/>
      <c r="CQ749" s="189"/>
      <c r="CR749" s="142"/>
      <c r="CS749" s="194"/>
    </row>
    <row r="750" spans="2:97">
      <c r="B750" s="181"/>
      <c r="C750" s="65"/>
      <c r="D750" s="65"/>
      <c r="E750" s="65"/>
      <c r="J750" s="192"/>
      <c r="K750"/>
      <c r="L750"/>
      <c r="O750" s="228"/>
      <c r="P750" s="228"/>
      <c r="Q750" s="189"/>
      <c r="R750" s="189"/>
      <c r="S750" s="187"/>
      <c r="T750" s="181"/>
      <c r="U750" s="187"/>
      <c r="V750" s="188"/>
      <c r="W750" s="189"/>
      <c r="X750" s="189"/>
      <c r="Y750" s="189"/>
      <c r="Z750" s="189"/>
      <c r="AA750" s="189"/>
      <c r="AB750" s="189"/>
      <c r="AC750" s="189"/>
      <c r="AD750" s="189"/>
      <c r="AE750" s="189"/>
      <c r="AF750" s="189"/>
      <c r="AG750" s="189"/>
      <c r="AH750" s="189"/>
      <c r="AI750" s="189"/>
      <c r="AJ750" s="189"/>
      <c r="AK750" s="189"/>
      <c r="AL750" s="189"/>
      <c r="AM750" s="189"/>
      <c r="AN750" s="189"/>
      <c r="AO750" s="189"/>
      <c r="AP750" s="189"/>
      <c r="AQ750" s="189"/>
      <c r="AR750" s="189"/>
      <c r="AS750" s="189"/>
      <c r="AT750" s="189"/>
      <c r="AU750" s="189"/>
      <c r="AV750" s="189"/>
      <c r="AW750" s="189"/>
      <c r="AX750" s="189"/>
      <c r="AY750" s="194"/>
      <c r="AZ750" s="142"/>
      <c r="BA750" s="184"/>
      <c r="BB750" s="184"/>
      <c r="BC750" s="184"/>
      <c r="BD750" s="189"/>
      <c r="BE750" s="189"/>
      <c r="BF750" s="189"/>
      <c r="BG750" s="189"/>
      <c r="BH750" s="291"/>
      <c r="BI750" s="292"/>
      <c r="BJ750" s="187"/>
      <c r="BK750" s="187"/>
      <c r="BL750" s="187"/>
      <c r="BM750" s="189"/>
      <c r="BN750" s="187"/>
      <c r="BO750" s="163"/>
      <c r="BP750" s="189"/>
      <c r="BR750" s="142"/>
      <c r="BS750" s="293"/>
      <c r="BT750" s="293"/>
      <c r="BU750" s="293"/>
      <c r="BV750" s="163"/>
      <c r="BW750" s="163"/>
      <c r="BX750" s="192"/>
      <c r="BY750" s="189"/>
      <c r="BZ750" s="189"/>
      <c r="CA750" s="193"/>
      <c r="CB750" s="194"/>
      <c r="CC750" s="292"/>
      <c r="CD750" s="189"/>
      <c r="CE750" s="189"/>
      <c r="CF750" s="181"/>
      <c r="CG750" s="294"/>
      <c r="CH750" s="294"/>
      <c r="CI750" s="227"/>
      <c r="CJ750" s="142"/>
      <c r="CK750" s="192"/>
      <c r="CL750" s="142"/>
      <c r="CM750" s="188"/>
      <c r="CN750" s="295"/>
      <c r="CO750" s="189"/>
      <c r="CP750" s="189"/>
      <c r="CQ750" s="189"/>
      <c r="CR750" s="142"/>
      <c r="CS750" s="194"/>
    </row>
    <row r="751" spans="2:97">
      <c r="B751" s="181"/>
      <c r="C751" s="65"/>
      <c r="D751" s="65"/>
      <c r="E751" s="65"/>
      <c r="J751" s="192"/>
      <c r="K751"/>
      <c r="L751"/>
      <c r="O751" s="228"/>
      <c r="P751" s="228"/>
      <c r="Q751" s="189"/>
      <c r="R751" s="189"/>
      <c r="S751" s="187"/>
      <c r="T751" s="181"/>
      <c r="U751" s="187"/>
      <c r="V751" s="188"/>
      <c r="W751" s="189"/>
      <c r="X751" s="189"/>
      <c r="Y751" s="189"/>
      <c r="Z751" s="189"/>
      <c r="AA751" s="189"/>
      <c r="AB751" s="189"/>
      <c r="AC751" s="189"/>
      <c r="AD751" s="189"/>
      <c r="AE751" s="189"/>
      <c r="AF751" s="189"/>
      <c r="AG751" s="189"/>
      <c r="AH751" s="189"/>
      <c r="AI751" s="189"/>
      <c r="AJ751" s="189"/>
      <c r="AK751" s="189"/>
      <c r="AL751" s="189"/>
      <c r="AM751" s="189"/>
      <c r="AN751" s="189"/>
      <c r="AO751" s="189"/>
      <c r="AP751" s="189"/>
      <c r="AQ751" s="189"/>
      <c r="AR751" s="189"/>
      <c r="AS751" s="189"/>
      <c r="AT751" s="189"/>
      <c r="AU751" s="189"/>
      <c r="AV751" s="189"/>
      <c r="AW751" s="189"/>
      <c r="AX751" s="189"/>
      <c r="AY751" s="194"/>
      <c r="AZ751" s="142"/>
      <c r="BA751" s="184"/>
      <c r="BB751" s="184"/>
      <c r="BC751" s="184"/>
      <c r="BD751" s="189"/>
      <c r="BE751" s="189"/>
      <c r="BF751" s="189"/>
      <c r="BG751" s="189"/>
      <c r="BH751" s="291"/>
      <c r="BI751" s="292"/>
      <c r="BJ751" s="187"/>
      <c r="BK751" s="187"/>
      <c r="BL751" s="187"/>
      <c r="BM751" s="189"/>
      <c r="BN751" s="187"/>
      <c r="BO751" s="163"/>
      <c r="BP751" s="189"/>
      <c r="BR751" s="142"/>
      <c r="BS751" s="293"/>
      <c r="BT751" s="293"/>
      <c r="BU751" s="293"/>
      <c r="BV751" s="163"/>
      <c r="BW751" s="163"/>
      <c r="BX751" s="192"/>
      <c r="BY751" s="189"/>
      <c r="BZ751" s="189"/>
      <c r="CA751" s="193"/>
      <c r="CB751" s="194"/>
      <c r="CC751" s="292"/>
      <c r="CD751" s="189"/>
      <c r="CE751" s="189"/>
      <c r="CF751" s="181"/>
      <c r="CG751" s="294"/>
      <c r="CH751" s="294"/>
      <c r="CI751" s="227"/>
      <c r="CJ751" s="142"/>
      <c r="CK751" s="192"/>
      <c r="CL751" s="142"/>
      <c r="CM751" s="188"/>
      <c r="CN751" s="295"/>
      <c r="CO751" s="189"/>
      <c r="CP751" s="189"/>
      <c r="CQ751" s="189"/>
      <c r="CR751" s="142"/>
      <c r="CS751" s="194"/>
    </row>
    <row r="752" spans="2:97">
      <c r="B752" s="181"/>
      <c r="C752" s="65"/>
      <c r="D752" s="65"/>
      <c r="E752" s="65"/>
      <c r="J752" s="192"/>
      <c r="K752"/>
      <c r="L752"/>
      <c r="O752" s="228"/>
      <c r="P752" s="228"/>
      <c r="Q752" s="189"/>
      <c r="R752" s="189"/>
      <c r="S752" s="187"/>
      <c r="T752" s="181"/>
      <c r="U752" s="187"/>
      <c r="V752" s="188"/>
      <c r="W752" s="189"/>
      <c r="X752" s="189"/>
      <c r="Y752" s="189"/>
      <c r="Z752" s="189"/>
      <c r="AA752" s="189"/>
      <c r="AB752" s="189"/>
      <c r="AC752" s="189"/>
      <c r="AD752" s="189"/>
      <c r="AE752" s="189"/>
      <c r="AF752" s="189"/>
      <c r="AG752" s="189"/>
      <c r="AH752" s="189"/>
      <c r="AI752" s="189"/>
      <c r="AJ752" s="189"/>
      <c r="AK752" s="189"/>
      <c r="AL752" s="189"/>
      <c r="AM752" s="189"/>
      <c r="AN752" s="189"/>
      <c r="AO752" s="189"/>
      <c r="AP752" s="189"/>
      <c r="AQ752" s="189"/>
      <c r="AR752" s="189"/>
      <c r="AS752" s="189"/>
      <c r="AT752" s="189"/>
      <c r="AU752" s="189"/>
      <c r="AV752" s="189"/>
      <c r="AW752" s="189"/>
      <c r="AX752" s="189"/>
      <c r="AY752" s="194"/>
      <c r="AZ752" s="142"/>
      <c r="BA752" s="184"/>
      <c r="BB752" s="184"/>
      <c r="BC752" s="184"/>
      <c r="BD752" s="189"/>
      <c r="BE752" s="189"/>
      <c r="BF752" s="189"/>
      <c r="BG752" s="189"/>
      <c r="BH752" s="291"/>
      <c r="BI752" s="292"/>
      <c r="BJ752" s="187"/>
      <c r="BK752" s="187"/>
      <c r="BL752" s="187"/>
      <c r="BM752" s="189"/>
      <c r="BN752" s="187"/>
      <c r="BO752" s="163"/>
      <c r="BP752" s="189"/>
      <c r="BR752" s="142"/>
      <c r="BS752" s="293"/>
      <c r="BT752" s="293"/>
      <c r="BU752" s="293"/>
      <c r="BV752" s="163"/>
      <c r="BW752" s="163"/>
      <c r="BX752" s="192"/>
      <c r="BY752" s="189"/>
      <c r="BZ752" s="189"/>
      <c r="CA752" s="193"/>
      <c r="CB752" s="194"/>
      <c r="CC752" s="292"/>
      <c r="CD752" s="189"/>
      <c r="CE752" s="189"/>
      <c r="CF752" s="181"/>
      <c r="CG752" s="294"/>
      <c r="CH752" s="294"/>
      <c r="CI752" s="227"/>
      <c r="CJ752" s="142"/>
      <c r="CK752" s="192"/>
      <c r="CL752" s="142"/>
      <c r="CM752" s="188"/>
      <c r="CN752" s="295"/>
      <c r="CO752" s="189"/>
      <c r="CP752" s="189"/>
      <c r="CQ752" s="189"/>
      <c r="CR752" s="142"/>
      <c r="CS752" s="194"/>
    </row>
    <row r="753" spans="2:97">
      <c r="B753" s="181"/>
      <c r="C753" s="65"/>
      <c r="D753" s="65"/>
      <c r="E753" s="65"/>
      <c r="J753" s="192"/>
      <c r="K753"/>
      <c r="L753"/>
      <c r="O753" s="228"/>
      <c r="P753" s="228"/>
      <c r="Q753" s="189"/>
      <c r="R753" s="189"/>
      <c r="S753" s="187"/>
      <c r="T753" s="181"/>
      <c r="U753" s="187"/>
      <c r="V753" s="188"/>
      <c r="W753" s="189"/>
      <c r="X753" s="189"/>
      <c r="Y753" s="189"/>
      <c r="Z753" s="189"/>
      <c r="AA753" s="189"/>
      <c r="AB753" s="189"/>
      <c r="AC753" s="189"/>
      <c r="AD753" s="189"/>
      <c r="AE753" s="189"/>
      <c r="AF753" s="189"/>
      <c r="AG753" s="189"/>
      <c r="AH753" s="189"/>
      <c r="AI753" s="189"/>
      <c r="AJ753" s="189"/>
      <c r="AK753" s="189"/>
      <c r="AL753" s="189"/>
      <c r="AM753" s="189"/>
      <c r="AN753" s="189"/>
      <c r="AO753" s="189"/>
      <c r="AP753" s="189"/>
      <c r="AQ753" s="189"/>
      <c r="AR753" s="189"/>
      <c r="AS753" s="189"/>
      <c r="AT753" s="189"/>
      <c r="AU753" s="189"/>
      <c r="AV753" s="189"/>
      <c r="AW753" s="189"/>
      <c r="AX753" s="189"/>
      <c r="AY753" s="194"/>
      <c r="AZ753" s="142"/>
      <c r="BA753" s="184"/>
      <c r="BB753" s="184"/>
      <c r="BC753" s="184"/>
      <c r="BD753" s="189"/>
      <c r="BE753" s="189"/>
      <c r="BF753" s="189"/>
      <c r="BG753" s="189"/>
      <c r="BH753" s="291"/>
      <c r="BI753" s="292"/>
      <c r="BJ753" s="187"/>
      <c r="BK753" s="187"/>
      <c r="BL753" s="187"/>
      <c r="BM753" s="189"/>
      <c r="BN753" s="187"/>
      <c r="BO753" s="163"/>
      <c r="BP753" s="189"/>
      <c r="BR753" s="142"/>
      <c r="BS753" s="293"/>
      <c r="BT753" s="293"/>
      <c r="BU753" s="293"/>
      <c r="BV753" s="163"/>
      <c r="BW753" s="163"/>
      <c r="BX753" s="192"/>
      <c r="BY753" s="189"/>
      <c r="BZ753" s="189"/>
      <c r="CA753" s="193"/>
      <c r="CB753" s="194"/>
      <c r="CC753" s="292"/>
      <c r="CD753" s="189"/>
      <c r="CE753" s="189"/>
      <c r="CF753" s="181"/>
      <c r="CG753" s="294"/>
      <c r="CH753" s="294"/>
      <c r="CI753" s="227"/>
      <c r="CJ753" s="142"/>
      <c r="CK753" s="192"/>
      <c r="CL753" s="142"/>
      <c r="CM753" s="188"/>
      <c r="CN753" s="295"/>
      <c r="CO753" s="189"/>
      <c r="CP753" s="189"/>
      <c r="CQ753" s="189"/>
      <c r="CR753" s="142"/>
      <c r="CS753" s="194"/>
    </row>
    <row r="754" spans="2:97">
      <c r="B754" s="181"/>
      <c r="C754" s="65"/>
      <c r="D754" s="65"/>
      <c r="E754" s="65"/>
      <c r="J754" s="192"/>
      <c r="K754"/>
      <c r="L754"/>
      <c r="O754" s="228"/>
      <c r="P754" s="228"/>
      <c r="Q754" s="189"/>
      <c r="R754" s="189"/>
      <c r="S754" s="187"/>
      <c r="T754" s="181"/>
      <c r="U754" s="187"/>
      <c r="V754" s="188"/>
      <c r="W754" s="189"/>
      <c r="X754" s="189"/>
      <c r="Y754" s="189"/>
      <c r="Z754" s="189"/>
      <c r="AA754" s="189"/>
      <c r="AB754" s="189"/>
      <c r="AC754" s="189"/>
      <c r="AD754" s="189"/>
      <c r="AE754" s="189"/>
      <c r="AF754" s="189"/>
      <c r="AG754" s="189"/>
      <c r="AH754" s="189"/>
      <c r="AI754" s="189"/>
      <c r="AJ754" s="189"/>
      <c r="AK754" s="189"/>
      <c r="AL754" s="189"/>
      <c r="AM754" s="189"/>
      <c r="AN754" s="189"/>
      <c r="AO754" s="189"/>
      <c r="AP754" s="189"/>
      <c r="AQ754" s="189"/>
      <c r="AR754" s="189"/>
      <c r="AS754" s="189"/>
      <c r="AT754" s="189"/>
      <c r="AU754" s="189"/>
      <c r="AV754" s="189"/>
      <c r="AW754" s="189"/>
      <c r="AX754" s="189"/>
      <c r="AY754" s="194"/>
      <c r="AZ754" s="142"/>
      <c r="BA754" s="184"/>
      <c r="BB754" s="184"/>
      <c r="BC754" s="184"/>
      <c r="BD754" s="189"/>
      <c r="BE754" s="189"/>
      <c r="BF754" s="189"/>
      <c r="BG754" s="189"/>
      <c r="BH754" s="291"/>
      <c r="BI754" s="292"/>
      <c r="BJ754" s="187"/>
      <c r="BK754" s="187"/>
      <c r="BL754" s="187"/>
      <c r="BM754" s="189"/>
      <c r="BN754" s="187"/>
      <c r="BO754" s="163"/>
      <c r="BP754" s="189"/>
      <c r="BR754" s="142"/>
      <c r="BS754" s="293"/>
      <c r="BT754" s="293"/>
      <c r="BU754" s="293"/>
      <c r="BV754" s="163"/>
      <c r="BW754" s="163"/>
      <c r="BX754" s="192"/>
      <c r="BY754" s="189"/>
      <c r="BZ754" s="189"/>
      <c r="CA754" s="193"/>
      <c r="CB754" s="194"/>
      <c r="CC754" s="292"/>
      <c r="CD754" s="189"/>
      <c r="CE754" s="189"/>
      <c r="CF754" s="181"/>
      <c r="CG754" s="294"/>
      <c r="CH754" s="294"/>
      <c r="CI754" s="227"/>
      <c r="CJ754" s="142"/>
      <c r="CK754" s="192"/>
      <c r="CL754" s="142"/>
      <c r="CM754" s="188"/>
      <c r="CN754" s="295"/>
      <c r="CO754" s="189"/>
      <c r="CP754" s="189"/>
      <c r="CQ754" s="189"/>
      <c r="CR754" s="142"/>
      <c r="CS754" s="194"/>
    </row>
    <row r="755" spans="2:97">
      <c r="B755" s="181"/>
      <c r="C755" s="65"/>
      <c r="D755" s="65"/>
      <c r="E755" s="65"/>
      <c r="J755" s="192"/>
      <c r="K755"/>
      <c r="L755"/>
      <c r="O755" s="228"/>
      <c r="P755" s="228"/>
      <c r="Q755" s="189"/>
      <c r="R755" s="189"/>
      <c r="S755" s="187"/>
      <c r="T755" s="181"/>
      <c r="U755" s="187"/>
      <c r="V755" s="188"/>
      <c r="W755" s="189"/>
      <c r="X755" s="189"/>
      <c r="Y755" s="189"/>
      <c r="Z755" s="189"/>
      <c r="AA755" s="189"/>
      <c r="AB755" s="189"/>
      <c r="AC755" s="189"/>
      <c r="AD755" s="189"/>
      <c r="AE755" s="189"/>
      <c r="AF755" s="189"/>
      <c r="AG755" s="189"/>
      <c r="AH755" s="189"/>
      <c r="AI755" s="189"/>
      <c r="AJ755" s="189"/>
      <c r="AK755" s="189"/>
      <c r="AL755" s="189"/>
      <c r="AM755" s="189"/>
      <c r="AN755" s="189"/>
      <c r="AO755" s="189"/>
      <c r="AP755" s="189"/>
      <c r="AQ755" s="189"/>
      <c r="AR755" s="189"/>
      <c r="AS755" s="189"/>
      <c r="AT755" s="189"/>
      <c r="AU755" s="189"/>
      <c r="AV755" s="189"/>
      <c r="AW755" s="189"/>
      <c r="AX755" s="189"/>
      <c r="AY755" s="194"/>
      <c r="AZ755" s="142"/>
      <c r="BA755" s="184"/>
      <c r="BB755" s="184"/>
      <c r="BC755" s="184"/>
      <c r="BD755" s="189"/>
      <c r="BE755" s="189"/>
      <c r="BF755" s="189"/>
      <c r="BG755" s="189"/>
      <c r="BH755" s="291"/>
      <c r="BI755" s="292"/>
      <c r="BJ755" s="187"/>
      <c r="BK755" s="187"/>
      <c r="BL755" s="187"/>
      <c r="BM755" s="189"/>
      <c r="BN755" s="187"/>
      <c r="BO755" s="163"/>
      <c r="BP755" s="189"/>
      <c r="BR755" s="142"/>
      <c r="BS755" s="293"/>
      <c r="BT755" s="293"/>
      <c r="BU755" s="293"/>
      <c r="BV755" s="163"/>
      <c r="BW755" s="163"/>
      <c r="BX755" s="192"/>
      <c r="BY755" s="189"/>
      <c r="BZ755" s="189"/>
      <c r="CA755" s="193"/>
      <c r="CB755" s="194"/>
      <c r="CC755" s="292"/>
      <c r="CD755" s="189"/>
      <c r="CE755" s="189"/>
      <c r="CF755" s="181"/>
      <c r="CG755" s="294"/>
      <c r="CH755" s="294"/>
      <c r="CI755" s="227"/>
      <c r="CJ755" s="142"/>
      <c r="CK755" s="192"/>
      <c r="CL755" s="142"/>
      <c r="CM755" s="188"/>
      <c r="CN755" s="295"/>
      <c r="CO755" s="189"/>
      <c r="CP755" s="189"/>
      <c r="CQ755" s="189"/>
      <c r="CR755" s="142"/>
      <c r="CS755" s="194"/>
    </row>
    <row r="756" spans="2:97">
      <c r="B756" s="181"/>
      <c r="C756" s="65"/>
      <c r="D756" s="65"/>
      <c r="E756" s="65"/>
      <c r="J756" s="192"/>
      <c r="K756"/>
      <c r="L756"/>
      <c r="O756" s="228"/>
      <c r="P756" s="228"/>
      <c r="Q756" s="189"/>
      <c r="R756" s="189"/>
      <c r="S756" s="187"/>
      <c r="T756" s="181"/>
      <c r="U756" s="187"/>
      <c r="V756" s="188"/>
      <c r="W756" s="189"/>
      <c r="X756" s="189"/>
      <c r="Y756" s="189"/>
      <c r="Z756" s="189"/>
      <c r="AA756" s="189"/>
      <c r="AB756" s="189"/>
      <c r="AC756" s="189"/>
      <c r="AD756" s="189"/>
      <c r="AE756" s="189"/>
      <c r="AF756" s="189"/>
      <c r="AG756" s="189"/>
      <c r="AH756" s="189"/>
      <c r="AI756" s="189"/>
      <c r="AJ756" s="189"/>
      <c r="AK756" s="189"/>
      <c r="AL756" s="189"/>
      <c r="AM756" s="189"/>
      <c r="AN756" s="189"/>
      <c r="AO756" s="189"/>
      <c r="AP756" s="189"/>
      <c r="AQ756" s="189"/>
      <c r="AR756" s="189"/>
      <c r="AS756" s="189"/>
      <c r="AT756" s="189"/>
      <c r="AU756" s="189"/>
      <c r="AV756" s="189"/>
      <c r="AW756" s="189"/>
      <c r="AX756" s="189"/>
      <c r="AY756" s="194"/>
      <c r="AZ756" s="142"/>
      <c r="BA756" s="184"/>
      <c r="BB756" s="184"/>
      <c r="BC756" s="184"/>
      <c r="BD756" s="189"/>
      <c r="BE756" s="189"/>
      <c r="BF756" s="189"/>
      <c r="BG756" s="189"/>
      <c r="BH756" s="291"/>
      <c r="BI756" s="292"/>
      <c r="BJ756" s="187"/>
      <c r="BK756" s="187"/>
      <c r="BL756" s="187"/>
      <c r="BM756" s="189"/>
      <c r="BN756" s="187"/>
      <c r="BO756" s="163"/>
      <c r="BP756" s="189"/>
      <c r="BR756" s="142"/>
      <c r="BS756" s="293"/>
      <c r="BT756" s="293"/>
      <c r="BU756" s="293"/>
      <c r="BV756" s="163"/>
      <c r="BW756" s="163"/>
      <c r="BX756" s="192"/>
      <c r="BY756" s="189"/>
      <c r="BZ756" s="189"/>
      <c r="CA756" s="193"/>
      <c r="CB756" s="194"/>
      <c r="CC756" s="292"/>
      <c r="CD756" s="189"/>
      <c r="CE756" s="189"/>
      <c r="CF756" s="181"/>
      <c r="CG756" s="294"/>
      <c r="CH756" s="294"/>
      <c r="CI756" s="227"/>
      <c r="CJ756" s="142"/>
      <c r="CK756" s="192"/>
      <c r="CL756" s="142"/>
      <c r="CM756" s="188"/>
      <c r="CN756" s="295"/>
      <c r="CO756" s="189"/>
      <c r="CP756" s="189"/>
      <c r="CQ756" s="189"/>
      <c r="CR756" s="142"/>
      <c r="CS756" s="194"/>
    </row>
    <row r="757" spans="2:97">
      <c r="B757" s="181"/>
      <c r="C757" s="65"/>
      <c r="D757" s="65"/>
      <c r="E757" s="65"/>
      <c r="J757" s="192"/>
      <c r="K757"/>
      <c r="L757"/>
      <c r="O757" s="228"/>
      <c r="P757" s="228"/>
      <c r="Q757" s="189"/>
      <c r="R757" s="189"/>
      <c r="S757" s="187"/>
      <c r="T757" s="181"/>
      <c r="U757" s="187"/>
      <c r="V757" s="188"/>
      <c r="W757" s="189"/>
      <c r="X757" s="189"/>
      <c r="Y757" s="189"/>
      <c r="Z757" s="189"/>
      <c r="AA757" s="189"/>
      <c r="AB757" s="189"/>
      <c r="AC757" s="189"/>
      <c r="AD757" s="189"/>
      <c r="AE757" s="189"/>
      <c r="AF757" s="189"/>
      <c r="AG757" s="189"/>
      <c r="AH757" s="189"/>
      <c r="AI757" s="189"/>
      <c r="AJ757" s="189"/>
      <c r="AK757" s="189"/>
      <c r="AL757" s="189"/>
      <c r="AM757" s="189"/>
      <c r="AN757" s="189"/>
      <c r="AO757" s="189"/>
      <c r="AP757" s="189"/>
      <c r="AQ757" s="189"/>
      <c r="AR757" s="189"/>
      <c r="AS757" s="189"/>
      <c r="AT757" s="189"/>
      <c r="AU757" s="189"/>
      <c r="AV757" s="189"/>
      <c r="AW757" s="189"/>
      <c r="AX757" s="189"/>
      <c r="AY757" s="194"/>
      <c r="AZ757" s="142"/>
      <c r="BA757" s="184"/>
      <c r="BB757" s="184"/>
      <c r="BC757" s="184"/>
      <c r="BD757" s="189"/>
      <c r="BE757" s="189"/>
      <c r="BF757" s="189"/>
      <c r="BG757" s="189"/>
      <c r="BH757" s="291"/>
      <c r="BI757" s="292"/>
      <c r="BJ757" s="187"/>
      <c r="BK757" s="187"/>
      <c r="BL757" s="187"/>
      <c r="BM757" s="189"/>
      <c r="BN757" s="187"/>
      <c r="BO757" s="163"/>
      <c r="BP757" s="189"/>
      <c r="BR757" s="142"/>
      <c r="BS757" s="293"/>
      <c r="BT757" s="293"/>
      <c r="BU757" s="293"/>
      <c r="BV757" s="163"/>
      <c r="BW757" s="163"/>
      <c r="BX757" s="192"/>
      <c r="BY757" s="189"/>
      <c r="BZ757" s="189"/>
      <c r="CA757" s="193"/>
      <c r="CB757" s="194"/>
      <c r="CC757" s="292"/>
      <c r="CD757" s="189"/>
      <c r="CE757" s="189"/>
      <c r="CF757" s="181"/>
      <c r="CG757" s="294"/>
      <c r="CH757" s="294"/>
      <c r="CI757" s="227"/>
      <c r="CJ757" s="142"/>
      <c r="CK757" s="192"/>
      <c r="CL757" s="142"/>
      <c r="CM757" s="188"/>
      <c r="CN757" s="295"/>
      <c r="CO757" s="189"/>
      <c r="CP757" s="189"/>
      <c r="CQ757" s="189"/>
      <c r="CR757" s="142"/>
      <c r="CS757" s="194"/>
    </row>
    <row r="758" spans="2:97">
      <c r="B758" s="181"/>
      <c r="C758" s="65"/>
      <c r="D758" s="65"/>
      <c r="E758" s="65"/>
      <c r="J758" s="192"/>
      <c r="K758"/>
      <c r="L758"/>
      <c r="O758" s="228"/>
      <c r="P758" s="228"/>
      <c r="Q758" s="189"/>
      <c r="R758" s="189"/>
      <c r="S758" s="187"/>
      <c r="T758" s="181"/>
      <c r="U758" s="187"/>
      <c r="V758" s="188"/>
      <c r="W758" s="189"/>
      <c r="X758" s="189"/>
      <c r="Y758" s="189"/>
      <c r="Z758" s="189"/>
      <c r="AA758" s="189"/>
      <c r="AB758" s="189"/>
      <c r="AC758" s="189"/>
      <c r="AD758" s="189"/>
      <c r="AE758" s="189"/>
      <c r="AF758" s="189"/>
      <c r="AG758" s="189"/>
      <c r="AH758" s="189"/>
      <c r="AI758" s="189"/>
      <c r="AJ758" s="189"/>
      <c r="AK758" s="189"/>
      <c r="AL758" s="189"/>
      <c r="AM758" s="189"/>
      <c r="AN758" s="189"/>
      <c r="AO758" s="189"/>
      <c r="AP758" s="189"/>
      <c r="AQ758" s="189"/>
      <c r="AR758" s="189"/>
      <c r="AS758" s="189"/>
      <c r="AT758" s="189"/>
      <c r="AU758" s="189"/>
      <c r="AV758" s="189"/>
      <c r="AW758" s="189"/>
      <c r="AX758" s="189"/>
      <c r="AY758" s="194"/>
      <c r="AZ758" s="142"/>
      <c r="BA758" s="184"/>
      <c r="BB758" s="184"/>
      <c r="BC758" s="184"/>
      <c r="BD758" s="189"/>
      <c r="BE758" s="189"/>
      <c r="BF758" s="189"/>
      <c r="BG758" s="189"/>
      <c r="BH758" s="291"/>
      <c r="BI758" s="292"/>
      <c r="BJ758" s="187"/>
      <c r="BK758" s="187"/>
      <c r="BL758" s="187"/>
      <c r="BM758" s="189"/>
      <c r="BN758" s="187"/>
      <c r="BO758" s="163"/>
      <c r="BP758" s="189"/>
      <c r="BR758" s="142"/>
      <c r="BS758" s="293"/>
      <c r="BT758" s="293"/>
      <c r="BU758" s="293"/>
      <c r="BV758" s="163"/>
      <c r="BW758" s="163"/>
      <c r="BX758" s="192"/>
      <c r="BY758" s="189"/>
      <c r="BZ758" s="189"/>
      <c r="CA758" s="193"/>
      <c r="CB758" s="194"/>
      <c r="CC758" s="292"/>
      <c r="CD758" s="189"/>
      <c r="CE758" s="189"/>
      <c r="CF758" s="181"/>
      <c r="CG758" s="294"/>
      <c r="CH758" s="294"/>
      <c r="CI758" s="227"/>
      <c r="CJ758" s="142"/>
      <c r="CK758" s="192"/>
      <c r="CL758" s="142"/>
      <c r="CM758" s="188"/>
      <c r="CN758" s="295"/>
      <c r="CO758" s="189"/>
      <c r="CP758" s="189"/>
      <c r="CQ758" s="189"/>
      <c r="CR758" s="142"/>
      <c r="CS758" s="194"/>
    </row>
    <row r="759" spans="2:97">
      <c r="B759" s="181"/>
      <c r="C759" s="65"/>
      <c r="D759" s="65"/>
      <c r="E759" s="65"/>
      <c r="J759" s="192"/>
      <c r="K759"/>
      <c r="L759"/>
      <c r="O759" s="228"/>
      <c r="P759" s="228"/>
      <c r="Q759" s="189"/>
      <c r="R759" s="189"/>
      <c r="S759" s="187"/>
      <c r="T759" s="181"/>
      <c r="U759" s="187"/>
      <c r="V759" s="188"/>
      <c r="W759" s="189"/>
      <c r="X759" s="189"/>
      <c r="Y759" s="189"/>
      <c r="Z759" s="189"/>
      <c r="AA759" s="189"/>
      <c r="AB759" s="189"/>
      <c r="AC759" s="189"/>
      <c r="AD759" s="189"/>
      <c r="AE759" s="189"/>
      <c r="AF759" s="189"/>
      <c r="AG759" s="189"/>
      <c r="AH759" s="189"/>
      <c r="AI759" s="189"/>
      <c r="AJ759" s="189"/>
      <c r="AK759" s="189"/>
      <c r="AL759" s="189"/>
      <c r="AM759" s="189"/>
      <c r="AN759" s="189"/>
      <c r="AO759" s="189"/>
      <c r="AP759" s="189"/>
      <c r="AQ759" s="189"/>
      <c r="AR759" s="189"/>
      <c r="AS759" s="189"/>
      <c r="AT759" s="189"/>
      <c r="AU759" s="189"/>
      <c r="AV759" s="189"/>
      <c r="AW759" s="189"/>
      <c r="AX759" s="189"/>
      <c r="AY759" s="194"/>
      <c r="AZ759" s="142"/>
      <c r="BA759" s="184"/>
      <c r="BB759" s="184"/>
      <c r="BC759" s="184"/>
      <c r="BD759" s="189"/>
      <c r="BE759" s="189"/>
      <c r="BF759" s="189"/>
      <c r="BG759" s="189"/>
      <c r="BH759" s="291"/>
      <c r="BI759" s="292"/>
      <c r="BJ759" s="187"/>
      <c r="BK759" s="187"/>
      <c r="BL759" s="187"/>
      <c r="BM759" s="189"/>
      <c r="BN759" s="187"/>
      <c r="BO759" s="163"/>
      <c r="BP759" s="189"/>
      <c r="BR759" s="142"/>
      <c r="BS759" s="293"/>
      <c r="BT759" s="293"/>
      <c r="BU759" s="293"/>
      <c r="BV759" s="163"/>
      <c r="BW759" s="163"/>
      <c r="BX759" s="192"/>
      <c r="BY759" s="189"/>
      <c r="BZ759" s="189"/>
      <c r="CA759" s="193"/>
      <c r="CB759" s="194"/>
      <c r="CC759" s="292"/>
      <c r="CD759" s="189"/>
      <c r="CE759" s="189"/>
      <c r="CF759" s="181"/>
      <c r="CG759" s="294"/>
      <c r="CH759" s="294"/>
      <c r="CI759" s="227"/>
      <c r="CJ759" s="142"/>
      <c r="CK759" s="192"/>
      <c r="CL759" s="142"/>
      <c r="CM759" s="188"/>
      <c r="CN759" s="295"/>
      <c r="CO759" s="189"/>
      <c r="CP759" s="189"/>
      <c r="CQ759" s="189"/>
      <c r="CR759" s="142"/>
      <c r="CS759" s="194"/>
    </row>
    <row r="760" spans="2:97">
      <c r="B760" s="181"/>
      <c r="C760" s="65"/>
      <c r="D760" s="65"/>
      <c r="E760" s="65"/>
      <c r="J760" s="192"/>
      <c r="K760"/>
      <c r="L760"/>
      <c r="O760" s="228"/>
      <c r="P760" s="228"/>
      <c r="Q760" s="189"/>
      <c r="R760" s="189"/>
      <c r="S760" s="187"/>
      <c r="T760" s="181"/>
      <c r="U760" s="187"/>
      <c r="V760" s="188"/>
      <c r="W760" s="189"/>
      <c r="X760" s="189"/>
      <c r="Y760" s="189"/>
      <c r="Z760" s="189"/>
      <c r="AA760" s="189"/>
      <c r="AB760" s="189"/>
      <c r="AC760" s="189"/>
      <c r="AD760" s="189"/>
      <c r="AE760" s="189"/>
      <c r="AF760" s="189"/>
      <c r="AG760" s="189"/>
      <c r="AH760" s="189"/>
      <c r="AI760" s="189"/>
      <c r="AJ760" s="189"/>
      <c r="AK760" s="189"/>
      <c r="AL760" s="189"/>
      <c r="AM760" s="189"/>
      <c r="AN760" s="189"/>
      <c r="AO760" s="189"/>
      <c r="AP760" s="189"/>
      <c r="AQ760" s="189"/>
      <c r="AR760" s="189"/>
      <c r="AS760" s="189"/>
      <c r="AT760" s="189"/>
      <c r="AU760" s="189"/>
      <c r="AV760" s="189"/>
      <c r="AW760" s="189"/>
      <c r="AX760" s="189"/>
      <c r="AY760" s="194"/>
      <c r="AZ760" s="142"/>
      <c r="BA760" s="184"/>
      <c r="BB760" s="184"/>
      <c r="BC760" s="184"/>
      <c r="BD760" s="189"/>
      <c r="BE760" s="189"/>
      <c r="BF760" s="189"/>
      <c r="BG760" s="189"/>
      <c r="BH760" s="291"/>
      <c r="BI760" s="292"/>
      <c r="BJ760" s="187"/>
      <c r="BK760" s="187"/>
      <c r="BL760" s="187"/>
      <c r="BM760" s="189"/>
      <c r="BN760" s="187"/>
      <c r="BO760" s="163"/>
      <c r="BP760" s="189"/>
      <c r="BR760" s="142"/>
      <c r="BS760" s="293"/>
      <c r="BT760" s="293"/>
      <c r="BU760" s="293"/>
      <c r="BV760" s="163"/>
      <c r="BW760" s="163"/>
      <c r="BX760" s="192"/>
      <c r="BY760" s="189"/>
      <c r="BZ760" s="189"/>
      <c r="CA760" s="193"/>
      <c r="CB760" s="194"/>
      <c r="CC760" s="292"/>
      <c r="CD760" s="189"/>
      <c r="CE760" s="189"/>
      <c r="CF760" s="181"/>
      <c r="CG760" s="294"/>
      <c r="CH760" s="294"/>
      <c r="CI760" s="227"/>
      <c r="CJ760" s="142"/>
      <c r="CK760" s="192"/>
      <c r="CL760" s="142"/>
      <c r="CM760" s="188"/>
      <c r="CN760" s="295"/>
      <c r="CO760" s="189"/>
      <c r="CP760" s="189"/>
      <c r="CQ760" s="189"/>
      <c r="CR760" s="142"/>
      <c r="CS760" s="194"/>
    </row>
    <row r="761" spans="2:97">
      <c r="B761" s="181"/>
      <c r="C761" s="65"/>
      <c r="D761" s="65"/>
      <c r="E761" s="65"/>
      <c r="J761" s="192"/>
      <c r="K761"/>
      <c r="L761"/>
      <c r="O761" s="228"/>
      <c r="P761" s="228"/>
      <c r="Q761" s="189"/>
      <c r="R761" s="189"/>
      <c r="S761" s="187"/>
      <c r="T761" s="181"/>
      <c r="U761" s="187"/>
      <c r="V761" s="188"/>
      <c r="W761" s="189"/>
      <c r="X761" s="189"/>
      <c r="Y761" s="189"/>
      <c r="Z761" s="189"/>
      <c r="AA761" s="189"/>
      <c r="AB761" s="189"/>
      <c r="AC761" s="189"/>
      <c r="AD761" s="189"/>
      <c r="AE761" s="189"/>
      <c r="AF761" s="189"/>
      <c r="AG761" s="189"/>
      <c r="AH761" s="189"/>
      <c r="AI761" s="189"/>
      <c r="AJ761" s="189"/>
      <c r="AK761" s="189"/>
      <c r="AL761" s="189"/>
      <c r="AM761" s="189"/>
      <c r="AN761" s="189"/>
      <c r="AO761" s="189"/>
      <c r="AP761" s="189"/>
      <c r="AQ761" s="189"/>
      <c r="AR761" s="189"/>
      <c r="AS761" s="189"/>
      <c r="AT761" s="189"/>
      <c r="AU761" s="189"/>
      <c r="AV761" s="189"/>
      <c r="AW761" s="189"/>
      <c r="AX761" s="189"/>
      <c r="AY761" s="194"/>
      <c r="AZ761" s="142"/>
      <c r="BA761" s="184"/>
      <c r="BB761" s="184"/>
      <c r="BC761" s="184"/>
      <c r="BD761" s="189"/>
      <c r="BE761" s="189"/>
      <c r="BF761" s="189"/>
      <c r="BG761" s="189"/>
      <c r="BH761" s="291"/>
      <c r="BI761" s="292"/>
      <c r="BJ761" s="187"/>
      <c r="BK761" s="187"/>
      <c r="BL761" s="187"/>
      <c r="BM761" s="189"/>
      <c r="BN761" s="187"/>
      <c r="BO761" s="163"/>
      <c r="BP761" s="189"/>
      <c r="BR761" s="142"/>
      <c r="BS761" s="293"/>
      <c r="BT761" s="293"/>
      <c r="BU761" s="293"/>
      <c r="BV761" s="163"/>
      <c r="BW761" s="163"/>
      <c r="BX761" s="192"/>
      <c r="BY761" s="189"/>
      <c r="BZ761" s="189"/>
      <c r="CA761" s="193"/>
      <c r="CB761" s="194"/>
      <c r="CC761" s="292"/>
      <c r="CD761" s="189"/>
      <c r="CE761" s="189"/>
      <c r="CF761" s="181"/>
      <c r="CG761" s="294"/>
      <c r="CH761" s="294"/>
      <c r="CI761" s="227"/>
      <c r="CJ761" s="142"/>
      <c r="CK761" s="192"/>
      <c r="CL761" s="142"/>
      <c r="CM761" s="188"/>
      <c r="CN761" s="295"/>
      <c r="CO761" s="189"/>
      <c r="CP761" s="189"/>
      <c r="CQ761" s="189"/>
      <c r="CR761" s="142"/>
      <c r="CS761" s="194"/>
    </row>
    <row r="762" spans="2:97">
      <c r="B762" s="181"/>
      <c r="C762" s="65"/>
      <c r="D762" s="65"/>
      <c r="E762" s="65"/>
      <c r="J762" s="192"/>
      <c r="K762"/>
      <c r="L762"/>
      <c r="O762" s="228"/>
      <c r="P762" s="228"/>
      <c r="Q762" s="189"/>
      <c r="R762" s="189"/>
      <c r="S762" s="187"/>
      <c r="T762" s="181"/>
      <c r="U762" s="187"/>
      <c r="V762" s="188"/>
      <c r="W762" s="189"/>
      <c r="X762" s="189"/>
      <c r="Y762" s="189"/>
      <c r="Z762" s="189"/>
      <c r="AA762" s="189"/>
      <c r="AB762" s="189"/>
      <c r="AC762" s="189"/>
      <c r="AD762" s="189"/>
      <c r="AE762" s="189"/>
      <c r="AF762" s="189"/>
      <c r="AG762" s="189"/>
      <c r="AH762" s="189"/>
      <c r="AI762" s="189"/>
      <c r="AJ762" s="189"/>
      <c r="AK762" s="189"/>
      <c r="AL762" s="189"/>
      <c r="AM762" s="189"/>
      <c r="AN762" s="189"/>
      <c r="AO762" s="189"/>
      <c r="AP762" s="189"/>
      <c r="AQ762" s="189"/>
      <c r="AR762" s="189"/>
      <c r="AS762" s="189"/>
      <c r="AT762" s="189"/>
      <c r="AU762" s="189"/>
      <c r="AV762" s="189"/>
      <c r="AW762" s="189"/>
      <c r="AX762" s="189"/>
      <c r="AY762" s="194"/>
      <c r="AZ762" s="142"/>
      <c r="BA762" s="184"/>
      <c r="BB762" s="184"/>
      <c r="BC762" s="184"/>
      <c r="BD762" s="189"/>
      <c r="BE762" s="189"/>
      <c r="BF762" s="189"/>
      <c r="BG762" s="189"/>
      <c r="BH762" s="291"/>
      <c r="BI762" s="292"/>
      <c r="BJ762" s="187"/>
      <c r="BK762" s="187"/>
      <c r="BL762" s="187"/>
      <c r="BM762" s="189"/>
      <c r="BN762" s="187"/>
      <c r="BO762" s="163"/>
      <c r="BP762" s="189"/>
      <c r="BR762" s="142"/>
      <c r="BS762" s="293"/>
      <c r="BT762" s="293"/>
      <c r="BU762" s="293"/>
      <c r="BV762" s="163"/>
      <c r="BW762" s="163"/>
      <c r="BX762" s="192"/>
      <c r="BY762" s="189"/>
      <c r="BZ762" s="189"/>
      <c r="CA762" s="193"/>
      <c r="CB762" s="194"/>
      <c r="CC762" s="292"/>
      <c r="CD762" s="189"/>
      <c r="CE762" s="189"/>
      <c r="CF762" s="181"/>
      <c r="CG762" s="294"/>
      <c r="CH762" s="294"/>
      <c r="CI762" s="227"/>
      <c r="CJ762" s="142"/>
      <c r="CK762" s="192"/>
      <c r="CL762" s="142"/>
      <c r="CM762" s="188"/>
      <c r="CN762" s="295"/>
      <c r="CO762" s="189"/>
      <c r="CP762" s="189"/>
      <c r="CQ762" s="189"/>
      <c r="CR762" s="142"/>
      <c r="CS762" s="194"/>
    </row>
    <row r="763" spans="2:97">
      <c r="B763" s="181"/>
      <c r="C763" s="65"/>
      <c r="D763" s="65"/>
      <c r="E763" s="65"/>
      <c r="J763" s="192"/>
      <c r="K763"/>
      <c r="L763"/>
      <c r="O763" s="228"/>
      <c r="P763" s="228"/>
      <c r="Q763" s="189"/>
      <c r="R763" s="189"/>
      <c r="S763" s="187"/>
      <c r="T763" s="181"/>
      <c r="U763" s="187"/>
      <c r="V763" s="188"/>
      <c r="W763" s="189"/>
      <c r="X763" s="189"/>
      <c r="Y763" s="189"/>
      <c r="Z763" s="189"/>
      <c r="AA763" s="189"/>
      <c r="AB763" s="189"/>
      <c r="AC763" s="189"/>
      <c r="AD763" s="189"/>
      <c r="AE763" s="189"/>
      <c r="AF763" s="189"/>
      <c r="AG763" s="189"/>
      <c r="AH763" s="189"/>
      <c r="AI763" s="189"/>
      <c r="AJ763" s="189"/>
      <c r="AK763" s="189"/>
      <c r="AL763" s="189"/>
      <c r="AM763" s="189"/>
      <c r="AN763" s="189"/>
      <c r="AO763" s="189"/>
      <c r="AP763" s="189"/>
      <c r="AQ763" s="189"/>
      <c r="AR763" s="189"/>
      <c r="AS763" s="189"/>
      <c r="AT763" s="189"/>
      <c r="AU763" s="189"/>
      <c r="AV763" s="189"/>
      <c r="AW763" s="189"/>
      <c r="AX763" s="189"/>
      <c r="AY763" s="194"/>
      <c r="AZ763" s="142"/>
      <c r="BA763" s="184"/>
      <c r="BB763" s="184"/>
      <c r="BC763" s="184"/>
      <c r="BD763" s="189"/>
      <c r="BE763" s="189"/>
      <c r="BF763" s="189"/>
      <c r="BG763" s="189"/>
      <c r="BH763" s="291"/>
      <c r="BI763" s="292"/>
      <c r="BJ763" s="187"/>
      <c r="BK763" s="187"/>
      <c r="BL763" s="187"/>
      <c r="BM763" s="189"/>
      <c r="BN763" s="187"/>
      <c r="BO763" s="163"/>
      <c r="BP763" s="189"/>
      <c r="BR763" s="142"/>
      <c r="BS763" s="293"/>
      <c r="BT763" s="293"/>
      <c r="BU763" s="293"/>
      <c r="BV763" s="163"/>
      <c r="BW763" s="163"/>
      <c r="BX763" s="192"/>
      <c r="BY763" s="189"/>
      <c r="BZ763" s="189"/>
      <c r="CA763" s="193"/>
      <c r="CB763" s="194"/>
      <c r="CC763" s="292"/>
      <c r="CD763" s="189"/>
      <c r="CE763" s="189"/>
      <c r="CF763" s="181"/>
      <c r="CG763" s="294"/>
      <c r="CH763" s="294"/>
      <c r="CI763" s="227"/>
      <c r="CJ763" s="142"/>
      <c r="CK763" s="192"/>
      <c r="CL763" s="142"/>
      <c r="CM763" s="188"/>
      <c r="CN763" s="295"/>
      <c r="CO763" s="189"/>
      <c r="CP763" s="189"/>
      <c r="CQ763" s="189"/>
      <c r="CR763" s="142"/>
      <c r="CS763" s="194"/>
    </row>
    <row r="764" spans="2:97">
      <c r="B764" s="181"/>
      <c r="C764" s="65"/>
      <c r="D764" s="65"/>
      <c r="E764" s="65"/>
      <c r="J764" s="192"/>
      <c r="K764"/>
      <c r="L764"/>
      <c r="O764" s="228"/>
      <c r="P764" s="228"/>
      <c r="Q764" s="189"/>
      <c r="R764" s="189"/>
      <c r="S764" s="187"/>
      <c r="T764" s="181"/>
      <c r="U764" s="187"/>
      <c r="V764" s="188"/>
      <c r="W764" s="189"/>
      <c r="X764" s="189"/>
      <c r="Y764" s="189"/>
      <c r="Z764" s="189"/>
      <c r="AA764" s="189"/>
      <c r="AB764" s="189"/>
      <c r="AC764" s="189"/>
      <c r="AD764" s="189"/>
      <c r="AE764" s="189"/>
      <c r="AF764" s="189"/>
      <c r="AG764" s="189"/>
      <c r="AH764" s="189"/>
      <c r="AI764" s="189"/>
      <c r="AJ764" s="189"/>
      <c r="AK764" s="189"/>
      <c r="AL764" s="189"/>
      <c r="AM764" s="189"/>
      <c r="AN764" s="189"/>
      <c r="AO764" s="189"/>
      <c r="AP764" s="189"/>
      <c r="AQ764" s="189"/>
      <c r="AR764" s="189"/>
      <c r="AS764" s="189"/>
      <c r="AT764" s="189"/>
      <c r="AU764" s="189"/>
      <c r="AV764" s="189"/>
      <c r="AW764" s="189"/>
      <c r="AX764" s="189"/>
      <c r="AY764" s="194"/>
      <c r="AZ764" s="142"/>
      <c r="BA764" s="184"/>
      <c r="BB764" s="184"/>
      <c r="BC764" s="184"/>
      <c r="BD764" s="189"/>
      <c r="BE764" s="189"/>
      <c r="BF764" s="189"/>
      <c r="BG764" s="189"/>
      <c r="BH764" s="291"/>
      <c r="BI764" s="292"/>
      <c r="BJ764" s="187"/>
      <c r="BK764" s="187"/>
      <c r="BL764" s="187"/>
      <c r="BM764" s="189"/>
      <c r="BN764" s="187"/>
      <c r="BO764" s="163"/>
      <c r="BP764" s="189"/>
      <c r="BR764" s="142"/>
      <c r="BS764" s="293"/>
      <c r="BT764" s="293"/>
      <c r="BU764" s="293"/>
      <c r="BV764" s="163"/>
      <c r="BW764" s="163"/>
      <c r="BX764" s="192"/>
      <c r="BY764" s="189"/>
      <c r="BZ764" s="189"/>
      <c r="CA764" s="193"/>
      <c r="CB764" s="194"/>
      <c r="CC764" s="292"/>
      <c r="CD764" s="189"/>
      <c r="CE764" s="189"/>
      <c r="CF764" s="181"/>
      <c r="CG764" s="294"/>
      <c r="CH764" s="294"/>
      <c r="CI764" s="227"/>
      <c r="CJ764" s="142"/>
      <c r="CK764" s="192"/>
      <c r="CL764" s="142"/>
      <c r="CM764" s="188"/>
      <c r="CN764" s="295"/>
      <c r="CO764" s="189"/>
      <c r="CP764" s="189"/>
      <c r="CQ764" s="189"/>
      <c r="CR764" s="142"/>
      <c r="CS764" s="194"/>
    </row>
    <row r="765" spans="2:97">
      <c r="B765" s="181"/>
      <c r="C765" s="65"/>
      <c r="D765" s="65"/>
      <c r="E765" s="65"/>
      <c r="J765" s="192"/>
      <c r="K765"/>
      <c r="L765"/>
      <c r="O765" s="228"/>
      <c r="P765" s="228"/>
      <c r="Q765" s="189"/>
      <c r="R765" s="189"/>
      <c r="S765" s="187"/>
      <c r="T765" s="181"/>
      <c r="U765" s="187"/>
      <c r="V765" s="188"/>
      <c r="W765" s="189"/>
      <c r="X765" s="189"/>
      <c r="Y765" s="189"/>
      <c r="Z765" s="189"/>
      <c r="AA765" s="189"/>
      <c r="AB765" s="189"/>
      <c r="AC765" s="189"/>
      <c r="AD765" s="189"/>
      <c r="AE765" s="189"/>
      <c r="AF765" s="189"/>
      <c r="AG765" s="189"/>
      <c r="AH765" s="189"/>
      <c r="AI765" s="189"/>
      <c r="AJ765" s="189"/>
      <c r="AK765" s="189"/>
      <c r="AL765" s="189"/>
      <c r="AM765" s="189"/>
      <c r="AN765" s="189"/>
      <c r="AO765" s="189"/>
      <c r="AP765" s="189"/>
      <c r="AQ765" s="189"/>
      <c r="AR765" s="189"/>
      <c r="AS765" s="189"/>
      <c r="AT765" s="189"/>
      <c r="AU765" s="189"/>
      <c r="AV765" s="189"/>
      <c r="AW765" s="189"/>
      <c r="AX765" s="189"/>
      <c r="AY765" s="194"/>
      <c r="AZ765" s="142"/>
      <c r="BA765" s="184"/>
      <c r="BB765" s="184"/>
      <c r="BC765" s="184"/>
      <c r="BD765" s="189"/>
      <c r="BE765" s="189"/>
      <c r="BF765" s="189"/>
      <c r="BG765" s="189"/>
      <c r="BH765" s="291"/>
      <c r="BI765" s="292"/>
      <c r="BJ765" s="187"/>
      <c r="BK765" s="187"/>
      <c r="BL765" s="187"/>
      <c r="BM765" s="189"/>
      <c r="BN765" s="187"/>
      <c r="BO765" s="163"/>
      <c r="BP765" s="189"/>
      <c r="BR765" s="142"/>
      <c r="BS765" s="293"/>
      <c r="BT765" s="293"/>
      <c r="BU765" s="293"/>
      <c r="BV765" s="163"/>
      <c r="BW765" s="163"/>
      <c r="BX765" s="192"/>
      <c r="BY765" s="189"/>
      <c r="BZ765" s="189"/>
      <c r="CA765" s="193"/>
      <c r="CB765" s="194"/>
      <c r="CC765" s="292"/>
      <c r="CD765" s="189"/>
      <c r="CE765" s="189"/>
      <c r="CF765" s="181"/>
      <c r="CG765" s="294"/>
      <c r="CH765" s="294"/>
      <c r="CI765" s="227"/>
      <c r="CJ765" s="142"/>
      <c r="CK765" s="192"/>
      <c r="CL765" s="142"/>
      <c r="CM765" s="188"/>
      <c r="CN765" s="295"/>
      <c r="CO765" s="189"/>
      <c r="CP765" s="189"/>
      <c r="CQ765" s="189"/>
      <c r="CR765" s="142"/>
      <c r="CS765" s="194"/>
    </row>
    <row r="766" spans="2:97">
      <c r="B766" s="181"/>
      <c r="C766" s="65"/>
      <c r="D766" s="65"/>
      <c r="E766" s="65"/>
      <c r="J766" s="192"/>
      <c r="K766"/>
      <c r="L766"/>
      <c r="O766" s="228"/>
      <c r="P766" s="228"/>
      <c r="Q766" s="189"/>
      <c r="R766" s="189"/>
      <c r="S766" s="187"/>
      <c r="T766" s="181"/>
      <c r="U766" s="187"/>
      <c r="V766" s="188"/>
      <c r="W766" s="189"/>
      <c r="X766" s="189"/>
      <c r="Y766" s="189"/>
      <c r="Z766" s="189"/>
      <c r="AA766" s="189"/>
      <c r="AB766" s="189"/>
      <c r="AC766" s="189"/>
      <c r="AD766" s="189"/>
      <c r="AE766" s="189"/>
      <c r="AF766" s="189"/>
      <c r="AG766" s="189"/>
      <c r="AH766" s="189"/>
      <c r="AI766" s="189"/>
      <c r="AJ766" s="189"/>
      <c r="AK766" s="189"/>
      <c r="AL766" s="189"/>
      <c r="AM766" s="189"/>
      <c r="AN766" s="189"/>
      <c r="AO766" s="189"/>
      <c r="AP766" s="189"/>
      <c r="AQ766" s="189"/>
      <c r="AR766" s="189"/>
      <c r="AS766" s="189"/>
      <c r="AT766" s="189"/>
      <c r="AU766" s="189"/>
      <c r="AV766" s="189"/>
      <c r="AW766" s="189"/>
      <c r="AX766" s="189"/>
      <c r="AY766" s="194"/>
      <c r="AZ766" s="142"/>
      <c r="BA766" s="184"/>
      <c r="BB766" s="184"/>
      <c r="BC766" s="184"/>
      <c r="BD766" s="189"/>
      <c r="BE766" s="189"/>
      <c r="BF766" s="189"/>
      <c r="BG766" s="189"/>
      <c r="BH766" s="291"/>
      <c r="BI766" s="292"/>
      <c r="BJ766" s="187"/>
      <c r="BK766" s="187"/>
      <c r="BL766" s="187"/>
      <c r="BM766" s="189"/>
      <c r="BN766" s="187"/>
      <c r="BO766" s="163"/>
      <c r="BP766" s="189"/>
      <c r="BR766" s="142"/>
      <c r="BS766" s="293"/>
      <c r="BT766" s="293"/>
      <c r="BU766" s="293"/>
      <c r="BV766" s="163"/>
      <c r="BW766" s="163"/>
      <c r="BX766" s="192"/>
      <c r="BY766" s="189"/>
      <c r="BZ766" s="189"/>
      <c r="CA766" s="193"/>
      <c r="CB766" s="194"/>
      <c r="CC766" s="292"/>
      <c r="CD766" s="189"/>
      <c r="CE766" s="189"/>
      <c r="CF766" s="181"/>
      <c r="CG766" s="294"/>
      <c r="CH766" s="294"/>
      <c r="CI766" s="227"/>
      <c r="CJ766" s="142"/>
      <c r="CK766" s="192"/>
      <c r="CL766" s="142"/>
      <c r="CM766" s="188"/>
      <c r="CN766" s="295"/>
      <c r="CO766" s="189"/>
      <c r="CP766" s="189"/>
      <c r="CQ766" s="189"/>
      <c r="CR766" s="142"/>
      <c r="CS766" s="194"/>
    </row>
    <row r="767" spans="2:97">
      <c r="B767" s="181"/>
      <c r="C767" s="65"/>
      <c r="D767" s="65"/>
      <c r="E767" s="65"/>
      <c r="J767" s="192"/>
      <c r="K767"/>
      <c r="L767"/>
      <c r="O767" s="228"/>
      <c r="P767" s="228"/>
      <c r="Q767" s="189"/>
      <c r="R767" s="189"/>
      <c r="S767" s="187"/>
      <c r="T767" s="181"/>
      <c r="U767" s="187"/>
      <c r="V767" s="188"/>
      <c r="W767" s="189"/>
      <c r="X767" s="189"/>
      <c r="Y767" s="189"/>
      <c r="Z767" s="189"/>
      <c r="AA767" s="189"/>
      <c r="AB767" s="189"/>
      <c r="AC767" s="189"/>
      <c r="AD767" s="189"/>
      <c r="AE767" s="189"/>
      <c r="AF767" s="189"/>
      <c r="AG767" s="189"/>
      <c r="AH767" s="189"/>
      <c r="AI767" s="189"/>
      <c r="AJ767" s="189"/>
      <c r="AK767" s="189"/>
      <c r="AL767" s="189"/>
      <c r="AM767" s="189"/>
      <c r="AN767" s="189"/>
      <c r="AO767" s="189"/>
      <c r="AP767" s="189"/>
      <c r="AQ767" s="189"/>
      <c r="AR767" s="189"/>
      <c r="AS767" s="189"/>
      <c r="AT767" s="189"/>
      <c r="AU767" s="189"/>
      <c r="AV767" s="189"/>
      <c r="AW767" s="189"/>
      <c r="AX767" s="189"/>
      <c r="AY767" s="194"/>
      <c r="AZ767" s="142"/>
      <c r="BA767" s="184"/>
      <c r="BB767" s="184"/>
      <c r="BC767" s="184"/>
      <c r="BD767" s="189"/>
      <c r="BE767" s="189"/>
      <c r="BF767" s="189"/>
      <c r="BG767" s="189"/>
      <c r="BH767" s="291"/>
      <c r="BI767" s="292"/>
      <c r="BJ767" s="187"/>
      <c r="BK767" s="187"/>
      <c r="BL767" s="187"/>
      <c r="BM767" s="189"/>
      <c r="BN767" s="187"/>
      <c r="BO767" s="163"/>
      <c r="BP767" s="189"/>
      <c r="BR767" s="142"/>
      <c r="BS767" s="293"/>
      <c r="BT767" s="293"/>
      <c r="BU767" s="293"/>
      <c r="BV767" s="163"/>
      <c r="BW767" s="163"/>
      <c r="BX767" s="192"/>
      <c r="BY767" s="189"/>
      <c r="BZ767" s="189"/>
      <c r="CA767" s="193"/>
      <c r="CB767" s="194"/>
      <c r="CC767" s="292"/>
      <c r="CD767" s="189"/>
      <c r="CE767" s="189"/>
      <c r="CF767" s="181"/>
      <c r="CG767" s="294"/>
      <c r="CH767" s="294"/>
      <c r="CI767" s="227"/>
      <c r="CJ767" s="142"/>
      <c r="CK767" s="192"/>
      <c r="CL767" s="142"/>
      <c r="CM767" s="188"/>
      <c r="CN767" s="295"/>
      <c r="CO767" s="189"/>
      <c r="CP767" s="189"/>
      <c r="CQ767" s="189"/>
      <c r="CR767" s="142"/>
      <c r="CS767" s="194"/>
    </row>
    <row r="768" spans="2:97">
      <c r="B768" s="181"/>
      <c r="C768" s="65"/>
      <c r="D768" s="65"/>
      <c r="E768" s="65"/>
      <c r="J768" s="192"/>
      <c r="K768"/>
      <c r="L768"/>
      <c r="O768" s="228"/>
      <c r="P768" s="228"/>
      <c r="Q768" s="189"/>
      <c r="R768" s="189"/>
      <c r="S768" s="187"/>
      <c r="T768" s="181"/>
      <c r="U768" s="187"/>
      <c r="V768" s="188"/>
      <c r="W768" s="189"/>
      <c r="X768" s="189"/>
      <c r="Y768" s="189"/>
      <c r="Z768" s="189"/>
      <c r="AA768" s="189"/>
      <c r="AB768" s="189"/>
      <c r="AC768" s="189"/>
      <c r="AD768" s="189"/>
      <c r="AE768" s="189"/>
      <c r="AF768" s="189"/>
      <c r="AG768" s="189"/>
      <c r="AH768" s="189"/>
      <c r="AI768" s="189"/>
      <c r="AJ768" s="189"/>
      <c r="AK768" s="189"/>
      <c r="AL768" s="189"/>
      <c r="AM768" s="189"/>
      <c r="AN768" s="189"/>
      <c r="AO768" s="189"/>
      <c r="AP768" s="189"/>
      <c r="AQ768" s="189"/>
      <c r="AR768" s="189"/>
      <c r="AS768" s="189"/>
      <c r="AT768" s="189"/>
      <c r="AU768" s="189"/>
      <c r="AV768" s="189"/>
      <c r="AW768" s="189"/>
      <c r="AX768" s="189"/>
      <c r="AY768" s="194"/>
      <c r="AZ768" s="142"/>
      <c r="BA768" s="184"/>
      <c r="BB768" s="184"/>
      <c r="BC768" s="184"/>
      <c r="BD768" s="189"/>
      <c r="BE768" s="189"/>
      <c r="BF768" s="189"/>
      <c r="BG768" s="189"/>
      <c r="BH768" s="291"/>
      <c r="BI768" s="292"/>
      <c r="BJ768" s="187"/>
      <c r="BK768" s="187"/>
      <c r="BL768" s="187"/>
      <c r="BM768" s="189"/>
      <c r="BN768" s="187"/>
      <c r="BO768" s="163"/>
      <c r="BP768" s="189"/>
      <c r="BR768" s="142"/>
      <c r="BS768" s="293"/>
      <c r="BT768" s="293"/>
      <c r="BU768" s="293"/>
      <c r="BV768" s="163"/>
      <c r="BW768" s="163"/>
      <c r="BX768" s="192"/>
      <c r="BY768" s="189"/>
      <c r="BZ768" s="189"/>
      <c r="CA768" s="193"/>
      <c r="CB768" s="194"/>
      <c r="CC768" s="292"/>
      <c r="CD768" s="189"/>
      <c r="CE768" s="189"/>
      <c r="CF768" s="181"/>
      <c r="CG768" s="294"/>
      <c r="CH768" s="294"/>
      <c r="CI768" s="227"/>
      <c r="CJ768" s="142"/>
      <c r="CK768" s="192"/>
      <c r="CL768" s="142"/>
      <c r="CM768" s="188"/>
      <c r="CN768" s="295"/>
      <c r="CO768" s="189"/>
      <c r="CP768" s="189"/>
      <c r="CQ768" s="189"/>
      <c r="CR768" s="142"/>
      <c r="CS768" s="194"/>
    </row>
    <row r="769" spans="2:97">
      <c r="B769" s="181"/>
      <c r="C769" s="65"/>
      <c r="D769" s="65"/>
      <c r="E769" s="65"/>
      <c r="J769" s="192"/>
      <c r="K769"/>
      <c r="L769"/>
      <c r="O769" s="228"/>
      <c r="P769" s="228"/>
      <c r="Q769" s="189"/>
      <c r="R769" s="189"/>
      <c r="S769" s="187"/>
      <c r="T769" s="181"/>
      <c r="U769" s="187"/>
      <c r="V769" s="188"/>
      <c r="W769" s="189"/>
      <c r="X769" s="189"/>
      <c r="Y769" s="189"/>
      <c r="Z769" s="189"/>
      <c r="AA769" s="189"/>
      <c r="AB769" s="189"/>
      <c r="AC769" s="189"/>
      <c r="AD769" s="189"/>
      <c r="AE769" s="189"/>
      <c r="AF769" s="189"/>
      <c r="AG769" s="189"/>
      <c r="AH769" s="189"/>
      <c r="AI769" s="189"/>
      <c r="AJ769" s="189"/>
      <c r="AK769" s="189"/>
      <c r="AL769" s="189"/>
      <c r="AM769" s="189"/>
      <c r="AN769" s="189"/>
      <c r="AO769" s="189"/>
      <c r="AP769" s="189"/>
      <c r="AQ769" s="189"/>
      <c r="AR769" s="189"/>
      <c r="AS769" s="189"/>
      <c r="AT769" s="189"/>
      <c r="AU769" s="189"/>
      <c r="AV769" s="189"/>
      <c r="AW769" s="189"/>
      <c r="AX769" s="189"/>
      <c r="AY769" s="194"/>
      <c r="AZ769" s="142"/>
      <c r="BA769" s="184"/>
      <c r="BB769" s="184"/>
      <c r="BC769" s="184"/>
      <c r="BD769" s="189"/>
      <c r="BE769" s="189"/>
      <c r="BF769" s="189"/>
      <c r="BG769" s="189"/>
      <c r="BH769" s="291"/>
      <c r="BI769" s="292"/>
      <c r="BJ769" s="187"/>
      <c r="BK769" s="187"/>
      <c r="BL769" s="187"/>
      <c r="BM769" s="189"/>
      <c r="BN769" s="187"/>
      <c r="BO769" s="163"/>
      <c r="BP769" s="189"/>
      <c r="BR769" s="142"/>
      <c r="BS769" s="293"/>
      <c r="BT769" s="293"/>
      <c r="BU769" s="293"/>
      <c r="BV769" s="163"/>
      <c r="BW769" s="163"/>
      <c r="BX769" s="192"/>
      <c r="BY769" s="189"/>
      <c r="BZ769" s="189"/>
      <c r="CA769" s="193"/>
      <c r="CB769" s="194"/>
      <c r="CC769" s="292"/>
      <c r="CD769" s="189"/>
      <c r="CE769" s="189"/>
      <c r="CF769" s="181"/>
      <c r="CG769" s="294"/>
      <c r="CH769" s="294"/>
      <c r="CI769" s="227"/>
      <c r="CJ769" s="142"/>
      <c r="CK769" s="192"/>
      <c r="CL769" s="142"/>
      <c r="CM769" s="188"/>
      <c r="CN769" s="295"/>
      <c r="CO769" s="189"/>
      <c r="CP769" s="189"/>
      <c r="CQ769" s="189"/>
      <c r="CR769" s="142"/>
      <c r="CS769" s="194"/>
    </row>
    <row r="770" spans="2:97">
      <c r="B770" s="181"/>
      <c r="C770" s="65"/>
      <c r="D770" s="65"/>
      <c r="E770" s="65"/>
      <c r="J770" s="192"/>
      <c r="K770"/>
      <c r="L770"/>
      <c r="O770" s="228"/>
      <c r="P770" s="228"/>
      <c r="Q770" s="189"/>
      <c r="R770" s="189"/>
      <c r="S770" s="187"/>
      <c r="T770" s="181"/>
      <c r="U770" s="187"/>
      <c r="V770" s="188"/>
      <c r="W770" s="189"/>
      <c r="X770" s="189"/>
      <c r="Y770" s="189"/>
      <c r="Z770" s="189"/>
      <c r="AA770" s="189"/>
      <c r="AB770" s="189"/>
      <c r="AC770" s="189"/>
      <c r="AD770" s="189"/>
      <c r="AE770" s="189"/>
      <c r="AF770" s="189"/>
      <c r="AG770" s="189"/>
      <c r="AH770" s="189"/>
      <c r="AI770" s="189"/>
      <c r="AJ770" s="189"/>
      <c r="AK770" s="189"/>
      <c r="AL770" s="189"/>
      <c r="AM770" s="189"/>
      <c r="AN770" s="189"/>
      <c r="AO770" s="189"/>
      <c r="AP770" s="189"/>
      <c r="AQ770" s="189"/>
      <c r="AR770" s="189"/>
      <c r="AS770" s="189"/>
      <c r="AT770" s="189"/>
      <c r="AU770" s="189"/>
      <c r="AV770" s="189"/>
      <c r="AW770" s="189"/>
      <c r="AX770" s="189"/>
      <c r="AY770" s="194"/>
      <c r="AZ770" s="142"/>
      <c r="BA770" s="184"/>
      <c r="BB770" s="184"/>
      <c r="BC770" s="184"/>
      <c r="BD770" s="189"/>
      <c r="BE770" s="189"/>
      <c r="BF770" s="189"/>
      <c r="BG770" s="189"/>
      <c r="BH770" s="291"/>
      <c r="BI770" s="292"/>
      <c r="BJ770" s="187"/>
      <c r="BK770" s="187"/>
      <c r="BL770" s="187"/>
      <c r="BM770" s="189"/>
      <c r="BN770" s="187"/>
      <c r="BO770" s="163"/>
      <c r="BP770" s="189"/>
      <c r="BR770" s="142"/>
      <c r="BS770" s="293"/>
      <c r="BT770" s="293"/>
      <c r="BU770" s="293"/>
      <c r="BV770" s="163"/>
      <c r="BW770" s="163"/>
      <c r="BX770" s="192"/>
      <c r="BY770" s="189"/>
      <c r="BZ770" s="189"/>
      <c r="CA770" s="193"/>
      <c r="CB770" s="194"/>
      <c r="CC770" s="292"/>
      <c r="CD770" s="189"/>
      <c r="CE770" s="189"/>
      <c r="CF770" s="181"/>
      <c r="CG770" s="294"/>
      <c r="CH770" s="294"/>
      <c r="CI770" s="227"/>
      <c r="CJ770" s="142"/>
      <c r="CK770" s="192"/>
      <c r="CL770" s="142"/>
      <c r="CM770" s="188"/>
      <c r="CN770" s="295"/>
      <c r="CO770" s="189"/>
      <c r="CP770" s="189"/>
      <c r="CQ770" s="189"/>
      <c r="CR770" s="142"/>
      <c r="CS770" s="194"/>
    </row>
    <row r="771" spans="2:97">
      <c r="B771" s="181"/>
      <c r="C771" s="65"/>
      <c r="D771" s="65"/>
      <c r="E771" s="65"/>
      <c r="J771" s="192"/>
      <c r="K771"/>
      <c r="L771"/>
      <c r="O771" s="228"/>
      <c r="P771" s="228"/>
      <c r="Q771" s="189"/>
      <c r="R771" s="189"/>
      <c r="S771" s="187"/>
      <c r="T771" s="181"/>
      <c r="U771" s="187"/>
      <c r="V771" s="188"/>
      <c r="W771" s="189"/>
      <c r="X771" s="189"/>
      <c r="Y771" s="189"/>
      <c r="Z771" s="189"/>
      <c r="AA771" s="189"/>
      <c r="AB771" s="189"/>
      <c r="AC771" s="189"/>
      <c r="AD771" s="189"/>
      <c r="AE771" s="189"/>
      <c r="AF771" s="189"/>
      <c r="AG771" s="189"/>
      <c r="AH771" s="189"/>
      <c r="AI771" s="189"/>
      <c r="AJ771" s="189"/>
      <c r="AK771" s="189"/>
      <c r="AL771" s="189"/>
      <c r="AM771" s="189"/>
      <c r="AN771" s="189"/>
      <c r="AO771" s="189"/>
      <c r="AP771" s="189"/>
      <c r="AQ771" s="189"/>
      <c r="AR771" s="189"/>
      <c r="AS771" s="189"/>
      <c r="AT771" s="189"/>
      <c r="AU771" s="189"/>
      <c r="AV771" s="189"/>
      <c r="AW771" s="189"/>
      <c r="AX771" s="189"/>
      <c r="AY771" s="194"/>
      <c r="AZ771" s="142"/>
      <c r="BA771" s="184"/>
      <c r="BB771" s="184"/>
      <c r="BC771" s="184"/>
      <c r="BD771" s="189"/>
      <c r="BE771" s="189"/>
      <c r="BF771" s="189"/>
      <c r="BG771" s="189"/>
      <c r="BH771" s="291"/>
      <c r="BI771" s="292"/>
      <c r="BJ771" s="187"/>
      <c r="BK771" s="187"/>
      <c r="BL771" s="187"/>
      <c r="BM771" s="189"/>
      <c r="BN771" s="187"/>
      <c r="BO771" s="163"/>
      <c r="BP771" s="189"/>
      <c r="BR771" s="142"/>
      <c r="BS771" s="293"/>
      <c r="BT771" s="293"/>
      <c r="BU771" s="293"/>
      <c r="BV771" s="163"/>
      <c r="BW771" s="163"/>
      <c r="BX771" s="192"/>
      <c r="BY771" s="189"/>
      <c r="BZ771" s="189"/>
      <c r="CA771" s="193"/>
      <c r="CB771" s="194"/>
      <c r="CC771" s="292"/>
      <c r="CD771" s="189"/>
      <c r="CE771" s="189"/>
      <c r="CF771" s="181"/>
      <c r="CG771" s="294"/>
      <c r="CH771" s="294"/>
      <c r="CI771" s="227"/>
      <c r="CJ771" s="142"/>
      <c r="CK771" s="192"/>
      <c r="CL771" s="142"/>
      <c r="CM771" s="188"/>
      <c r="CN771" s="295"/>
      <c r="CO771" s="189"/>
      <c r="CP771" s="189"/>
      <c r="CQ771" s="189"/>
      <c r="CR771" s="142"/>
      <c r="CS771" s="194"/>
    </row>
    <row r="772" spans="2:97">
      <c r="B772" s="181"/>
      <c r="C772" s="65"/>
      <c r="D772" s="65"/>
      <c r="E772" s="65"/>
      <c r="J772" s="192"/>
      <c r="K772"/>
      <c r="L772"/>
      <c r="O772" s="228"/>
      <c r="P772" s="228"/>
      <c r="Q772" s="189"/>
      <c r="R772" s="189"/>
      <c r="S772" s="187"/>
      <c r="T772" s="181"/>
      <c r="U772" s="187"/>
      <c r="V772" s="188"/>
      <c r="W772" s="189"/>
      <c r="X772" s="189"/>
      <c r="Y772" s="189"/>
      <c r="Z772" s="189"/>
      <c r="AA772" s="189"/>
      <c r="AB772" s="189"/>
      <c r="AC772" s="189"/>
      <c r="AD772" s="189"/>
      <c r="AE772" s="189"/>
      <c r="AF772" s="189"/>
      <c r="AG772" s="189"/>
      <c r="AH772" s="189"/>
      <c r="AI772" s="189"/>
      <c r="AJ772" s="189"/>
      <c r="AK772" s="189"/>
      <c r="AL772" s="189"/>
      <c r="AM772" s="189"/>
      <c r="AN772" s="189"/>
      <c r="AO772" s="189"/>
      <c r="AP772" s="189"/>
      <c r="AQ772" s="189"/>
      <c r="AR772" s="189"/>
      <c r="AS772" s="189"/>
      <c r="AT772" s="189"/>
      <c r="AU772" s="189"/>
      <c r="AV772" s="189"/>
      <c r="AW772" s="189"/>
      <c r="AX772" s="189"/>
      <c r="AY772" s="194"/>
      <c r="AZ772" s="142"/>
      <c r="BA772" s="184"/>
      <c r="BB772" s="184"/>
      <c r="BC772" s="184"/>
      <c r="BD772" s="189"/>
      <c r="BE772" s="189"/>
      <c r="BF772" s="189"/>
      <c r="BG772" s="189"/>
      <c r="BH772" s="291"/>
      <c r="BI772" s="292"/>
      <c r="BJ772" s="187"/>
      <c r="BK772" s="187"/>
      <c r="BL772" s="187"/>
      <c r="BM772" s="189"/>
      <c r="BN772" s="187"/>
      <c r="BO772" s="163"/>
      <c r="BP772" s="189"/>
      <c r="BR772" s="142"/>
      <c r="BS772" s="293"/>
      <c r="BT772" s="293"/>
      <c r="BU772" s="293"/>
      <c r="BV772" s="163"/>
      <c r="BW772" s="163"/>
      <c r="BX772" s="192"/>
      <c r="BY772" s="189"/>
      <c r="BZ772" s="189"/>
      <c r="CA772" s="193"/>
      <c r="CB772" s="194"/>
      <c r="CC772" s="292"/>
      <c r="CD772" s="189"/>
      <c r="CE772" s="189"/>
      <c r="CF772" s="181"/>
      <c r="CG772" s="294"/>
      <c r="CH772" s="294"/>
      <c r="CI772" s="227"/>
      <c r="CJ772" s="142"/>
      <c r="CK772" s="192"/>
      <c r="CL772" s="142"/>
      <c r="CM772" s="188"/>
      <c r="CN772" s="295"/>
      <c r="CO772" s="189"/>
      <c r="CP772" s="189"/>
      <c r="CQ772" s="189"/>
      <c r="CR772" s="142"/>
      <c r="CS772" s="194"/>
    </row>
    <row r="773" spans="2:97">
      <c r="B773" s="181"/>
      <c r="C773" s="65"/>
      <c r="D773" s="65"/>
      <c r="E773" s="65"/>
      <c r="J773" s="192"/>
      <c r="K773"/>
      <c r="L773"/>
      <c r="O773" s="228"/>
      <c r="P773" s="228"/>
      <c r="Q773" s="189"/>
      <c r="R773" s="189"/>
      <c r="S773" s="187"/>
      <c r="T773" s="181"/>
      <c r="U773" s="187"/>
      <c r="V773" s="188"/>
      <c r="W773" s="189"/>
      <c r="X773" s="189"/>
      <c r="Y773" s="189"/>
      <c r="Z773" s="189"/>
      <c r="AA773" s="189"/>
      <c r="AB773" s="189"/>
      <c r="AC773" s="189"/>
      <c r="AD773" s="189"/>
      <c r="AE773" s="189"/>
      <c r="AF773" s="189"/>
      <c r="AG773" s="189"/>
      <c r="AH773" s="189"/>
      <c r="AI773" s="189"/>
      <c r="AJ773" s="189"/>
      <c r="AK773" s="189"/>
      <c r="AL773" s="189"/>
      <c r="AM773" s="189"/>
      <c r="AN773" s="189"/>
      <c r="AO773" s="189"/>
      <c r="AP773" s="189"/>
      <c r="AQ773" s="189"/>
      <c r="AR773" s="189"/>
      <c r="AS773" s="189"/>
      <c r="AT773" s="189"/>
      <c r="AU773" s="189"/>
      <c r="AV773" s="189"/>
      <c r="AW773" s="189"/>
      <c r="AX773" s="189"/>
      <c r="AY773" s="194"/>
      <c r="AZ773" s="142"/>
      <c r="BA773" s="184"/>
      <c r="BB773" s="184"/>
      <c r="BC773" s="184"/>
      <c r="BD773" s="189"/>
      <c r="BE773" s="189"/>
      <c r="BF773" s="189"/>
      <c r="BG773" s="189"/>
      <c r="BH773" s="291"/>
      <c r="BI773" s="292"/>
      <c r="BJ773" s="187"/>
      <c r="BK773" s="187"/>
      <c r="BL773" s="187"/>
      <c r="BM773" s="189"/>
      <c r="BN773" s="187"/>
      <c r="BO773" s="163"/>
      <c r="BP773" s="189"/>
      <c r="BR773" s="142"/>
      <c r="BS773" s="293"/>
      <c r="BT773" s="293"/>
      <c r="BU773" s="293"/>
      <c r="BV773" s="163"/>
      <c r="BW773" s="163"/>
      <c r="BX773" s="192"/>
      <c r="BY773" s="189"/>
      <c r="BZ773" s="189"/>
      <c r="CA773" s="193"/>
      <c r="CB773" s="194"/>
      <c r="CC773" s="292"/>
      <c r="CD773" s="189"/>
      <c r="CE773" s="189"/>
      <c r="CF773" s="181"/>
      <c r="CG773" s="294"/>
      <c r="CH773" s="294"/>
      <c r="CI773" s="227"/>
      <c r="CJ773" s="142"/>
      <c r="CK773" s="192"/>
      <c r="CL773" s="142"/>
      <c r="CM773" s="188"/>
      <c r="CN773" s="295"/>
      <c r="CO773" s="189"/>
      <c r="CP773" s="189"/>
      <c r="CQ773" s="189"/>
      <c r="CR773" s="142"/>
      <c r="CS773" s="194"/>
    </row>
    <row r="774" spans="2:97">
      <c r="B774" s="181"/>
      <c r="C774" s="65"/>
      <c r="D774" s="65"/>
      <c r="E774" s="65"/>
      <c r="J774" s="192"/>
      <c r="K774"/>
      <c r="L774"/>
      <c r="O774" s="228"/>
      <c r="P774" s="228"/>
      <c r="Q774" s="189"/>
      <c r="R774" s="189"/>
      <c r="S774" s="187"/>
      <c r="T774" s="181"/>
      <c r="U774" s="187"/>
      <c r="V774" s="188"/>
      <c r="W774" s="189"/>
      <c r="X774" s="189"/>
      <c r="Y774" s="189"/>
      <c r="Z774" s="189"/>
      <c r="AA774" s="189"/>
      <c r="AB774" s="189"/>
      <c r="AC774" s="189"/>
      <c r="AD774" s="189"/>
      <c r="AE774" s="189"/>
      <c r="AF774" s="189"/>
      <c r="AG774" s="189"/>
      <c r="AH774" s="189"/>
      <c r="AI774" s="189"/>
      <c r="AJ774" s="189"/>
      <c r="AK774" s="189"/>
      <c r="AL774" s="189"/>
      <c r="AM774" s="189"/>
      <c r="AN774" s="189"/>
      <c r="AO774" s="189"/>
      <c r="AP774" s="189"/>
      <c r="AQ774" s="189"/>
      <c r="AR774" s="189"/>
      <c r="AS774" s="189"/>
      <c r="AT774" s="189"/>
      <c r="AU774" s="189"/>
      <c r="AV774" s="189"/>
      <c r="AW774" s="189"/>
      <c r="AX774" s="189"/>
      <c r="AY774" s="194"/>
      <c r="AZ774" s="142"/>
      <c r="BA774" s="184"/>
      <c r="BB774" s="184"/>
      <c r="BC774" s="184"/>
      <c r="BD774" s="189"/>
      <c r="BE774" s="189"/>
      <c r="BF774" s="189"/>
      <c r="BG774" s="189"/>
      <c r="BH774" s="291"/>
      <c r="BI774" s="292"/>
      <c r="BJ774" s="187"/>
      <c r="BK774" s="187"/>
      <c r="BL774" s="187"/>
      <c r="BM774" s="189"/>
      <c r="BN774" s="187"/>
      <c r="BO774" s="163"/>
      <c r="BP774" s="189"/>
      <c r="BR774" s="142"/>
      <c r="BS774" s="293"/>
      <c r="BT774" s="293"/>
      <c r="BU774" s="293"/>
      <c r="BV774" s="163"/>
      <c r="BW774" s="163"/>
      <c r="BX774" s="192"/>
      <c r="BY774" s="189"/>
      <c r="BZ774" s="189"/>
      <c r="CA774" s="193"/>
      <c r="CB774" s="194"/>
      <c r="CC774" s="292"/>
      <c r="CD774" s="189"/>
      <c r="CE774" s="189"/>
      <c r="CF774" s="181"/>
      <c r="CG774" s="294"/>
      <c r="CH774" s="294"/>
      <c r="CI774" s="227"/>
      <c r="CJ774" s="142"/>
      <c r="CK774" s="192"/>
      <c r="CL774" s="142"/>
      <c r="CM774" s="188"/>
      <c r="CN774" s="295"/>
      <c r="CO774" s="189"/>
      <c r="CP774" s="189"/>
      <c r="CQ774" s="189"/>
      <c r="CR774" s="142"/>
      <c r="CS774" s="194"/>
    </row>
    <row r="775" spans="2:97">
      <c r="B775" s="181"/>
      <c r="C775" s="65"/>
      <c r="D775" s="65"/>
      <c r="E775" s="65"/>
      <c r="J775" s="192"/>
      <c r="K775"/>
      <c r="L775"/>
      <c r="O775" s="228"/>
      <c r="P775" s="228"/>
      <c r="Q775" s="189"/>
      <c r="R775" s="189"/>
      <c r="S775" s="187"/>
      <c r="T775" s="181"/>
      <c r="U775" s="187"/>
      <c r="V775" s="188"/>
      <c r="W775" s="189"/>
      <c r="X775" s="189"/>
      <c r="Y775" s="189"/>
      <c r="Z775" s="189"/>
      <c r="AA775" s="189"/>
      <c r="AB775" s="189"/>
      <c r="AC775" s="189"/>
      <c r="AD775" s="189"/>
      <c r="AE775" s="189"/>
      <c r="AF775" s="189"/>
      <c r="AG775" s="189"/>
      <c r="AH775" s="189"/>
      <c r="AI775" s="189"/>
      <c r="AJ775" s="189"/>
      <c r="AK775" s="189"/>
      <c r="AL775" s="189"/>
      <c r="AM775" s="189"/>
      <c r="AN775" s="189"/>
      <c r="AO775" s="189"/>
      <c r="AP775" s="189"/>
      <c r="AQ775" s="189"/>
      <c r="AR775" s="189"/>
      <c r="AS775" s="189"/>
      <c r="AT775" s="189"/>
      <c r="AU775" s="189"/>
      <c r="AV775" s="189"/>
      <c r="AW775" s="189"/>
      <c r="AX775" s="189"/>
      <c r="AY775" s="194"/>
      <c r="AZ775" s="142"/>
      <c r="BA775" s="184"/>
      <c r="BB775" s="184"/>
      <c r="BC775" s="184"/>
      <c r="BD775" s="189"/>
      <c r="BE775" s="189"/>
      <c r="BF775" s="189"/>
      <c r="BG775" s="189"/>
      <c r="BH775" s="291"/>
      <c r="BI775" s="292"/>
      <c r="BJ775" s="187"/>
      <c r="BK775" s="187"/>
      <c r="BL775" s="187"/>
      <c r="BM775" s="189"/>
      <c r="BN775" s="187"/>
      <c r="BO775" s="163"/>
      <c r="BP775" s="189"/>
      <c r="BR775" s="142"/>
      <c r="BS775" s="293"/>
      <c r="BT775" s="293"/>
      <c r="BU775" s="293"/>
      <c r="BV775" s="163"/>
      <c r="BW775" s="163"/>
      <c r="BX775" s="192"/>
      <c r="BY775" s="189"/>
      <c r="BZ775" s="189"/>
      <c r="CA775" s="193"/>
      <c r="CB775" s="194"/>
      <c r="CC775" s="292"/>
      <c r="CD775" s="189"/>
      <c r="CE775" s="189"/>
      <c r="CF775" s="181"/>
      <c r="CG775" s="294"/>
      <c r="CH775" s="294"/>
      <c r="CI775" s="227"/>
      <c r="CJ775" s="142"/>
      <c r="CK775" s="192"/>
      <c r="CL775" s="142"/>
      <c r="CM775" s="188"/>
      <c r="CN775" s="295"/>
      <c r="CO775" s="189"/>
      <c r="CP775" s="189"/>
      <c r="CQ775" s="189"/>
      <c r="CR775" s="142"/>
      <c r="CS775" s="194"/>
    </row>
    <row r="776" spans="2:97">
      <c r="B776" s="181"/>
      <c r="C776" s="65"/>
      <c r="D776" s="65"/>
      <c r="E776" s="65"/>
      <c r="J776" s="192"/>
      <c r="K776"/>
      <c r="L776"/>
      <c r="O776" s="228"/>
      <c r="P776" s="228"/>
      <c r="Q776" s="189"/>
      <c r="R776" s="189"/>
      <c r="S776" s="187"/>
      <c r="T776" s="181"/>
      <c r="U776" s="187"/>
      <c r="V776" s="188"/>
      <c r="W776" s="189"/>
      <c r="X776" s="189"/>
      <c r="Y776" s="189"/>
      <c r="Z776" s="189"/>
      <c r="AA776" s="189"/>
      <c r="AB776" s="189"/>
      <c r="AC776" s="189"/>
      <c r="AD776" s="189"/>
      <c r="AE776" s="189"/>
      <c r="AF776" s="189"/>
      <c r="AG776" s="189"/>
      <c r="AH776" s="189"/>
      <c r="AI776" s="189"/>
      <c r="AJ776" s="189"/>
      <c r="AK776" s="189"/>
      <c r="AL776" s="189"/>
      <c r="AM776" s="189"/>
      <c r="AN776" s="189"/>
      <c r="AO776" s="189"/>
      <c r="AP776" s="189"/>
      <c r="AQ776" s="189"/>
      <c r="AR776" s="189"/>
      <c r="AS776" s="189"/>
      <c r="AT776" s="189"/>
      <c r="AU776" s="189"/>
      <c r="AV776" s="189"/>
      <c r="AW776" s="189"/>
      <c r="AX776" s="189"/>
      <c r="AY776" s="194"/>
      <c r="AZ776" s="142"/>
      <c r="BA776" s="184"/>
      <c r="BB776" s="184"/>
      <c r="BC776" s="184"/>
      <c r="BD776" s="189"/>
      <c r="BE776" s="189"/>
      <c r="BF776" s="189"/>
      <c r="BG776" s="189"/>
      <c r="BH776" s="291"/>
      <c r="BI776" s="292"/>
      <c r="BJ776" s="187"/>
      <c r="BK776" s="187"/>
      <c r="BL776" s="187"/>
      <c r="BM776" s="189"/>
      <c r="BN776" s="187"/>
      <c r="BO776" s="163"/>
      <c r="BP776" s="189"/>
      <c r="BR776" s="142"/>
      <c r="BS776" s="293"/>
      <c r="BT776" s="293"/>
      <c r="BU776" s="293"/>
      <c r="BV776" s="163"/>
      <c r="BW776" s="163"/>
      <c r="BX776" s="192"/>
      <c r="BY776" s="189"/>
      <c r="BZ776" s="189"/>
      <c r="CA776" s="193"/>
      <c r="CB776" s="194"/>
      <c r="CC776" s="292"/>
      <c r="CD776" s="189"/>
      <c r="CE776" s="189"/>
      <c r="CF776" s="181"/>
      <c r="CG776" s="294"/>
      <c r="CH776" s="294"/>
      <c r="CI776" s="227"/>
      <c r="CJ776" s="142"/>
      <c r="CK776" s="192"/>
      <c r="CL776" s="142"/>
      <c r="CM776" s="188"/>
      <c r="CN776" s="295"/>
      <c r="CO776" s="189"/>
      <c r="CP776" s="189"/>
      <c r="CQ776" s="189"/>
      <c r="CR776" s="142"/>
      <c r="CS776" s="194"/>
    </row>
    <row r="777" spans="2:97">
      <c r="B777" s="181"/>
      <c r="C777" s="65"/>
      <c r="D777" s="65"/>
      <c r="E777" s="65"/>
      <c r="J777" s="192"/>
      <c r="K777"/>
      <c r="L777"/>
      <c r="O777" s="228"/>
      <c r="P777" s="228"/>
      <c r="Q777" s="189"/>
      <c r="R777" s="189"/>
      <c r="S777" s="187"/>
      <c r="T777" s="181"/>
      <c r="U777" s="187"/>
      <c r="V777" s="188"/>
      <c r="W777" s="189"/>
      <c r="X777" s="189"/>
      <c r="Y777" s="189"/>
      <c r="Z777" s="189"/>
      <c r="AA777" s="189"/>
      <c r="AB777" s="189"/>
      <c r="AC777" s="189"/>
      <c r="AD777" s="189"/>
      <c r="AE777" s="189"/>
      <c r="AF777" s="189"/>
      <c r="AG777" s="189"/>
      <c r="AH777" s="189"/>
      <c r="AI777" s="189"/>
      <c r="AJ777" s="189"/>
      <c r="AK777" s="189"/>
      <c r="AL777" s="189"/>
      <c r="AM777" s="189"/>
      <c r="AN777" s="189"/>
      <c r="AO777" s="189"/>
      <c r="AP777" s="189"/>
      <c r="AQ777" s="189"/>
      <c r="AR777" s="189"/>
      <c r="AS777" s="189"/>
      <c r="AT777" s="189"/>
      <c r="AU777" s="189"/>
      <c r="AV777" s="189"/>
      <c r="AW777" s="189"/>
      <c r="AX777" s="189"/>
      <c r="AY777" s="194"/>
      <c r="AZ777" s="142"/>
      <c r="BA777" s="184"/>
      <c r="BB777" s="184"/>
      <c r="BC777" s="184"/>
      <c r="BD777" s="189"/>
      <c r="BE777" s="189"/>
      <c r="BF777" s="189"/>
      <c r="BG777" s="189"/>
      <c r="BH777" s="291"/>
      <c r="BI777" s="292"/>
      <c r="BJ777" s="187"/>
      <c r="BK777" s="187"/>
      <c r="BL777" s="187"/>
      <c r="BM777" s="189"/>
      <c r="BN777" s="187"/>
      <c r="BO777" s="163"/>
      <c r="BP777" s="189"/>
      <c r="BR777" s="142"/>
      <c r="BS777" s="293"/>
      <c r="BT777" s="293"/>
      <c r="BU777" s="293"/>
      <c r="BV777" s="163"/>
      <c r="BW777" s="163"/>
      <c r="BX777" s="192"/>
      <c r="BY777" s="189"/>
      <c r="BZ777" s="189"/>
      <c r="CA777" s="193"/>
      <c r="CB777" s="194"/>
      <c r="CC777" s="292"/>
      <c r="CD777" s="189"/>
      <c r="CE777" s="189"/>
      <c r="CF777" s="181"/>
      <c r="CG777" s="294"/>
      <c r="CH777" s="294"/>
      <c r="CI777" s="227"/>
      <c r="CJ777" s="142"/>
      <c r="CK777" s="192"/>
      <c r="CL777" s="142"/>
      <c r="CM777" s="188"/>
      <c r="CN777" s="295"/>
      <c r="CO777" s="189"/>
      <c r="CP777" s="189"/>
      <c r="CQ777" s="189"/>
      <c r="CR777" s="142"/>
      <c r="CS777" s="194"/>
    </row>
    <row r="778" spans="2:97">
      <c r="B778" s="181"/>
      <c r="C778" s="65"/>
      <c r="D778" s="65"/>
      <c r="E778" s="65"/>
      <c r="J778" s="192"/>
      <c r="K778"/>
      <c r="L778"/>
      <c r="O778" s="228"/>
      <c r="P778" s="228"/>
      <c r="Q778" s="189"/>
      <c r="R778" s="189"/>
      <c r="S778" s="187"/>
      <c r="T778" s="181"/>
      <c r="U778" s="187"/>
      <c r="V778" s="188"/>
      <c r="W778" s="189"/>
      <c r="X778" s="189"/>
      <c r="Y778" s="189"/>
      <c r="Z778" s="189"/>
      <c r="AA778" s="189"/>
      <c r="AB778" s="189"/>
      <c r="AC778" s="189"/>
      <c r="AD778" s="189"/>
      <c r="AE778" s="189"/>
      <c r="AF778" s="189"/>
      <c r="AG778" s="189"/>
      <c r="AH778" s="189"/>
      <c r="AI778" s="189"/>
      <c r="AJ778" s="189"/>
      <c r="AK778" s="189"/>
      <c r="AL778" s="189"/>
      <c r="AM778" s="189"/>
      <c r="AN778" s="189"/>
      <c r="AO778" s="189"/>
      <c r="AP778" s="189"/>
      <c r="AQ778" s="189"/>
      <c r="AR778" s="189"/>
      <c r="AS778" s="189"/>
      <c r="AT778" s="189"/>
      <c r="AU778" s="189"/>
      <c r="AV778" s="189"/>
      <c r="AW778" s="189"/>
      <c r="AX778" s="189"/>
      <c r="AY778" s="194"/>
      <c r="AZ778" s="142"/>
      <c r="BA778" s="184"/>
      <c r="BB778" s="184"/>
      <c r="BC778" s="184"/>
      <c r="BD778" s="189"/>
      <c r="BE778" s="189"/>
      <c r="BF778" s="189"/>
      <c r="BG778" s="189"/>
      <c r="BH778" s="291"/>
      <c r="BI778" s="292"/>
      <c r="BJ778" s="187"/>
      <c r="BK778" s="187"/>
      <c r="BL778" s="187"/>
      <c r="BM778" s="189"/>
      <c r="BN778" s="187"/>
      <c r="BO778" s="163"/>
      <c r="BP778" s="189"/>
      <c r="BR778" s="142"/>
      <c r="BS778" s="293"/>
      <c r="BT778" s="293"/>
      <c r="BU778" s="293"/>
      <c r="BV778" s="163"/>
      <c r="BW778" s="163"/>
      <c r="BX778" s="192"/>
      <c r="BY778" s="189"/>
      <c r="BZ778" s="189"/>
      <c r="CA778" s="193"/>
      <c r="CB778" s="194"/>
      <c r="CC778" s="292"/>
      <c r="CD778" s="189"/>
      <c r="CE778" s="189"/>
      <c r="CF778" s="181"/>
      <c r="CG778" s="294"/>
      <c r="CH778" s="294"/>
      <c r="CI778" s="227"/>
      <c r="CJ778" s="142"/>
      <c r="CK778" s="192"/>
      <c r="CL778" s="142"/>
      <c r="CM778" s="188"/>
      <c r="CN778" s="295"/>
      <c r="CO778" s="189"/>
      <c r="CP778" s="189"/>
      <c r="CQ778" s="189"/>
      <c r="CR778" s="142"/>
      <c r="CS778" s="194"/>
    </row>
    <row r="779" spans="2:97">
      <c r="B779" s="181"/>
      <c r="C779" s="65"/>
      <c r="D779" s="65"/>
      <c r="E779" s="65"/>
      <c r="J779" s="192"/>
      <c r="K779"/>
      <c r="L779"/>
      <c r="O779" s="228"/>
      <c r="P779" s="228"/>
      <c r="Q779" s="189"/>
      <c r="R779" s="189"/>
      <c r="S779" s="187"/>
      <c r="T779" s="181"/>
      <c r="U779" s="187"/>
      <c r="V779" s="188"/>
      <c r="W779" s="189"/>
      <c r="X779" s="189"/>
      <c r="Y779" s="189"/>
      <c r="Z779" s="189"/>
      <c r="AA779" s="189"/>
      <c r="AB779" s="189"/>
      <c r="AC779" s="189"/>
      <c r="AD779" s="189"/>
      <c r="AE779" s="189"/>
      <c r="AF779" s="189"/>
      <c r="AG779" s="189"/>
      <c r="AH779" s="189"/>
      <c r="AI779" s="189"/>
      <c r="AJ779" s="189"/>
      <c r="AK779" s="189"/>
      <c r="AL779" s="189"/>
      <c r="AM779" s="189"/>
      <c r="AN779" s="189"/>
      <c r="AO779" s="189"/>
      <c r="AP779" s="189"/>
      <c r="AQ779" s="189"/>
      <c r="AR779" s="189"/>
      <c r="AS779" s="189"/>
      <c r="AT779" s="189"/>
      <c r="AU779" s="189"/>
      <c r="AV779" s="189"/>
      <c r="AW779" s="189"/>
      <c r="AX779" s="189"/>
      <c r="AY779" s="194"/>
      <c r="AZ779" s="142"/>
      <c r="BA779" s="184"/>
      <c r="BB779" s="184"/>
      <c r="BC779" s="184"/>
      <c r="BD779" s="189"/>
      <c r="BE779" s="189"/>
      <c r="BF779" s="189"/>
      <c r="BG779" s="189"/>
      <c r="BH779" s="291"/>
      <c r="BI779" s="292"/>
      <c r="BJ779" s="187"/>
      <c r="BK779" s="187"/>
      <c r="BL779" s="187"/>
      <c r="BM779" s="189"/>
      <c r="BN779" s="187"/>
      <c r="BO779" s="163"/>
      <c r="BP779" s="189"/>
      <c r="BR779" s="142"/>
      <c r="BS779" s="293"/>
      <c r="BT779" s="293"/>
      <c r="BU779" s="293"/>
      <c r="BV779" s="163"/>
      <c r="BW779" s="163"/>
      <c r="BX779" s="192"/>
      <c r="BY779" s="189"/>
      <c r="BZ779" s="189"/>
      <c r="CA779" s="193"/>
      <c r="CB779" s="194"/>
      <c r="CC779" s="292"/>
      <c r="CD779" s="189"/>
      <c r="CE779" s="189"/>
      <c r="CF779" s="181"/>
      <c r="CG779" s="294"/>
      <c r="CH779" s="294"/>
      <c r="CI779" s="227"/>
      <c r="CJ779" s="142"/>
      <c r="CK779" s="192"/>
      <c r="CL779" s="142"/>
      <c r="CM779" s="188"/>
      <c r="CN779" s="295"/>
      <c r="CO779" s="189"/>
      <c r="CP779" s="189"/>
      <c r="CQ779" s="189"/>
      <c r="CR779" s="142"/>
      <c r="CS779" s="194"/>
    </row>
    <row r="780" spans="2:97">
      <c r="B780" s="181"/>
      <c r="C780" s="65"/>
      <c r="D780" s="65"/>
      <c r="E780" s="65"/>
      <c r="J780" s="192"/>
      <c r="K780"/>
      <c r="L780"/>
      <c r="O780" s="228"/>
      <c r="P780" s="228"/>
      <c r="Q780" s="189"/>
      <c r="R780" s="189"/>
      <c r="S780" s="187"/>
      <c r="T780" s="181"/>
      <c r="U780" s="187"/>
      <c r="V780" s="188"/>
      <c r="W780" s="189"/>
      <c r="X780" s="189"/>
      <c r="Y780" s="189"/>
      <c r="Z780" s="189"/>
      <c r="AA780" s="189"/>
      <c r="AB780" s="189"/>
      <c r="AC780" s="189"/>
      <c r="AD780" s="189"/>
      <c r="AE780" s="189"/>
      <c r="AF780" s="189"/>
      <c r="AG780" s="189"/>
      <c r="AH780" s="189"/>
      <c r="AI780" s="189"/>
      <c r="AJ780" s="189"/>
      <c r="AK780" s="189"/>
      <c r="AL780" s="189"/>
      <c r="AM780" s="189"/>
      <c r="AN780" s="189"/>
      <c r="AO780" s="189"/>
      <c r="AP780" s="189"/>
      <c r="AQ780" s="189"/>
      <c r="AR780" s="189"/>
      <c r="AS780" s="189"/>
      <c r="AT780" s="189"/>
      <c r="AU780" s="189"/>
      <c r="AV780" s="189"/>
      <c r="AW780" s="189"/>
      <c r="AX780" s="189"/>
      <c r="AY780" s="194"/>
      <c r="AZ780" s="142"/>
      <c r="BA780" s="184"/>
      <c r="BB780" s="184"/>
      <c r="BC780" s="184"/>
      <c r="BD780" s="189"/>
      <c r="BE780" s="189"/>
      <c r="BF780" s="189"/>
      <c r="BG780" s="189"/>
      <c r="BH780" s="291"/>
      <c r="BI780" s="292"/>
      <c r="BJ780" s="187"/>
      <c r="BK780" s="187"/>
      <c r="BL780" s="187"/>
      <c r="BM780" s="189"/>
      <c r="BN780" s="187"/>
      <c r="BO780" s="163"/>
      <c r="BP780" s="189"/>
      <c r="BR780" s="142"/>
      <c r="BS780" s="293"/>
      <c r="BT780" s="293"/>
      <c r="BU780" s="293"/>
      <c r="BV780" s="163"/>
      <c r="BW780" s="163"/>
      <c r="BX780" s="192"/>
      <c r="BY780" s="189"/>
      <c r="BZ780" s="189"/>
      <c r="CA780" s="193"/>
      <c r="CB780" s="194"/>
      <c r="CC780" s="292"/>
      <c r="CD780" s="189"/>
      <c r="CE780" s="189"/>
      <c r="CF780" s="181"/>
      <c r="CG780" s="294"/>
      <c r="CH780" s="294"/>
      <c r="CI780" s="227"/>
      <c r="CJ780" s="142"/>
      <c r="CK780" s="192"/>
      <c r="CL780" s="142"/>
      <c r="CM780" s="188"/>
      <c r="CN780" s="295"/>
      <c r="CO780" s="189"/>
      <c r="CP780" s="189"/>
      <c r="CQ780" s="189"/>
      <c r="CR780" s="142"/>
      <c r="CS780" s="194"/>
    </row>
    <row r="781" spans="2:97">
      <c r="B781" s="181"/>
      <c r="C781" s="65"/>
      <c r="D781" s="65"/>
      <c r="E781" s="65"/>
      <c r="J781" s="192"/>
      <c r="K781"/>
      <c r="L781"/>
      <c r="O781" s="228"/>
      <c r="P781" s="228"/>
      <c r="Q781" s="189"/>
      <c r="R781" s="189"/>
      <c r="S781" s="187"/>
      <c r="T781" s="181"/>
      <c r="U781" s="187"/>
      <c r="V781" s="188"/>
      <c r="W781" s="189"/>
      <c r="X781" s="189"/>
      <c r="Y781" s="189"/>
      <c r="Z781" s="189"/>
      <c r="AA781" s="189"/>
      <c r="AB781" s="189"/>
      <c r="AC781" s="189"/>
      <c r="AD781" s="189"/>
      <c r="AE781" s="189"/>
      <c r="AF781" s="189"/>
      <c r="AG781" s="189"/>
      <c r="AH781" s="189"/>
      <c r="AI781" s="189"/>
      <c r="AJ781" s="189"/>
      <c r="AK781" s="189"/>
      <c r="AL781" s="189"/>
      <c r="AM781" s="189"/>
      <c r="AN781" s="189"/>
      <c r="AO781" s="189"/>
      <c r="AP781" s="189"/>
      <c r="AQ781" s="189"/>
      <c r="AR781" s="189"/>
      <c r="AS781" s="189"/>
      <c r="AT781" s="189"/>
      <c r="AU781" s="189"/>
      <c r="AV781" s="189"/>
      <c r="AW781" s="189"/>
      <c r="AX781" s="189"/>
      <c r="AY781" s="194"/>
      <c r="AZ781" s="142"/>
      <c r="BA781" s="184"/>
      <c r="BB781" s="184"/>
      <c r="BC781" s="184"/>
      <c r="BD781" s="189"/>
      <c r="BE781" s="189"/>
      <c r="BF781" s="189"/>
      <c r="BG781" s="189"/>
      <c r="BH781" s="291"/>
      <c r="BI781" s="292"/>
      <c r="BJ781" s="187"/>
      <c r="BK781" s="187"/>
      <c r="BL781" s="187"/>
      <c r="BM781" s="189"/>
      <c r="BN781" s="187"/>
      <c r="BO781" s="163"/>
      <c r="BP781" s="189"/>
      <c r="BR781" s="142"/>
      <c r="BS781" s="293"/>
      <c r="BT781" s="293"/>
      <c r="BU781" s="293"/>
      <c r="BV781" s="163"/>
      <c r="BW781" s="163"/>
      <c r="BX781" s="192"/>
      <c r="BY781" s="189"/>
      <c r="BZ781" s="189"/>
      <c r="CA781" s="193"/>
      <c r="CB781" s="194"/>
      <c r="CC781" s="292"/>
      <c r="CD781" s="189"/>
      <c r="CE781" s="189"/>
      <c r="CF781" s="181"/>
      <c r="CG781" s="294"/>
      <c r="CH781" s="294"/>
      <c r="CI781" s="227"/>
      <c r="CJ781" s="142"/>
      <c r="CK781" s="192"/>
      <c r="CL781" s="142"/>
      <c r="CM781" s="188"/>
      <c r="CN781" s="295"/>
      <c r="CO781" s="189"/>
      <c r="CP781" s="189"/>
      <c r="CQ781" s="189"/>
      <c r="CR781" s="142"/>
      <c r="CS781" s="194"/>
    </row>
    <row r="782" spans="2:97">
      <c r="B782" s="181"/>
      <c r="C782" s="65"/>
      <c r="D782" s="65"/>
      <c r="E782" s="65"/>
      <c r="J782" s="192"/>
      <c r="K782"/>
      <c r="L782"/>
      <c r="O782" s="228"/>
      <c r="P782" s="228"/>
      <c r="Q782" s="189"/>
      <c r="R782" s="189"/>
      <c r="S782" s="187"/>
      <c r="T782" s="181"/>
      <c r="U782" s="187"/>
      <c r="V782" s="188"/>
      <c r="W782" s="189"/>
      <c r="X782" s="189"/>
      <c r="Y782" s="189"/>
      <c r="Z782" s="189"/>
      <c r="AA782" s="189"/>
      <c r="AB782" s="189"/>
      <c r="AC782" s="189"/>
      <c r="AD782" s="189"/>
      <c r="AE782" s="189"/>
      <c r="AF782" s="189"/>
      <c r="AG782" s="189"/>
      <c r="AH782" s="189"/>
      <c r="AI782" s="189"/>
      <c r="AJ782" s="189"/>
      <c r="AK782" s="189"/>
      <c r="AL782" s="189"/>
      <c r="AM782" s="189"/>
      <c r="AN782" s="189"/>
      <c r="AO782" s="189"/>
      <c r="AP782" s="189"/>
      <c r="AQ782" s="189"/>
      <c r="AR782" s="189"/>
      <c r="AS782" s="189"/>
      <c r="AT782" s="189"/>
      <c r="AU782" s="189"/>
      <c r="AV782" s="189"/>
      <c r="AW782" s="189"/>
      <c r="AX782" s="189"/>
      <c r="AY782" s="194"/>
      <c r="AZ782" s="142"/>
      <c r="BA782" s="184"/>
      <c r="BB782" s="184"/>
      <c r="BC782" s="184"/>
      <c r="BD782" s="189"/>
      <c r="BE782" s="189"/>
      <c r="BF782" s="189"/>
      <c r="BG782" s="189"/>
      <c r="BH782" s="291"/>
      <c r="BI782" s="292"/>
      <c r="BJ782" s="187"/>
      <c r="BK782" s="187"/>
      <c r="BL782" s="187"/>
      <c r="BM782" s="189"/>
      <c r="BN782" s="187"/>
      <c r="BO782" s="163"/>
      <c r="BP782" s="189"/>
      <c r="BR782" s="142"/>
      <c r="BS782" s="293"/>
      <c r="BT782" s="293"/>
      <c r="BU782" s="293"/>
      <c r="BV782" s="163"/>
      <c r="BW782" s="163"/>
      <c r="BX782" s="192"/>
      <c r="BY782" s="189"/>
      <c r="BZ782" s="189"/>
      <c r="CA782" s="193"/>
      <c r="CB782" s="194"/>
      <c r="CC782" s="292"/>
      <c r="CD782" s="189"/>
      <c r="CE782" s="189"/>
      <c r="CF782" s="181"/>
      <c r="CG782" s="294"/>
      <c r="CH782" s="294"/>
      <c r="CI782" s="227"/>
      <c r="CJ782" s="142"/>
      <c r="CK782" s="192"/>
      <c r="CL782" s="142"/>
      <c r="CM782" s="188"/>
      <c r="CN782" s="295"/>
      <c r="CO782" s="189"/>
      <c r="CP782" s="189"/>
      <c r="CQ782" s="189"/>
      <c r="CR782" s="142"/>
      <c r="CS782" s="194"/>
    </row>
    <row r="783" spans="2:97">
      <c r="B783" s="181"/>
      <c r="C783" s="65"/>
      <c r="D783" s="65"/>
      <c r="E783" s="65"/>
      <c r="J783" s="192"/>
      <c r="K783"/>
      <c r="L783"/>
      <c r="O783" s="228"/>
      <c r="P783" s="228"/>
      <c r="Q783" s="189"/>
      <c r="R783" s="189"/>
      <c r="S783" s="187"/>
      <c r="T783" s="181"/>
      <c r="U783" s="187"/>
      <c r="V783" s="188"/>
      <c r="W783" s="189"/>
      <c r="X783" s="189"/>
      <c r="Y783" s="189"/>
      <c r="Z783" s="189"/>
      <c r="AA783" s="189"/>
      <c r="AB783" s="189"/>
      <c r="AC783" s="189"/>
      <c r="AD783" s="189"/>
      <c r="AE783" s="189"/>
      <c r="AF783" s="189"/>
      <c r="AG783" s="189"/>
      <c r="AH783" s="189"/>
      <c r="AI783" s="189"/>
      <c r="AJ783" s="189"/>
      <c r="AK783" s="189"/>
      <c r="AL783" s="189"/>
      <c r="AM783" s="189"/>
      <c r="AN783" s="189"/>
      <c r="AO783" s="189"/>
      <c r="AP783" s="189"/>
      <c r="AQ783" s="189"/>
      <c r="AR783" s="189"/>
      <c r="AS783" s="189"/>
      <c r="AT783" s="189"/>
      <c r="AU783" s="189"/>
      <c r="AV783" s="189"/>
      <c r="AW783" s="189"/>
      <c r="AX783" s="189"/>
      <c r="AY783" s="194"/>
      <c r="AZ783" s="142"/>
      <c r="BA783" s="184"/>
      <c r="BB783" s="184"/>
      <c r="BC783" s="184"/>
      <c r="BD783" s="189"/>
      <c r="BE783" s="189"/>
      <c r="BF783" s="189"/>
      <c r="BG783" s="189"/>
      <c r="BH783" s="291"/>
      <c r="BI783" s="292"/>
      <c r="BJ783" s="187"/>
      <c r="BK783" s="187"/>
      <c r="BL783" s="187"/>
      <c r="BM783" s="189"/>
      <c r="BN783" s="187"/>
      <c r="BO783" s="163"/>
      <c r="BP783" s="189"/>
      <c r="BR783" s="142"/>
      <c r="BS783" s="293"/>
      <c r="BT783" s="293"/>
      <c r="BU783" s="293"/>
      <c r="BV783" s="163"/>
      <c r="BW783" s="163"/>
      <c r="BX783" s="192"/>
      <c r="BY783" s="189"/>
      <c r="BZ783" s="189"/>
      <c r="CA783" s="193"/>
      <c r="CB783" s="194"/>
      <c r="CC783" s="292"/>
      <c r="CD783" s="189"/>
      <c r="CE783" s="189"/>
      <c r="CF783" s="181"/>
      <c r="CG783" s="294"/>
      <c r="CH783" s="294"/>
      <c r="CI783" s="227"/>
      <c r="CJ783" s="142"/>
      <c r="CK783" s="192"/>
      <c r="CL783" s="142"/>
      <c r="CM783" s="188"/>
      <c r="CN783" s="295"/>
      <c r="CO783" s="189"/>
      <c r="CP783" s="189"/>
      <c r="CQ783" s="189"/>
      <c r="CR783" s="142"/>
      <c r="CS783" s="194"/>
    </row>
    <row r="784" spans="2:97">
      <c r="B784" s="181"/>
      <c r="C784" s="65"/>
      <c r="D784" s="65"/>
      <c r="E784" s="65"/>
      <c r="J784" s="192"/>
      <c r="K784"/>
      <c r="L784"/>
      <c r="O784" s="228"/>
      <c r="P784" s="228"/>
      <c r="Q784" s="189"/>
      <c r="R784" s="189"/>
      <c r="S784" s="187"/>
      <c r="T784" s="181"/>
      <c r="U784" s="187"/>
      <c r="V784" s="188"/>
      <c r="W784" s="189"/>
      <c r="X784" s="189"/>
      <c r="Y784" s="189"/>
      <c r="Z784" s="189"/>
      <c r="AA784" s="189"/>
      <c r="AB784" s="189"/>
      <c r="AC784" s="189"/>
      <c r="AD784" s="189"/>
      <c r="AE784" s="189"/>
      <c r="AF784" s="189"/>
      <c r="AG784" s="189"/>
      <c r="AH784" s="189"/>
      <c r="AI784" s="189"/>
      <c r="AJ784" s="189"/>
      <c r="AK784" s="189"/>
      <c r="AL784" s="189"/>
      <c r="AM784" s="189"/>
      <c r="AN784" s="189"/>
      <c r="AO784" s="189"/>
      <c r="AP784" s="189"/>
      <c r="AQ784" s="189"/>
      <c r="AR784" s="189"/>
      <c r="AS784" s="189"/>
      <c r="AT784" s="189"/>
      <c r="AU784" s="189"/>
      <c r="AV784" s="189"/>
      <c r="AW784" s="189"/>
      <c r="AX784" s="189"/>
      <c r="AY784" s="194"/>
      <c r="AZ784" s="142"/>
      <c r="BA784" s="184"/>
      <c r="BB784" s="184"/>
      <c r="BC784" s="184"/>
      <c r="BD784" s="189"/>
      <c r="BE784" s="189"/>
      <c r="BF784" s="189"/>
      <c r="BG784" s="189"/>
      <c r="BH784" s="291"/>
      <c r="BI784" s="292"/>
      <c r="BJ784" s="187"/>
      <c r="BK784" s="187"/>
      <c r="BL784" s="187"/>
      <c r="BM784" s="189"/>
      <c r="BN784" s="187"/>
      <c r="BO784" s="163"/>
      <c r="BP784" s="189"/>
      <c r="BR784" s="142"/>
      <c r="BS784" s="293"/>
      <c r="BT784" s="293"/>
      <c r="BU784" s="293"/>
      <c r="BV784" s="163"/>
      <c r="BW784" s="163"/>
      <c r="BX784" s="192"/>
      <c r="BY784" s="189"/>
      <c r="BZ784" s="189"/>
      <c r="CA784" s="193"/>
      <c r="CB784" s="194"/>
      <c r="CC784" s="292"/>
      <c r="CD784" s="189"/>
      <c r="CE784" s="189"/>
      <c r="CF784" s="181"/>
      <c r="CG784" s="294"/>
      <c r="CH784" s="294"/>
      <c r="CI784" s="227"/>
      <c r="CJ784" s="142"/>
      <c r="CK784" s="192"/>
      <c r="CL784" s="142"/>
      <c r="CM784" s="188"/>
      <c r="CN784" s="295"/>
      <c r="CO784" s="189"/>
      <c r="CP784" s="189"/>
      <c r="CQ784" s="189"/>
      <c r="CR784" s="142"/>
      <c r="CS784" s="194"/>
    </row>
    <row r="785" spans="2:97">
      <c r="B785" s="181"/>
      <c r="C785" s="65"/>
      <c r="D785" s="65"/>
      <c r="E785" s="65"/>
      <c r="J785" s="192"/>
      <c r="K785"/>
      <c r="L785"/>
      <c r="O785" s="228"/>
      <c r="P785" s="228"/>
      <c r="Q785" s="189"/>
      <c r="R785" s="189"/>
      <c r="S785" s="187"/>
      <c r="T785" s="181"/>
      <c r="U785" s="187"/>
      <c r="V785" s="188"/>
      <c r="W785" s="189"/>
      <c r="X785" s="189"/>
      <c r="Y785" s="189"/>
      <c r="Z785" s="189"/>
      <c r="AA785" s="189"/>
      <c r="AB785" s="189"/>
      <c r="AC785" s="189"/>
      <c r="AD785" s="189"/>
      <c r="AE785" s="189"/>
      <c r="AF785" s="189"/>
      <c r="AG785" s="189"/>
      <c r="AH785" s="189"/>
      <c r="AI785" s="189"/>
      <c r="AJ785" s="189"/>
      <c r="AK785" s="189"/>
      <c r="AL785" s="189"/>
      <c r="AM785" s="189"/>
      <c r="AN785" s="189"/>
      <c r="AO785" s="189"/>
      <c r="AP785" s="189"/>
      <c r="AQ785" s="189"/>
      <c r="AR785" s="189"/>
      <c r="AS785" s="189"/>
      <c r="AT785" s="189"/>
      <c r="AU785" s="189"/>
      <c r="AV785" s="189"/>
      <c r="AW785" s="189"/>
      <c r="AX785" s="189"/>
      <c r="AY785" s="194"/>
      <c r="AZ785" s="142"/>
      <c r="BA785" s="184"/>
      <c r="BB785" s="184"/>
      <c r="BC785" s="184"/>
      <c r="BD785" s="189"/>
      <c r="BE785" s="189"/>
      <c r="BF785" s="189"/>
      <c r="BG785" s="189"/>
      <c r="BH785" s="291"/>
      <c r="BI785" s="292"/>
      <c r="BJ785" s="187"/>
      <c r="BK785" s="187"/>
      <c r="BL785" s="187"/>
      <c r="BM785" s="189"/>
      <c r="BN785" s="187"/>
      <c r="BO785" s="163"/>
      <c r="BP785" s="189"/>
      <c r="BR785" s="142"/>
      <c r="BS785" s="293"/>
      <c r="BT785" s="293"/>
      <c r="BU785" s="293"/>
      <c r="BV785" s="163"/>
      <c r="BW785" s="163"/>
      <c r="BX785" s="192"/>
      <c r="BY785" s="189"/>
      <c r="BZ785" s="189"/>
      <c r="CA785" s="193"/>
      <c r="CB785" s="194"/>
      <c r="CC785" s="292"/>
      <c r="CD785" s="189"/>
      <c r="CE785" s="189"/>
      <c r="CF785" s="181"/>
      <c r="CG785" s="294"/>
      <c r="CH785" s="294"/>
      <c r="CI785" s="227"/>
      <c r="CJ785" s="142"/>
      <c r="CK785" s="192"/>
      <c r="CL785" s="142"/>
      <c r="CM785" s="188"/>
      <c r="CN785" s="295"/>
      <c r="CO785" s="189"/>
      <c r="CP785" s="189"/>
      <c r="CQ785" s="189"/>
      <c r="CR785" s="142"/>
      <c r="CS785" s="194"/>
    </row>
    <row r="786" spans="2:97">
      <c r="B786" s="181"/>
      <c r="C786" s="65"/>
      <c r="D786" s="65"/>
      <c r="E786" s="65"/>
      <c r="J786" s="192"/>
      <c r="K786"/>
      <c r="L786"/>
      <c r="O786" s="228"/>
      <c r="P786" s="228"/>
      <c r="Q786" s="189"/>
      <c r="R786" s="189"/>
      <c r="S786" s="187"/>
      <c r="T786" s="181"/>
      <c r="U786" s="187"/>
      <c r="V786" s="188"/>
      <c r="W786" s="189"/>
      <c r="X786" s="189"/>
      <c r="Y786" s="189"/>
      <c r="Z786" s="189"/>
      <c r="AA786" s="189"/>
      <c r="AB786" s="189"/>
      <c r="AC786" s="189"/>
      <c r="AD786" s="189"/>
      <c r="AE786" s="189"/>
      <c r="AF786" s="189"/>
      <c r="AG786" s="189"/>
      <c r="AH786" s="189"/>
      <c r="AI786" s="189"/>
      <c r="AJ786" s="189"/>
      <c r="AK786" s="189"/>
      <c r="AL786" s="189"/>
      <c r="AM786" s="189"/>
      <c r="AN786" s="189"/>
      <c r="AO786" s="189"/>
      <c r="AP786" s="189"/>
      <c r="AQ786" s="189"/>
      <c r="AR786" s="189"/>
      <c r="AS786" s="189"/>
      <c r="AT786" s="189"/>
      <c r="AU786" s="189"/>
      <c r="AV786" s="189"/>
      <c r="AW786" s="189"/>
      <c r="AX786" s="189"/>
      <c r="AY786" s="194"/>
      <c r="AZ786" s="142"/>
      <c r="BA786" s="184"/>
      <c r="BB786" s="184"/>
      <c r="BC786" s="184"/>
      <c r="BD786" s="189"/>
      <c r="BE786" s="189"/>
      <c r="BF786" s="189"/>
      <c r="BG786" s="189"/>
      <c r="BH786" s="291"/>
      <c r="BI786" s="292"/>
      <c r="BJ786" s="187"/>
      <c r="BK786" s="187"/>
      <c r="BL786" s="187"/>
      <c r="BM786" s="189"/>
      <c r="BN786" s="187"/>
      <c r="BO786" s="163"/>
      <c r="BP786" s="189"/>
      <c r="BR786" s="142"/>
      <c r="BS786" s="293"/>
      <c r="BT786" s="293"/>
      <c r="BU786" s="293"/>
      <c r="BV786" s="163"/>
      <c r="BW786" s="163"/>
      <c r="BX786" s="192"/>
      <c r="BY786" s="189"/>
      <c r="BZ786" s="189"/>
      <c r="CA786" s="193"/>
      <c r="CB786" s="194"/>
      <c r="CC786" s="292"/>
      <c r="CD786" s="189"/>
      <c r="CE786" s="189"/>
      <c r="CF786" s="181"/>
      <c r="CG786" s="294"/>
      <c r="CH786" s="294"/>
      <c r="CI786" s="227"/>
      <c r="CJ786" s="142"/>
      <c r="CK786" s="192"/>
      <c r="CL786" s="142"/>
      <c r="CM786" s="188"/>
      <c r="CN786" s="295"/>
      <c r="CO786" s="189"/>
      <c r="CP786" s="189"/>
      <c r="CQ786" s="189"/>
      <c r="CR786" s="142"/>
      <c r="CS786" s="194"/>
    </row>
    <row r="787" spans="2:97">
      <c r="B787" s="181"/>
      <c r="C787" s="65"/>
      <c r="D787" s="65"/>
      <c r="E787" s="65"/>
      <c r="J787" s="192"/>
      <c r="K787"/>
      <c r="L787"/>
      <c r="O787" s="228"/>
      <c r="P787" s="228"/>
      <c r="Q787" s="189"/>
      <c r="R787" s="189"/>
      <c r="S787" s="187"/>
      <c r="T787" s="181"/>
      <c r="U787" s="187"/>
      <c r="V787" s="188"/>
      <c r="W787" s="189"/>
      <c r="X787" s="189"/>
      <c r="Y787" s="189"/>
      <c r="Z787" s="189"/>
      <c r="AA787" s="189"/>
      <c r="AB787" s="189"/>
      <c r="AC787" s="189"/>
      <c r="AD787" s="189"/>
      <c r="AE787" s="189"/>
      <c r="AF787" s="189"/>
      <c r="AG787" s="189"/>
      <c r="AH787" s="189"/>
      <c r="AI787" s="189"/>
      <c r="AJ787" s="189"/>
      <c r="AK787" s="189"/>
      <c r="AL787" s="189"/>
      <c r="AM787" s="189"/>
      <c r="AN787" s="189"/>
      <c r="AO787" s="189"/>
      <c r="AP787" s="189"/>
      <c r="AQ787" s="189"/>
      <c r="AR787" s="189"/>
      <c r="AS787" s="189"/>
      <c r="AT787" s="189"/>
      <c r="AU787" s="189"/>
      <c r="AV787" s="189"/>
      <c r="AW787" s="189"/>
      <c r="AX787" s="189"/>
      <c r="AY787" s="194"/>
      <c r="AZ787" s="142"/>
      <c r="BA787" s="184"/>
      <c r="BB787" s="184"/>
      <c r="BC787" s="184"/>
      <c r="BD787" s="189"/>
      <c r="BE787" s="189"/>
      <c r="BF787" s="189"/>
      <c r="BG787" s="189"/>
      <c r="BH787" s="291"/>
      <c r="BI787" s="292"/>
      <c r="BJ787" s="187"/>
      <c r="BK787" s="187"/>
      <c r="BL787" s="187"/>
      <c r="BM787" s="189"/>
      <c r="BN787" s="187"/>
      <c r="BO787" s="163"/>
      <c r="BP787" s="189"/>
      <c r="BR787" s="142"/>
      <c r="BS787" s="293"/>
      <c r="BT787" s="293"/>
      <c r="BU787" s="293"/>
      <c r="BV787" s="163"/>
      <c r="BW787" s="163"/>
      <c r="BX787" s="192"/>
      <c r="BY787" s="189"/>
      <c r="BZ787" s="189"/>
      <c r="CA787" s="193"/>
      <c r="CB787" s="194"/>
      <c r="CC787" s="292"/>
      <c r="CD787" s="189"/>
      <c r="CE787" s="189"/>
      <c r="CF787" s="181"/>
      <c r="CG787" s="294"/>
      <c r="CH787" s="294"/>
      <c r="CI787" s="227"/>
      <c r="CJ787" s="142"/>
      <c r="CK787" s="192"/>
      <c r="CL787" s="142"/>
      <c r="CM787" s="188"/>
      <c r="CN787" s="295"/>
      <c r="CO787" s="189"/>
      <c r="CP787" s="189"/>
      <c r="CQ787" s="189"/>
      <c r="CR787" s="142"/>
      <c r="CS787" s="194"/>
    </row>
    <row r="788" spans="2:97">
      <c r="B788" s="181"/>
      <c r="C788" s="65"/>
      <c r="D788" s="65"/>
      <c r="E788" s="65"/>
      <c r="J788" s="192"/>
      <c r="K788"/>
      <c r="L788"/>
      <c r="O788" s="228"/>
      <c r="P788" s="228"/>
      <c r="Q788" s="189"/>
      <c r="R788" s="189"/>
      <c r="S788" s="187"/>
      <c r="T788" s="181"/>
      <c r="U788" s="187"/>
      <c r="V788" s="188"/>
      <c r="W788" s="189"/>
      <c r="X788" s="189"/>
      <c r="Y788" s="189"/>
      <c r="Z788" s="189"/>
      <c r="AA788" s="189"/>
      <c r="AB788" s="189"/>
      <c r="AC788" s="189"/>
      <c r="AD788" s="189"/>
      <c r="AE788" s="189"/>
      <c r="AF788" s="189"/>
      <c r="AG788" s="189"/>
      <c r="AH788" s="189"/>
      <c r="AI788" s="189"/>
      <c r="AJ788" s="189"/>
      <c r="AK788" s="189"/>
      <c r="AL788" s="189"/>
      <c r="AM788" s="189"/>
      <c r="AN788" s="189"/>
      <c r="AO788" s="189"/>
      <c r="AP788" s="189"/>
      <c r="AQ788" s="189"/>
      <c r="AR788" s="189"/>
      <c r="AS788" s="189"/>
      <c r="AT788" s="189"/>
      <c r="AU788" s="189"/>
      <c r="AV788" s="189"/>
      <c r="AW788" s="189"/>
      <c r="AX788" s="189"/>
      <c r="AY788" s="194"/>
      <c r="AZ788" s="142"/>
      <c r="BA788" s="184"/>
      <c r="BB788" s="184"/>
      <c r="BC788" s="184"/>
      <c r="BD788" s="189"/>
      <c r="BE788" s="189"/>
      <c r="BF788" s="189"/>
      <c r="BG788" s="189"/>
      <c r="BH788" s="291"/>
      <c r="BI788" s="292"/>
      <c r="BJ788" s="187"/>
      <c r="BK788" s="187"/>
      <c r="BL788" s="187"/>
      <c r="BM788" s="189"/>
      <c r="BN788" s="187"/>
      <c r="BO788" s="163"/>
      <c r="BP788" s="189"/>
      <c r="BR788" s="142"/>
      <c r="BS788" s="293"/>
      <c r="BT788" s="293"/>
      <c r="BU788" s="293"/>
      <c r="BV788" s="163"/>
      <c r="BW788" s="163"/>
      <c r="BX788" s="192"/>
      <c r="BY788" s="189"/>
      <c r="BZ788" s="189"/>
      <c r="CA788" s="193"/>
      <c r="CB788" s="194"/>
      <c r="CC788" s="292"/>
      <c r="CD788" s="189"/>
      <c r="CE788" s="189"/>
      <c r="CF788" s="181"/>
      <c r="CG788" s="294"/>
      <c r="CH788" s="294"/>
      <c r="CI788" s="227"/>
      <c r="CJ788" s="142"/>
      <c r="CK788" s="192"/>
      <c r="CL788" s="142"/>
      <c r="CM788" s="188"/>
      <c r="CN788" s="295"/>
      <c r="CO788" s="189"/>
      <c r="CP788" s="189"/>
      <c r="CQ788" s="189"/>
      <c r="CR788" s="142"/>
      <c r="CS788" s="194"/>
    </row>
    <row r="789" spans="2:97">
      <c r="B789" s="181"/>
      <c r="C789" s="65"/>
      <c r="D789" s="65"/>
      <c r="E789" s="65"/>
      <c r="J789" s="192"/>
      <c r="K789"/>
      <c r="L789"/>
      <c r="O789" s="228"/>
      <c r="P789" s="228"/>
      <c r="Q789" s="189"/>
      <c r="R789" s="189"/>
      <c r="S789" s="187"/>
      <c r="T789" s="181"/>
      <c r="U789" s="187"/>
      <c r="V789" s="188"/>
      <c r="W789" s="189"/>
      <c r="X789" s="189"/>
      <c r="Y789" s="189"/>
      <c r="Z789" s="189"/>
      <c r="AA789" s="189"/>
      <c r="AB789" s="189"/>
      <c r="AC789" s="189"/>
      <c r="AD789" s="189"/>
      <c r="AE789" s="189"/>
      <c r="AF789" s="189"/>
      <c r="AG789" s="189"/>
      <c r="AH789" s="189"/>
      <c r="AI789" s="189"/>
      <c r="AJ789" s="189"/>
      <c r="AK789" s="189"/>
      <c r="AL789" s="189"/>
      <c r="AM789" s="189"/>
      <c r="AN789" s="189"/>
      <c r="AO789" s="189"/>
      <c r="AP789" s="189"/>
      <c r="AQ789" s="189"/>
      <c r="AR789" s="189"/>
      <c r="AS789" s="189"/>
      <c r="AT789" s="189"/>
      <c r="AU789" s="189"/>
      <c r="AV789" s="189"/>
      <c r="AW789" s="189"/>
      <c r="AX789" s="189"/>
      <c r="AY789" s="194"/>
      <c r="AZ789" s="142"/>
      <c r="BA789" s="184"/>
      <c r="BB789" s="184"/>
      <c r="BC789" s="184"/>
      <c r="BD789" s="189"/>
      <c r="BE789" s="189"/>
      <c r="BF789" s="189"/>
      <c r="BG789" s="189"/>
      <c r="BH789" s="291"/>
      <c r="BI789" s="292"/>
      <c r="BJ789" s="187"/>
      <c r="BK789" s="187"/>
      <c r="BL789" s="187"/>
      <c r="BM789" s="189"/>
      <c r="BN789" s="187"/>
      <c r="BO789" s="163"/>
      <c r="BP789" s="189"/>
      <c r="BR789" s="142"/>
      <c r="BS789" s="293"/>
      <c r="BT789" s="293"/>
      <c r="BU789" s="293"/>
      <c r="BV789" s="163"/>
      <c r="BW789" s="163"/>
      <c r="BX789" s="192"/>
      <c r="BY789" s="189"/>
      <c r="BZ789" s="189"/>
      <c r="CA789" s="193"/>
      <c r="CB789" s="194"/>
      <c r="CC789" s="292"/>
      <c r="CD789" s="189"/>
      <c r="CE789" s="189"/>
      <c r="CF789" s="181"/>
      <c r="CG789" s="294"/>
      <c r="CH789" s="294"/>
      <c r="CI789" s="227"/>
      <c r="CJ789" s="142"/>
      <c r="CK789" s="192"/>
      <c r="CL789" s="142"/>
      <c r="CM789" s="188"/>
      <c r="CN789" s="295"/>
      <c r="CO789" s="189"/>
      <c r="CP789" s="189"/>
      <c r="CQ789" s="189"/>
      <c r="CR789" s="142"/>
      <c r="CS789" s="194"/>
    </row>
    <row r="790" spans="2:97">
      <c r="B790" s="181"/>
      <c r="C790" s="65"/>
      <c r="D790" s="65"/>
      <c r="E790" s="65"/>
      <c r="J790" s="192"/>
      <c r="K790"/>
      <c r="L790"/>
      <c r="O790" s="228"/>
      <c r="P790" s="228"/>
      <c r="Q790" s="189"/>
      <c r="R790" s="189"/>
      <c r="S790" s="187"/>
      <c r="T790" s="181"/>
      <c r="U790" s="187"/>
      <c r="V790" s="188"/>
      <c r="W790" s="189"/>
      <c r="X790" s="189"/>
      <c r="Y790" s="189"/>
      <c r="Z790" s="189"/>
      <c r="AA790" s="189"/>
      <c r="AB790" s="189"/>
      <c r="AC790" s="189"/>
      <c r="AD790" s="189"/>
      <c r="AE790" s="189"/>
      <c r="AF790" s="189"/>
      <c r="AG790" s="189"/>
      <c r="AH790" s="189"/>
      <c r="AI790" s="189"/>
      <c r="AJ790" s="189"/>
      <c r="AK790" s="189"/>
      <c r="AL790" s="189"/>
      <c r="AM790" s="189"/>
      <c r="AN790" s="189"/>
      <c r="AO790" s="189"/>
      <c r="AP790" s="189"/>
      <c r="AQ790" s="189"/>
      <c r="AR790" s="189"/>
      <c r="AS790" s="189"/>
      <c r="AT790" s="189"/>
      <c r="AU790" s="189"/>
      <c r="AV790" s="189"/>
      <c r="AW790" s="189"/>
      <c r="AX790" s="189"/>
      <c r="AY790" s="194"/>
      <c r="AZ790" s="142"/>
      <c r="BA790" s="184"/>
      <c r="BB790" s="184"/>
      <c r="BC790" s="184"/>
      <c r="BD790" s="189"/>
      <c r="BE790" s="189"/>
      <c r="BF790" s="189"/>
      <c r="BG790" s="189"/>
      <c r="BH790" s="291"/>
      <c r="BI790" s="292"/>
      <c r="BJ790" s="187"/>
      <c r="BK790" s="187"/>
      <c r="BL790" s="187"/>
      <c r="BM790" s="189"/>
      <c r="BN790" s="187"/>
      <c r="BO790" s="163"/>
      <c r="BP790" s="189"/>
      <c r="BR790" s="142"/>
      <c r="BS790" s="293"/>
      <c r="BT790" s="293"/>
      <c r="BU790" s="293"/>
      <c r="BV790" s="163"/>
      <c r="BW790" s="163"/>
      <c r="BX790" s="192"/>
      <c r="BY790" s="189"/>
      <c r="BZ790" s="189"/>
      <c r="CA790" s="193"/>
      <c r="CB790" s="194"/>
      <c r="CC790" s="292"/>
      <c r="CD790" s="189"/>
      <c r="CE790" s="189"/>
      <c r="CF790" s="181"/>
      <c r="CG790" s="294"/>
      <c r="CH790" s="294"/>
      <c r="CI790" s="227"/>
      <c r="CJ790" s="142"/>
      <c r="CK790" s="192"/>
      <c r="CL790" s="142"/>
      <c r="CM790" s="188"/>
      <c r="CN790" s="295"/>
      <c r="CO790" s="189"/>
      <c r="CP790" s="189"/>
      <c r="CQ790" s="189"/>
      <c r="CR790" s="142"/>
      <c r="CS790" s="194"/>
    </row>
    <row r="791" spans="2:97">
      <c r="B791" s="181"/>
      <c r="C791" s="65"/>
      <c r="D791" s="65"/>
      <c r="E791" s="65"/>
      <c r="J791" s="192"/>
      <c r="K791"/>
      <c r="L791"/>
      <c r="O791" s="228"/>
      <c r="P791" s="228"/>
      <c r="Q791" s="189"/>
      <c r="R791" s="189"/>
      <c r="S791" s="187"/>
      <c r="T791" s="181"/>
      <c r="U791" s="187"/>
      <c r="V791" s="188"/>
      <c r="W791" s="189"/>
      <c r="X791" s="189"/>
      <c r="Y791" s="189"/>
      <c r="Z791" s="189"/>
      <c r="AA791" s="189"/>
      <c r="AB791" s="189"/>
      <c r="AC791" s="189"/>
      <c r="AD791" s="189"/>
      <c r="AE791" s="189"/>
      <c r="AF791" s="189"/>
      <c r="AG791" s="189"/>
      <c r="AH791" s="189"/>
      <c r="AI791" s="189"/>
      <c r="AJ791" s="189"/>
      <c r="AK791" s="189"/>
      <c r="AL791" s="189"/>
      <c r="AM791" s="189"/>
      <c r="AN791" s="189"/>
      <c r="AO791" s="189"/>
      <c r="AP791" s="189"/>
      <c r="AQ791" s="189"/>
      <c r="AR791" s="189"/>
      <c r="AS791" s="189"/>
      <c r="AT791" s="189"/>
      <c r="AU791" s="189"/>
      <c r="AV791" s="189"/>
      <c r="AW791" s="189"/>
      <c r="AX791" s="189"/>
      <c r="AY791" s="194"/>
      <c r="AZ791" s="142"/>
      <c r="BA791" s="184"/>
      <c r="BB791" s="184"/>
      <c r="BC791" s="184"/>
      <c r="BD791" s="189"/>
      <c r="BE791" s="189"/>
      <c r="BF791" s="189"/>
      <c r="BG791" s="189"/>
      <c r="BH791" s="291"/>
      <c r="BI791" s="292"/>
      <c r="BJ791" s="187"/>
      <c r="BK791" s="187"/>
      <c r="BL791" s="187"/>
      <c r="BM791" s="189"/>
      <c r="BN791" s="187"/>
      <c r="BO791" s="163"/>
      <c r="BP791" s="189"/>
      <c r="BR791" s="142"/>
      <c r="BS791" s="293"/>
      <c r="BT791" s="293"/>
      <c r="BU791" s="293"/>
      <c r="BV791" s="163"/>
      <c r="BW791" s="163"/>
      <c r="BX791" s="192"/>
      <c r="BY791" s="189"/>
      <c r="BZ791" s="189"/>
      <c r="CA791" s="193"/>
      <c r="CB791" s="194"/>
      <c r="CC791" s="292"/>
      <c r="CD791" s="189"/>
      <c r="CE791" s="189"/>
      <c r="CF791" s="181"/>
      <c r="CG791" s="294"/>
      <c r="CH791" s="294"/>
      <c r="CI791" s="227"/>
      <c r="CJ791" s="142"/>
      <c r="CK791" s="192"/>
      <c r="CL791" s="142"/>
      <c r="CM791" s="188"/>
      <c r="CN791" s="295"/>
      <c r="CO791" s="189"/>
      <c r="CP791" s="189"/>
      <c r="CQ791" s="189"/>
      <c r="CR791" s="142"/>
      <c r="CS791" s="194"/>
    </row>
    <row r="792" spans="2:97">
      <c r="B792" s="181"/>
      <c r="C792" s="65"/>
      <c r="D792" s="65"/>
      <c r="E792" s="65"/>
      <c r="J792" s="192"/>
      <c r="K792"/>
      <c r="L792"/>
      <c r="O792" s="228"/>
      <c r="P792" s="228"/>
      <c r="Q792" s="189"/>
      <c r="R792" s="189"/>
      <c r="S792" s="187"/>
      <c r="T792" s="181"/>
      <c r="U792" s="187"/>
      <c r="V792" s="188"/>
      <c r="W792" s="189"/>
      <c r="X792" s="189"/>
      <c r="Y792" s="189"/>
      <c r="Z792" s="189"/>
      <c r="AA792" s="189"/>
      <c r="AB792" s="189"/>
      <c r="AC792" s="189"/>
      <c r="AD792" s="189"/>
      <c r="AE792" s="189"/>
      <c r="AF792" s="189"/>
      <c r="AG792" s="189"/>
      <c r="AH792" s="189"/>
      <c r="AI792" s="189"/>
      <c r="AJ792" s="189"/>
      <c r="AK792" s="189"/>
      <c r="AL792" s="189"/>
      <c r="AM792" s="189"/>
      <c r="AN792" s="189"/>
      <c r="AO792" s="189"/>
      <c r="AP792" s="189"/>
      <c r="AQ792" s="189"/>
      <c r="AR792" s="189"/>
      <c r="AS792" s="189"/>
      <c r="AT792" s="189"/>
      <c r="AU792" s="189"/>
      <c r="AV792" s="189"/>
      <c r="AW792" s="189"/>
      <c r="AX792" s="189"/>
      <c r="AY792" s="194"/>
      <c r="AZ792" s="142"/>
      <c r="BA792" s="184"/>
      <c r="BB792" s="184"/>
      <c r="BC792" s="184"/>
      <c r="BD792" s="189"/>
      <c r="BE792" s="189"/>
      <c r="BF792" s="189"/>
      <c r="BG792" s="189"/>
      <c r="BH792" s="291"/>
      <c r="BI792" s="292"/>
      <c r="BJ792" s="187"/>
      <c r="BK792" s="187"/>
      <c r="BL792" s="187"/>
      <c r="BM792" s="189"/>
      <c r="BN792" s="187"/>
      <c r="BO792" s="163"/>
      <c r="BP792" s="189"/>
      <c r="BR792" s="142"/>
      <c r="BS792" s="293"/>
      <c r="BT792" s="293"/>
      <c r="BU792" s="293"/>
      <c r="BV792" s="163"/>
      <c r="BW792" s="163"/>
      <c r="BX792" s="192"/>
      <c r="BY792" s="189"/>
      <c r="BZ792" s="189"/>
      <c r="CA792" s="193"/>
      <c r="CB792" s="194"/>
      <c r="CC792" s="292"/>
      <c r="CD792" s="189"/>
      <c r="CE792" s="189"/>
      <c r="CF792" s="181"/>
      <c r="CG792" s="294"/>
      <c r="CH792" s="294"/>
      <c r="CI792" s="227"/>
      <c r="CJ792" s="142"/>
      <c r="CK792" s="192"/>
      <c r="CL792" s="142"/>
      <c r="CM792" s="188"/>
      <c r="CN792" s="295"/>
      <c r="CO792" s="189"/>
      <c r="CP792" s="189"/>
      <c r="CQ792" s="189"/>
      <c r="CR792" s="142"/>
      <c r="CS792" s="194"/>
    </row>
    <row r="793" spans="2:97">
      <c r="B793" s="181"/>
      <c r="C793" s="65"/>
      <c r="D793" s="65"/>
      <c r="E793" s="65"/>
      <c r="J793" s="192"/>
      <c r="K793"/>
      <c r="L793"/>
      <c r="O793" s="228"/>
      <c r="P793" s="228"/>
      <c r="Q793" s="189"/>
      <c r="R793" s="189"/>
      <c r="S793" s="187"/>
      <c r="T793" s="181"/>
      <c r="U793" s="187"/>
      <c r="V793" s="188"/>
      <c r="W793" s="189"/>
      <c r="X793" s="189"/>
      <c r="Y793" s="189"/>
      <c r="Z793" s="189"/>
      <c r="AA793" s="189"/>
      <c r="AB793" s="189"/>
      <c r="AC793" s="189"/>
      <c r="AD793" s="189"/>
      <c r="AE793" s="189"/>
      <c r="AF793" s="189"/>
      <c r="AG793" s="189"/>
      <c r="AH793" s="189"/>
      <c r="AI793" s="189"/>
      <c r="AJ793" s="189"/>
      <c r="AK793" s="189"/>
      <c r="AL793" s="189"/>
      <c r="AM793" s="189"/>
      <c r="AN793" s="189"/>
      <c r="AO793" s="189"/>
      <c r="AP793" s="189"/>
      <c r="AQ793" s="189"/>
      <c r="AR793" s="189"/>
      <c r="AS793" s="189"/>
      <c r="AT793" s="189"/>
      <c r="AU793" s="189"/>
      <c r="AV793" s="189"/>
      <c r="AW793" s="189"/>
      <c r="AX793" s="189"/>
      <c r="AY793" s="194"/>
      <c r="AZ793" s="142"/>
      <c r="BA793" s="184"/>
      <c r="BB793" s="184"/>
      <c r="BC793" s="184"/>
      <c r="BD793" s="189"/>
      <c r="BE793" s="189"/>
      <c r="BF793" s="189"/>
      <c r="BG793" s="189"/>
      <c r="BH793" s="291"/>
      <c r="BI793" s="292"/>
      <c r="BJ793" s="187"/>
      <c r="BK793" s="187"/>
      <c r="BL793" s="187"/>
      <c r="BM793" s="189"/>
      <c r="BN793" s="187"/>
      <c r="BO793" s="163"/>
      <c r="BP793" s="189"/>
      <c r="BR793" s="142"/>
      <c r="BS793" s="293"/>
      <c r="BT793" s="293"/>
      <c r="BU793" s="293"/>
      <c r="BV793" s="163"/>
      <c r="BW793" s="163"/>
      <c r="BX793" s="192"/>
      <c r="BY793" s="189"/>
      <c r="BZ793" s="189"/>
      <c r="CA793" s="193"/>
      <c r="CB793" s="194"/>
      <c r="CC793" s="292"/>
      <c r="CD793" s="189"/>
      <c r="CE793" s="189"/>
      <c r="CF793" s="181"/>
      <c r="CG793" s="294"/>
      <c r="CH793" s="294"/>
      <c r="CI793" s="227"/>
      <c r="CJ793" s="142"/>
      <c r="CK793" s="192"/>
      <c r="CL793" s="142"/>
      <c r="CM793" s="188"/>
      <c r="CN793" s="295"/>
      <c r="CO793" s="189"/>
      <c r="CP793" s="189"/>
      <c r="CQ793" s="189"/>
      <c r="CR793" s="142"/>
      <c r="CS793" s="194"/>
    </row>
    <row r="794" spans="2:97">
      <c r="B794" s="181"/>
      <c r="C794" s="65"/>
      <c r="D794" s="65"/>
      <c r="E794" s="65"/>
      <c r="J794" s="192"/>
      <c r="K794"/>
      <c r="L794"/>
      <c r="O794" s="228"/>
      <c r="P794" s="228"/>
      <c r="Q794" s="189"/>
      <c r="R794" s="189"/>
      <c r="S794" s="187"/>
      <c r="T794" s="181"/>
      <c r="U794" s="187"/>
      <c r="V794" s="188"/>
      <c r="W794" s="189"/>
      <c r="X794" s="189"/>
      <c r="Y794" s="189"/>
      <c r="Z794" s="189"/>
      <c r="AA794" s="189"/>
      <c r="AB794" s="189"/>
      <c r="AC794" s="189"/>
      <c r="AD794" s="189"/>
      <c r="AE794" s="189"/>
      <c r="AF794" s="189"/>
      <c r="AG794" s="189"/>
      <c r="AH794" s="189"/>
      <c r="AI794" s="189"/>
      <c r="AJ794" s="189"/>
      <c r="AK794" s="189"/>
      <c r="AL794" s="189"/>
      <c r="AM794" s="189"/>
      <c r="AN794" s="189"/>
      <c r="AO794" s="189"/>
      <c r="AP794" s="189"/>
      <c r="AQ794" s="189"/>
      <c r="AR794" s="189"/>
      <c r="AS794" s="189"/>
      <c r="AT794" s="189"/>
      <c r="AU794" s="189"/>
      <c r="AV794" s="189"/>
      <c r="AW794" s="189"/>
      <c r="AX794" s="189"/>
      <c r="AY794" s="194"/>
      <c r="AZ794" s="142"/>
      <c r="BA794" s="184"/>
      <c r="BB794" s="184"/>
      <c r="BC794" s="184"/>
      <c r="BD794" s="189"/>
      <c r="BE794" s="189"/>
      <c r="BF794" s="189"/>
      <c r="BG794" s="189"/>
      <c r="BH794" s="291"/>
      <c r="BI794" s="292"/>
      <c r="BJ794" s="187"/>
      <c r="BK794" s="187"/>
      <c r="BL794" s="187"/>
      <c r="BM794" s="189"/>
      <c r="BN794" s="187"/>
      <c r="BO794" s="163"/>
      <c r="BP794" s="189"/>
      <c r="BR794" s="142"/>
      <c r="BS794" s="293"/>
      <c r="BT794" s="293"/>
      <c r="BU794" s="293"/>
      <c r="BV794" s="163"/>
      <c r="BW794" s="163"/>
      <c r="BX794" s="192"/>
      <c r="BY794" s="189"/>
      <c r="BZ794" s="189"/>
      <c r="CA794" s="193"/>
      <c r="CB794" s="194"/>
      <c r="CC794" s="292"/>
      <c r="CD794" s="189"/>
      <c r="CE794" s="189"/>
      <c r="CF794" s="181"/>
      <c r="CG794" s="294"/>
      <c r="CH794" s="294"/>
      <c r="CI794" s="227"/>
      <c r="CJ794" s="142"/>
      <c r="CK794" s="192"/>
      <c r="CL794" s="142"/>
      <c r="CM794" s="188"/>
      <c r="CN794" s="295"/>
      <c r="CO794" s="189"/>
      <c r="CP794" s="189"/>
      <c r="CQ794" s="189"/>
      <c r="CR794" s="142"/>
      <c r="CS794" s="194"/>
    </row>
    <row r="795" spans="2:97">
      <c r="B795" s="181"/>
      <c r="C795" s="65"/>
      <c r="D795" s="65"/>
      <c r="E795" s="65"/>
      <c r="J795" s="192"/>
      <c r="K795"/>
      <c r="L795"/>
      <c r="O795" s="228"/>
      <c r="P795" s="228"/>
      <c r="Q795" s="189"/>
      <c r="R795" s="189"/>
      <c r="S795" s="187"/>
      <c r="T795" s="181"/>
      <c r="U795" s="187"/>
      <c r="V795" s="188"/>
      <c r="W795" s="189"/>
      <c r="X795" s="189"/>
      <c r="Y795" s="189"/>
      <c r="Z795" s="189"/>
      <c r="AA795" s="189"/>
      <c r="AB795" s="189"/>
      <c r="AC795" s="189"/>
      <c r="AD795" s="189"/>
      <c r="AE795" s="189"/>
      <c r="AF795" s="189"/>
      <c r="AG795" s="189"/>
      <c r="AH795" s="189"/>
      <c r="AI795" s="189"/>
      <c r="AJ795" s="189"/>
      <c r="AK795" s="189"/>
      <c r="AL795" s="189"/>
      <c r="AM795" s="189"/>
      <c r="AN795" s="189"/>
      <c r="AO795" s="189"/>
      <c r="AP795" s="189"/>
      <c r="AQ795" s="189"/>
      <c r="AR795" s="189"/>
      <c r="AS795" s="189"/>
      <c r="AT795" s="189"/>
      <c r="AU795" s="189"/>
      <c r="AV795" s="189"/>
      <c r="AW795" s="189"/>
      <c r="AX795" s="189"/>
      <c r="AY795" s="194"/>
      <c r="AZ795" s="142"/>
      <c r="BA795" s="184"/>
      <c r="BB795" s="184"/>
      <c r="BC795" s="184"/>
      <c r="BD795" s="189"/>
      <c r="BE795" s="189"/>
      <c r="BF795" s="189"/>
      <c r="BG795" s="189"/>
      <c r="BH795" s="291"/>
      <c r="BI795" s="292"/>
      <c r="BJ795" s="187"/>
      <c r="BK795" s="187"/>
      <c r="BL795" s="187"/>
      <c r="BM795" s="189"/>
      <c r="BN795" s="187"/>
      <c r="BO795" s="163"/>
      <c r="BP795" s="189"/>
      <c r="BR795" s="142"/>
      <c r="BS795" s="293"/>
      <c r="BT795" s="293"/>
      <c r="BU795" s="293"/>
      <c r="BV795" s="163"/>
      <c r="BW795" s="163"/>
      <c r="BX795" s="192"/>
      <c r="BY795" s="189"/>
      <c r="BZ795" s="189"/>
      <c r="CA795" s="193"/>
      <c r="CB795" s="194"/>
      <c r="CC795" s="292"/>
      <c r="CD795" s="189"/>
      <c r="CE795" s="189"/>
      <c r="CF795" s="181"/>
      <c r="CG795" s="294"/>
      <c r="CH795" s="294"/>
      <c r="CI795" s="227"/>
      <c r="CJ795" s="142"/>
      <c r="CK795" s="192"/>
      <c r="CL795" s="142"/>
      <c r="CM795" s="188"/>
      <c r="CN795" s="295"/>
      <c r="CO795" s="189"/>
      <c r="CP795" s="189"/>
      <c r="CQ795" s="189"/>
      <c r="CR795" s="142"/>
      <c r="CS795" s="194"/>
    </row>
    <row r="796" spans="2:97">
      <c r="B796" s="181"/>
      <c r="C796" s="65"/>
      <c r="D796" s="65"/>
      <c r="E796" s="65"/>
      <c r="J796" s="192"/>
      <c r="K796"/>
      <c r="L796"/>
      <c r="O796" s="228"/>
      <c r="P796" s="228"/>
      <c r="Q796" s="189"/>
      <c r="R796" s="189"/>
      <c r="S796" s="187"/>
      <c r="T796" s="181"/>
      <c r="U796" s="187"/>
      <c r="V796" s="188"/>
      <c r="W796" s="189"/>
      <c r="X796" s="189"/>
      <c r="Y796" s="189"/>
      <c r="Z796" s="189"/>
      <c r="AA796" s="189"/>
      <c r="AB796" s="189"/>
      <c r="AC796" s="189"/>
      <c r="AD796" s="189"/>
      <c r="AE796" s="189"/>
      <c r="AF796" s="189"/>
      <c r="AG796" s="189"/>
      <c r="AH796" s="189"/>
      <c r="AI796" s="189"/>
      <c r="AJ796" s="189"/>
      <c r="AK796" s="189"/>
      <c r="AL796" s="189"/>
      <c r="AM796" s="189"/>
      <c r="AN796" s="189"/>
      <c r="AO796" s="189"/>
      <c r="AP796" s="189"/>
      <c r="AQ796" s="189"/>
      <c r="AR796" s="189"/>
      <c r="AS796" s="189"/>
      <c r="AT796" s="189"/>
      <c r="AU796" s="189"/>
      <c r="AV796" s="189"/>
      <c r="AW796" s="189"/>
      <c r="AX796" s="189"/>
      <c r="AY796" s="194"/>
      <c r="AZ796" s="142"/>
      <c r="BA796" s="184"/>
      <c r="BB796" s="184"/>
      <c r="BC796" s="184"/>
      <c r="BD796" s="189"/>
      <c r="BE796" s="189"/>
      <c r="BF796" s="189"/>
      <c r="BG796" s="189"/>
      <c r="BH796" s="291"/>
      <c r="BI796" s="292"/>
      <c r="BJ796" s="187"/>
      <c r="BK796" s="187"/>
      <c r="BL796" s="187"/>
      <c r="BM796" s="189"/>
      <c r="BN796" s="187"/>
      <c r="BO796" s="163"/>
      <c r="BP796" s="189"/>
      <c r="BR796" s="142"/>
      <c r="BS796" s="293"/>
      <c r="BT796" s="293"/>
      <c r="BU796" s="293"/>
      <c r="BV796" s="163"/>
      <c r="BW796" s="163"/>
      <c r="BX796" s="192"/>
      <c r="BY796" s="189"/>
      <c r="BZ796" s="189"/>
      <c r="CA796" s="193"/>
      <c r="CB796" s="194"/>
      <c r="CC796" s="292"/>
      <c r="CD796" s="189"/>
      <c r="CE796" s="189"/>
      <c r="CF796" s="181"/>
      <c r="CG796" s="294"/>
      <c r="CH796" s="294"/>
      <c r="CI796" s="227"/>
      <c r="CJ796" s="142"/>
      <c r="CK796" s="192"/>
      <c r="CL796" s="142"/>
      <c r="CM796" s="188"/>
      <c r="CN796" s="295"/>
      <c r="CO796" s="189"/>
      <c r="CP796" s="189"/>
      <c r="CQ796" s="189"/>
      <c r="CR796" s="142"/>
      <c r="CS796" s="194"/>
    </row>
    <row r="797" spans="2:97">
      <c r="B797" s="181"/>
      <c r="C797" s="65"/>
      <c r="D797" s="65"/>
      <c r="E797" s="65"/>
      <c r="J797" s="192"/>
      <c r="K797"/>
      <c r="L797"/>
      <c r="O797" s="228"/>
      <c r="P797" s="228"/>
      <c r="Q797" s="189"/>
      <c r="R797" s="189"/>
      <c r="S797" s="187"/>
      <c r="T797" s="181"/>
      <c r="U797" s="187"/>
      <c r="V797" s="188"/>
      <c r="W797" s="189"/>
      <c r="X797" s="189"/>
      <c r="Y797" s="189"/>
      <c r="Z797" s="189"/>
      <c r="AA797" s="189"/>
      <c r="AB797" s="189"/>
      <c r="AC797" s="189"/>
      <c r="AD797" s="189"/>
      <c r="AE797" s="189"/>
      <c r="AF797" s="189"/>
      <c r="AG797" s="189"/>
      <c r="AH797" s="189"/>
      <c r="AI797" s="189"/>
      <c r="AJ797" s="189"/>
      <c r="AK797" s="189"/>
      <c r="AL797" s="189"/>
      <c r="AM797" s="189"/>
      <c r="AN797" s="189"/>
      <c r="AO797" s="189"/>
      <c r="AP797" s="189"/>
      <c r="AQ797" s="189"/>
      <c r="AR797" s="189"/>
      <c r="AS797" s="189"/>
      <c r="AT797" s="189"/>
      <c r="AU797" s="189"/>
      <c r="AV797" s="189"/>
      <c r="AW797" s="189"/>
      <c r="AX797" s="189"/>
      <c r="AY797" s="194"/>
      <c r="AZ797" s="142"/>
      <c r="BA797" s="184"/>
      <c r="BB797" s="184"/>
      <c r="BC797" s="184"/>
      <c r="BD797" s="189"/>
      <c r="BE797" s="189"/>
      <c r="BF797" s="189"/>
      <c r="BG797" s="189"/>
      <c r="BH797" s="291"/>
      <c r="BI797" s="292"/>
      <c r="BJ797" s="187"/>
      <c r="BK797" s="187"/>
      <c r="BL797" s="187"/>
      <c r="BM797" s="189"/>
      <c r="BN797" s="187"/>
      <c r="BO797" s="163"/>
      <c r="BP797" s="189"/>
      <c r="BR797" s="142"/>
      <c r="BS797" s="293"/>
      <c r="BT797" s="293"/>
      <c r="BU797" s="293"/>
      <c r="BV797" s="163"/>
      <c r="BW797" s="163"/>
      <c r="BX797" s="192"/>
      <c r="BY797" s="189"/>
      <c r="BZ797" s="189"/>
      <c r="CA797" s="193"/>
      <c r="CB797" s="194"/>
      <c r="CC797" s="292"/>
      <c r="CD797" s="189"/>
      <c r="CE797" s="189"/>
      <c r="CF797" s="181"/>
      <c r="CG797" s="294"/>
      <c r="CH797" s="294"/>
      <c r="CI797" s="227"/>
      <c r="CJ797" s="142"/>
      <c r="CK797" s="192"/>
      <c r="CL797" s="142"/>
      <c r="CM797" s="188"/>
      <c r="CN797" s="295"/>
      <c r="CO797" s="189"/>
      <c r="CP797" s="189"/>
      <c r="CQ797" s="189"/>
      <c r="CR797" s="142"/>
      <c r="CS797" s="194"/>
    </row>
    <row r="798" spans="2:97">
      <c r="B798" s="181"/>
      <c r="C798" s="65"/>
      <c r="D798" s="65"/>
      <c r="E798" s="65"/>
      <c r="J798" s="192"/>
      <c r="K798"/>
      <c r="L798"/>
      <c r="O798" s="228"/>
      <c r="P798" s="228"/>
      <c r="Q798" s="189"/>
      <c r="R798" s="189"/>
      <c r="S798" s="187"/>
      <c r="T798" s="181"/>
      <c r="U798" s="187"/>
      <c r="V798" s="188"/>
      <c r="W798" s="189"/>
      <c r="X798" s="189"/>
      <c r="Y798" s="189"/>
      <c r="Z798" s="189"/>
      <c r="AA798" s="189"/>
      <c r="AB798" s="189"/>
      <c r="AC798" s="189"/>
      <c r="AD798" s="189"/>
      <c r="AE798" s="189"/>
      <c r="AF798" s="189"/>
      <c r="AG798" s="189"/>
      <c r="AH798" s="189"/>
      <c r="AI798" s="189"/>
      <c r="AJ798" s="189"/>
      <c r="AK798" s="189"/>
      <c r="AL798" s="189"/>
      <c r="AM798" s="189"/>
      <c r="AN798" s="189"/>
      <c r="AO798" s="189"/>
      <c r="AP798" s="189"/>
      <c r="AQ798" s="189"/>
      <c r="AR798" s="189"/>
      <c r="AS798" s="189"/>
      <c r="AT798" s="189"/>
      <c r="AU798" s="189"/>
      <c r="AV798" s="189"/>
      <c r="AW798" s="189"/>
      <c r="AX798" s="189"/>
      <c r="AY798" s="194"/>
      <c r="AZ798" s="142"/>
      <c r="BA798" s="184"/>
      <c r="BB798" s="184"/>
      <c r="BC798" s="184"/>
      <c r="BD798" s="189"/>
      <c r="BE798" s="189"/>
      <c r="BF798" s="189"/>
      <c r="BG798" s="189"/>
      <c r="BH798" s="291"/>
      <c r="BI798" s="292"/>
      <c r="BJ798" s="187"/>
      <c r="BK798" s="187"/>
      <c r="BL798" s="187"/>
      <c r="BM798" s="189"/>
      <c r="BN798" s="187"/>
      <c r="BO798" s="163"/>
      <c r="BP798" s="189"/>
      <c r="BR798" s="142"/>
      <c r="BS798" s="293"/>
      <c r="BT798" s="293"/>
      <c r="BU798" s="293"/>
      <c r="BV798" s="163"/>
      <c r="BW798" s="163"/>
      <c r="BX798" s="192"/>
      <c r="BY798" s="189"/>
      <c r="BZ798" s="189"/>
      <c r="CA798" s="193"/>
      <c r="CB798" s="194"/>
      <c r="CC798" s="292"/>
      <c r="CD798" s="189"/>
      <c r="CE798" s="189"/>
      <c r="CF798" s="181"/>
      <c r="CG798" s="294"/>
      <c r="CH798" s="294"/>
      <c r="CI798" s="227"/>
      <c r="CJ798" s="142"/>
      <c r="CK798" s="192"/>
      <c r="CL798" s="142"/>
      <c r="CM798" s="188"/>
      <c r="CN798" s="295"/>
      <c r="CO798" s="189"/>
      <c r="CP798" s="189"/>
      <c r="CQ798" s="189"/>
      <c r="CR798" s="142"/>
      <c r="CS798" s="194"/>
    </row>
    <row r="799" spans="2:97">
      <c r="B799" s="181"/>
      <c r="C799" s="65"/>
      <c r="D799" s="65"/>
      <c r="E799" s="65"/>
      <c r="J799" s="192"/>
      <c r="K799"/>
      <c r="L799"/>
      <c r="O799" s="228"/>
      <c r="P799" s="228"/>
      <c r="Q799" s="189"/>
      <c r="R799" s="189"/>
      <c r="S799" s="187"/>
      <c r="T799" s="181"/>
      <c r="U799" s="187"/>
      <c r="V799" s="188"/>
      <c r="W799" s="189"/>
      <c r="X799" s="189"/>
      <c r="Y799" s="189"/>
      <c r="Z799" s="189"/>
      <c r="AA799" s="189"/>
      <c r="AB799" s="189"/>
      <c r="AC799" s="189"/>
      <c r="AD799" s="189"/>
      <c r="AE799" s="189"/>
      <c r="AF799" s="189"/>
      <c r="AG799" s="189"/>
      <c r="AH799" s="189"/>
      <c r="AI799" s="189"/>
      <c r="AJ799" s="189"/>
      <c r="AK799" s="189"/>
      <c r="AL799" s="189"/>
      <c r="AM799" s="189"/>
      <c r="AN799" s="189"/>
      <c r="AO799" s="189"/>
      <c r="AP799" s="189"/>
      <c r="AQ799" s="189"/>
      <c r="AR799" s="189"/>
      <c r="AS799" s="189"/>
      <c r="AT799" s="189"/>
      <c r="AU799" s="189"/>
      <c r="AV799" s="189"/>
      <c r="AW799" s="189"/>
      <c r="AX799" s="189"/>
      <c r="AY799" s="194"/>
      <c r="AZ799" s="142"/>
      <c r="BA799" s="184"/>
      <c r="BB799" s="184"/>
      <c r="BC799" s="184"/>
      <c r="BD799" s="189"/>
      <c r="BE799" s="189"/>
      <c r="BF799" s="189"/>
      <c r="BG799" s="189"/>
      <c r="BH799" s="291"/>
      <c r="BI799" s="292"/>
      <c r="BJ799" s="187"/>
      <c r="BK799" s="187"/>
      <c r="BL799" s="187"/>
      <c r="BM799" s="189"/>
      <c r="BN799" s="187"/>
      <c r="BO799" s="163"/>
      <c r="BP799" s="189"/>
      <c r="BR799" s="142"/>
      <c r="BS799" s="293"/>
      <c r="BT799" s="293"/>
      <c r="BU799" s="293"/>
      <c r="BV799" s="163"/>
      <c r="BW799" s="163"/>
      <c r="BX799" s="192"/>
      <c r="BY799" s="189"/>
      <c r="BZ799" s="189"/>
      <c r="CA799" s="193"/>
      <c r="CB799" s="194"/>
      <c r="CC799" s="292"/>
      <c r="CD799" s="189"/>
      <c r="CE799" s="189"/>
      <c r="CF799" s="181"/>
      <c r="CG799" s="294"/>
      <c r="CH799" s="294"/>
      <c r="CI799" s="227"/>
      <c r="CJ799" s="142"/>
      <c r="CK799" s="192"/>
      <c r="CL799" s="142"/>
      <c r="CM799" s="188"/>
      <c r="CN799" s="295"/>
      <c r="CO799" s="189"/>
      <c r="CP799" s="189"/>
      <c r="CQ799" s="189"/>
      <c r="CR799" s="142"/>
      <c r="CS799" s="194"/>
    </row>
    <row r="800" spans="2:97">
      <c r="B800" s="181"/>
      <c r="C800" s="65"/>
      <c r="D800" s="65"/>
      <c r="E800" s="65"/>
      <c r="J800" s="192"/>
      <c r="K800"/>
      <c r="L800"/>
      <c r="O800" s="228"/>
      <c r="P800" s="228"/>
      <c r="Q800" s="189"/>
      <c r="R800" s="189"/>
      <c r="S800" s="187"/>
      <c r="T800" s="181"/>
      <c r="U800" s="187"/>
      <c r="V800" s="188"/>
      <c r="W800" s="189"/>
      <c r="X800" s="189"/>
      <c r="Y800" s="189"/>
      <c r="Z800" s="189"/>
      <c r="AA800" s="189"/>
      <c r="AB800" s="189"/>
      <c r="AC800" s="189"/>
      <c r="AD800" s="189"/>
      <c r="AE800" s="189"/>
      <c r="AF800" s="189"/>
      <c r="AG800" s="189"/>
      <c r="AH800" s="189"/>
      <c r="AI800" s="189"/>
      <c r="AJ800" s="189"/>
      <c r="AK800" s="189"/>
      <c r="AL800" s="189"/>
      <c r="AM800" s="189"/>
      <c r="AN800" s="189"/>
      <c r="AO800" s="189"/>
      <c r="AP800" s="189"/>
      <c r="AQ800" s="189"/>
      <c r="AR800" s="189"/>
      <c r="AS800" s="189"/>
      <c r="AT800" s="189"/>
      <c r="AU800" s="189"/>
      <c r="AV800" s="189"/>
      <c r="AW800" s="189"/>
      <c r="AX800" s="189"/>
      <c r="AY800" s="194"/>
      <c r="AZ800" s="142"/>
      <c r="BA800" s="184"/>
      <c r="BB800" s="184"/>
      <c r="BC800" s="184"/>
      <c r="BD800" s="189"/>
      <c r="BE800" s="189"/>
      <c r="BF800" s="189"/>
      <c r="BG800" s="189"/>
      <c r="BH800" s="291"/>
      <c r="BI800" s="292"/>
      <c r="BJ800" s="187"/>
      <c r="BK800" s="187"/>
      <c r="BL800" s="187"/>
      <c r="BM800" s="189"/>
      <c r="BN800" s="187"/>
      <c r="BO800" s="163"/>
      <c r="BP800" s="189"/>
      <c r="BR800" s="142"/>
      <c r="BS800" s="293"/>
      <c r="BT800" s="293"/>
      <c r="BU800" s="293"/>
      <c r="BV800" s="163"/>
      <c r="BW800" s="163"/>
      <c r="BX800" s="192"/>
      <c r="BY800" s="189"/>
      <c r="BZ800" s="189"/>
      <c r="CA800" s="193"/>
      <c r="CB800" s="194"/>
      <c r="CC800" s="292"/>
      <c r="CD800" s="189"/>
      <c r="CE800" s="189"/>
      <c r="CF800" s="181"/>
      <c r="CG800" s="294"/>
      <c r="CH800" s="294"/>
      <c r="CI800" s="227"/>
      <c r="CJ800" s="142"/>
      <c r="CK800" s="192"/>
      <c r="CL800" s="142"/>
      <c r="CM800" s="188"/>
      <c r="CN800" s="295"/>
      <c r="CO800" s="189"/>
      <c r="CP800" s="189"/>
      <c r="CQ800" s="189"/>
      <c r="CR800" s="142"/>
      <c r="CS800" s="194"/>
    </row>
    <row r="801" spans="2:97">
      <c r="B801" s="181"/>
      <c r="C801" s="65"/>
      <c r="D801" s="65"/>
      <c r="E801" s="65"/>
      <c r="J801" s="192"/>
      <c r="K801"/>
      <c r="L801"/>
      <c r="O801" s="228"/>
      <c r="P801" s="228"/>
      <c r="Q801" s="189"/>
      <c r="R801" s="189"/>
      <c r="S801" s="187"/>
      <c r="T801" s="181"/>
      <c r="U801" s="187"/>
      <c r="V801" s="188"/>
      <c r="W801" s="189"/>
      <c r="X801" s="189"/>
      <c r="Y801" s="189"/>
      <c r="Z801" s="189"/>
      <c r="AA801" s="189"/>
      <c r="AB801" s="189"/>
      <c r="AC801" s="189"/>
      <c r="AD801" s="189"/>
      <c r="AE801" s="189"/>
      <c r="AF801" s="189"/>
      <c r="AG801" s="189"/>
      <c r="AH801" s="189"/>
      <c r="AI801" s="189"/>
      <c r="AJ801" s="189"/>
      <c r="AK801" s="189"/>
      <c r="AL801" s="189"/>
      <c r="AM801" s="189"/>
      <c r="AN801" s="189"/>
      <c r="AO801" s="189"/>
      <c r="AP801" s="189"/>
      <c r="AQ801" s="189"/>
      <c r="AR801" s="189"/>
      <c r="AS801" s="189"/>
      <c r="AT801" s="189"/>
      <c r="AU801" s="189"/>
      <c r="AV801" s="189"/>
      <c r="AW801" s="189"/>
      <c r="AX801" s="189"/>
      <c r="AY801" s="194"/>
      <c r="AZ801" s="142"/>
      <c r="BA801" s="184"/>
      <c r="BB801" s="184"/>
      <c r="BC801" s="184"/>
      <c r="BD801" s="189"/>
      <c r="BE801" s="189"/>
      <c r="BF801" s="189"/>
      <c r="BG801" s="189"/>
      <c r="BH801" s="291"/>
      <c r="BI801" s="292"/>
      <c r="BJ801" s="187"/>
      <c r="BK801" s="187"/>
      <c r="BL801" s="187"/>
      <c r="BM801" s="189"/>
      <c r="BN801" s="187"/>
      <c r="BO801" s="163"/>
      <c r="BP801" s="189"/>
      <c r="BR801" s="142"/>
      <c r="BS801" s="293"/>
      <c r="BT801" s="293"/>
      <c r="BU801" s="293"/>
      <c r="BV801" s="163"/>
      <c r="BW801" s="163"/>
      <c r="BX801" s="192"/>
      <c r="BY801" s="189"/>
      <c r="BZ801" s="189"/>
      <c r="CA801" s="193"/>
      <c r="CB801" s="194"/>
      <c r="CC801" s="292"/>
      <c r="CD801" s="189"/>
      <c r="CE801" s="189"/>
      <c r="CF801" s="181"/>
      <c r="CG801" s="294"/>
      <c r="CH801" s="294"/>
      <c r="CI801" s="227"/>
      <c r="CJ801" s="142"/>
      <c r="CK801" s="192"/>
      <c r="CL801" s="142"/>
      <c r="CM801" s="188"/>
      <c r="CN801" s="295"/>
      <c r="CO801" s="189"/>
      <c r="CP801" s="189"/>
      <c r="CQ801" s="189"/>
      <c r="CR801" s="142"/>
      <c r="CS801" s="194"/>
    </row>
    <row r="802" spans="2:97">
      <c r="B802" s="181"/>
      <c r="C802" s="65"/>
      <c r="D802" s="65"/>
      <c r="E802" s="65"/>
      <c r="J802" s="192"/>
      <c r="K802"/>
      <c r="L802"/>
      <c r="O802" s="228"/>
      <c r="P802" s="228"/>
      <c r="Q802" s="189"/>
      <c r="R802" s="189"/>
      <c r="S802" s="187"/>
      <c r="T802" s="181"/>
      <c r="U802" s="187"/>
      <c r="V802" s="188"/>
      <c r="W802" s="189"/>
      <c r="X802" s="189"/>
      <c r="Y802" s="189"/>
      <c r="Z802" s="189"/>
      <c r="AA802" s="189"/>
      <c r="AB802" s="189"/>
      <c r="AC802" s="189"/>
      <c r="AD802" s="189"/>
      <c r="AE802" s="189"/>
      <c r="AF802" s="189"/>
      <c r="AG802" s="189"/>
      <c r="AH802" s="189"/>
      <c r="AI802" s="189"/>
      <c r="AJ802" s="189"/>
      <c r="AK802" s="189"/>
      <c r="AL802" s="189"/>
      <c r="AM802" s="189"/>
      <c r="AN802" s="189"/>
      <c r="AO802" s="189"/>
      <c r="AP802" s="189"/>
      <c r="AQ802" s="189"/>
      <c r="AR802" s="189"/>
      <c r="AS802" s="189"/>
      <c r="AT802" s="189"/>
      <c r="AU802" s="189"/>
      <c r="AV802" s="189"/>
      <c r="AW802" s="189"/>
      <c r="AX802" s="189"/>
      <c r="AY802" s="194"/>
      <c r="AZ802" s="142"/>
      <c r="BA802" s="184"/>
      <c r="BB802" s="184"/>
      <c r="BC802" s="184"/>
      <c r="BD802" s="189"/>
      <c r="BE802" s="189"/>
      <c r="BF802" s="189"/>
      <c r="BG802" s="189"/>
      <c r="BH802" s="291"/>
      <c r="BI802" s="292"/>
      <c r="BJ802" s="187"/>
      <c r="BK802" s="187"/>
      <c r="BL802" s="187"/>
      <c r="BM802" s="189"/>
      <c r="BN802" s="187"/>
      <c r="BO802" s="163"/>
      <c r="BP802" s="189"/>
      <c r="BR802" s="142"/>
      <c r="BS802" s="293"/>
      <c r="BT802" s="293"/>
      <c r="BU802" s="293"/>
      <c r="BV802" s="163"/>
      <c r="BW802" s="163"/>
      <c r="BX802" s="192"/>
      <c r="BY802" s="189"/>
      <c r="BZ802" s="189"/>
      <c r="CA802" s="193"/>
      <c r="CB802" s="194"/>
      <c r="CC802" s="292"/>
      <c r="CD802" s="189"/>
      <c r="CE802" s="189"/>
      <c r="CF802" s="181"/>
      <c r="CG802" s="294"/>
      <c r="CH802" s="294"/>
      <c r="CI802" s="227"/>
      <c r="CJ802" s="142"/>
      <c r="CK802" s="192"/>
      <c r="CL802" s="142"/>
      <c r="CM802" s="188"/>
      <c r="CN802" s="295"/>
      <c r="CO802" s="189"/>
      <c r="CP802" s="189"/>
      <c r="CQ802" s="189"/>
      <c r="CR802" s="142"/>
      <c r="CS802" s="194"/>
    </row>
    <row r="803" spans="2:97">
      <c r="B803" s="181"/>
      <c r="C803" s="65"/>
      <c r="D803" s="65"/>
      <c r="E803" s="65"/>
      <c r="J803" s="192"/>
      <c r="K803"/>
      <c r="L803"/>
      <c r="O803" s="228"/>
      <c r="P803" s="228"/>
      <c r="Q803" s="189"/>
      <c r="R803" s="189"/>
      <c r="S803" s="187"/>
      <c r="T803" s="181"/>
      <c r="U803" s="187"/>
      <c r="V803" s="188"/>
      <c r="W803" s="189"/>
      <c r="X803" s="189"/>
      <c r="Y803" s="189"/>
      <c r="Z803" s="189"/>
      <c r="AA803" s="189"/>
      <c r="AB803" s="189"/>
      <c r="AC803" s="189"/>
      <c r="AD803" s="189"/>
      <c r="AE803" s="189"/>
      <c r="AF803" s="189"/>
      <c r="AG803" s="189"/>
      <c r="AH803" s="189"/>
      <c r="AI803" s="189"/>
      <c r="AJ803" s="189"/>
      <c r="AK803" s="189"/>
      <c r="AL803" s="189"/>
      <c r="AM803" s="189"/>
      <c r="AN803" s="189"/>
      <c r="AO803" s="189"/>
      <c r="AP803" s="189"/>
      <c r="AQ803" s="189"/>
      <c r="AR803" s="189"/>
      <c r="AS803" s="189"/>
      <c r="AT803" s="189"/>
      <c r="AU803" s="189"/>
      <c r="AV803" s="189"/>
      <c r="AW803" s="189"/>
      <c r="AX803" s="189"/>
      <c r="AY803" s="194"/>
      <c r="AZ803" s="142"/>
      <c r="BA803" s="184"/>
      <c r="BB803" s="184"/>
      <c r="BC803" s="184"/>
      <c r="BD803" s="189"/>
      <c r="BE803" s="189"/>
      <c r="BF803" s="189"/>
      <c r="BG803" s="189"/>
      <c r="BH803" s="291"/>
      <c r="BI803" s="292"/>
      <c r="BJ803" s="187"/>
      <c r="BK803" s="187"/>
      <c r="BL803" s="187"/>
      <c r="BM803" s="189"/>
      <c r="BN803" s="187"/>
      <c r="BO803" s="163"/>
      <c r="BP803" s="189"/>
      <c r="BR803" s="142"/>
      <c r="BS803" s="293"/>
      <c r="BT803" s="293"/>
      <c r="BU803" s="293"/>
      <c r="BV803" s="163"/>
      <c r="BW803" s="163"/>
      <c r="BX803" s="192"/>
      <c r="BY803" s="189"/>
      <c r="BZ803" s="189"/>
      <c r="CA803" s="193"/>
      <c r="CB803" s="194"/>
      <c r="CC803" s="292"/>
      <c r="CD803" s="189"/>
      <c r="CE803" s="189"/>
      <c r="CF803" s="181"/>
      <c r="CG803" s="294"/>
      <c r="CH803" s="294"/>
      <c r="CI803" s="227"/>
      <c r="CJ803" s="142"/>
      <c r="CK803" s="192"/>
      <c r="CL803" s="142"/>
      <c r="CM803" s="188"/>
      <c r="CN803" s="295"/>
      <c r="CO803" s="189"/>
      <c r="CP803" s="189"/>
      <c r="CQ803" s="189"/>
      <c r="CR803" s="142"/>
      <c r="CS803" s="194"/>
    </row>
    <row r="804" spans="2:97">
      <c r="B804" s="181"/>
      <c r="C804" s="65"/>
      <c r="D804" s="65"/>
      <c r="E804" s="65"/>
      <c r="J804" s="192"/>
      <c r="K804"/>
      <c r="L804"/>
      <c r="O804" s="228"/>
      <c r="P804" s="228"/>
      <c r="Q804" s="189"/>
      <c r="R804" s="189"/>
      <c r="S804" s="187"/>
      <c r="T804" s="181"/>
      <c r="U804" s="187"/>
      <c r="V804" s="188"/>
      <c r="W804" s="189"/>
      <c r="X804" s="189"/>
      <c r="Y804" s="189"/>
      <c r="Z804" s="189"/>
      <c r="AA804" s="189"/>
      <c r="AB804" s="189"/>
      <c r="AC804" s="189"/>
      <c r="AD804" s="189"/>
      <c r="AE804" s="189"/>
      <c r="AF804" s="189"/>
      <c r="AG804" s="189"/>
      <c r="AH804" s="189"/>
      <c r="AI804" s="189"/>
      <c r="AJ804" s="189"/>
      <c r="AK804" s="189"/>
      <c r="AL804" s="189"/>
      <c r="AM804" s="189"/>
      <c r="AN804" s="189"/>
      <c r="AO804" s="189"/>
      <c r="AP804" s="189"/>
      <c r="AQ804" s="189"/>
      <c r="AR804" s="189"/>
      <c r="AS804" s="189"/>
      <c r="AT804" s="189"/>
      <c r="AU804" s="189"/>
      <c r="AV804" s="189"/>
      <c r="AW804" s="189"/>
      <c r="AX804" s="189"/>
      <c r="AY804" s="194"/>
      <c r="AZ804" s="142"/>
      <c r="BA804" s="184"/>
      <c r="BB804" s="184"/>
      <c r="BC804" s="184"/>
      <c r="BD804" s="189"/>
      <c r="BE804" s="189"/>
      <c r="BF804" s="189"/>
      <c r="BG804" s="189"/>
      <c r="BH804" s="291"/>
      <c r="BI804" s="292"/>
      <c r="BJ804" s="187"/>
      <c r="BK804" s="187"/>
      <c r="BL804" s="187"/>
      <c r="BM804" s="189"/>
      <c r="BN804" s="187"/>
      <c r="BO804" s="163"/>
      <c r="BP804" s="189"/>
      <c r="BR804" s="142"/>
      <c r="BS804" s="293"/>
      <c r="BT804" s="293"/>
      <c r="BU804" s="293"/>
      <c r="BV804" s="163"/>
      <c r="BW804" s="163"/>
      <c r="BX804" s="192"/>
      <c r="BY804" s="189"/>
      <c r="BZ804" s="189"/>
      <c r="CA804" s="193"/>
      <c r="CB804" s="194"/>
      <c r="CC804" s="292"/>
      <c r="CD804" s="189"/>
      <c r="CE804" s="189"/>
      <c r="CF804" s="181"/>
      <c r="CG804" s="294"/>
      <c r="CH804" s="294"/>
      <c r="CI804" s="227"/>
      <c r="CJ804" s="142"/>
      <c r="CK804" s="192"/>
      <c r="CL804" s="142"/>
      <c r="CM804" s="188"/>
      <c r="CN804" s="295"/>
      <c r="CO804" s="189"/>
      <c r="CP804" s="189"/>
      <c r="CQ804" s="189"/>
      <c r="CR804" s="142"/>
      <c r="CS804" s="194"/>
    </row>
    <row r="805" spans="2:97">
      <c r="B805" s="181"/>
      <c r="C805" s="65"/>
      <c r="D805" s="65"/>
      <c r="E805" s="65"/>
      <c r="J805" s="192"/>
      <c r="K805"/>
      <c r="L805"/>
      <c r="O805" s="228"/>
      <c r="P805" s="228"/>
      <c r="Q805" s="189"/>
      <c r="R805" s="189"/>
      <c r="S805" s="187"/>
      <c r="T805" s="181"/>
      <c r="U805" s="187"/>
      <c r="V805" s="188"/>
      <c r="W805" s="189"/>
      <c r="X805" s="189"/>
      <c r="Y805" s="189"/>
      <c r="Z805" s="189"/>
      <c r="AA805" s="189"/>
      <c r="AB805" s="189"/>
      <c r="AC805" s="189"/>
      <c r="AD805" s="189"/>
      <c r="AE805" s="189"/>
      <c r="AF805" s="189"/>
      <c r="AG805" s="189"/>
      <c r="AH805" s="189"/>
      <c r="AI805" s="189"/>
      <c r="AJ805" s="189"/>
      <c r="AK805" s="189"/>
      <c r="AL805" s="189"/>
      <c r="AM805" s="189"/>
      <c r="AN805" s="189"/>
      <c r="AO805" s="189"/>
      <c r="AP805" s="189"/>
      <c r="AQ805" s="189"/>
      <c r="AR805" s="189"/>
      <c r="AS805" s="189"/>
      <c r="AT805" s="189"/>
      <c r="AU805" s="189"/>
      <c r="AV805" s="189"/>
      <c r="AW805" s="189"/>
      <c r="AX805" s="189"/>
      <c r="AY805" s="194"/>
      <c r="AZ805" s="142"/>
      <c r="BA805" s="184"/>
      <c r="BB805" s="184"/>
      <c r="BC805" s="184"/>
      <c r="BD805" s="189"/>
      <c r="BE805" s="189"/>
      <c r="BF805" s="189"/>
      <c r="BG805" s="189"/>
      <c r="BH805" s="291"/>
      <c r="BI805" s="292"/>
      <c r="BJ805" s="187"/>
      <c r="BK805" s="187"/>
      <c r="BL805" s="187"/>
      <c r="BM805" s="189"/>
      <c r="BN805" s="187"/>
      <c r="BO805" s="163"/>
      <c r="BP805" s="189"/>
      <c r="BR805" s="142"/>
      <c r="BS805" s="293"/>
      <c r="BT805" s="293"/>
      <c r="BU805" s="293"/>
      <c r="BV805" s="163"/>
      <c r="BW805" s="163"/>
      <c r="BX805" s="192"/>
      <c r="BY805" s="189"/>
      <c r="BZ805" s="189"/>
      <c r="CA805" s="193"/>
      <c r="CB805" s="194"/>
      <c r="CC805" s="292"/>
      <c r="CD805" s="189"/>
      <c r="CE805" s="189"/>
      <c r="CF805" s="181"/>
      <c r="CG805" s="294"/>
      <c r="CH805" s="294"/>
      <c r="CI805" s="227"/>
      <c r="CJ805" s="142"/>
      <c r="CK805" s="192"/>
      <c r="CL805" s="142"/>
      <c r="CM805" s="188"/>
      <c r="CN805" s="295"/>
      <c r="CO805" s="189"/>
      <c r="CP805" s="189"/>
      <c r="CQ805" s="189"/>
      <c r="CR805" s="142"/>
      <c r="CS805" s="194"/>
    </row>
    <row r="806" spans="2:97">
      <c r="B806" s="181"/>
      <c r="C806" s="65"/>
      <c r="D806" s="65"/>
      <c r="E806" s="65"/>
      <c r="J806" s="192"/>
      <c r="K806"/>
      <c r="L806"/>
      <c r="O806" s="228"/>
      <c r="P806" s="228"/>
      <c r="Q806" s="189"/>
      <c r="R806" s="189"/>
      <c r="S806" s="187"/>
      <c r="T806" s="181"/>
      <c r="U806" s="187"/>
      <c r="V806" s="188"/>
      <c r="W806" s="189"/>
      <c r="X806" s="189"/>
      <c r="Y806" s="189"/>
      <c r="Z806" s="189"/>
      <c r="AA806" s="189"/>
      <c r="AB806" s="189"/>
      <c r="AC806" s="189"/>
      <c r="AD806" s="189"/>
      <c r="AE806" s="189"/>
      <c r="AF806" s="189"/>
      <c r="AG806" s="189"/>
      <c r="AH806" s="189"/>
      <c r="AI806" s="189"/>
      <c r="AJ806" s="189"/>
      <c r="AK806" s="189"/>
      <c r="AL806" s="189"/>
      <c r="AM806" s="189"/>
      <c r="AN806" s="189"/>
      <c r="AO806" s="189"/>
      <c r="AP806" s="189"/>
      <c r="AQ806" s="189"/>
      <c r="AR806" s="189"/>
      <c r="AS806" s="189"/>
      <c r="AT806" s="189"/>
      <c r="AU806" s="189"/>
      <c r="AV806" s="189"/>
      <c r="AW806" s="189"/>
      <c r="AX806" s="189"/>
      <c r="AY806" s="194"/>
      <c r="AZ806" s="142"/>
      <c r="BA806" s="184"/>
      <c r="BB806" s="184"/>
      <c r="BC806" s="184"/>
      <c r="BD806" s="189"/>
      <c r="BE806" s="189"/>
      <c r="BF806" s="189"/>
      <c r="BG806" s="189"/>
      <c r="BH806" s="291"/>
      <c r="BI806" s="292"/>
      <c r="BJ806" s="187"/>
      <c r="BK806" s="187"/>
      <c r="BL806" s="187"/>
      <c r="BM806" s="189"/>
      <c r="BN806" s="187"/>
      <c r="BO806" s="163"/>
      <c r="BP806" s="189"/>
      <c r="BR806" s="142"/>
      <c r="BS806" s="293"/>
      <c r="BT806" s="293"/>
      <c r="BU806" s="293"/>
      <c r="BV806" s="163"/>
      <c r="BW806" s="163"/>
      <c r="BX806" s="192"/>
      <c r="BY806" s="189"/>
      <c r="BZ806" s="189"/>
      <c r="CA806" s="193"/>
      <c r="CB806" s="194"/>
      <c r="CC806" s="292"/>
      <c r="CD806" s="189"/>
      <c r="CE806" s="189"/>
      <c r="CF806" s="181"/>
      <c r="CG806" s="294"/>
      <c r="CH806" s="294"/>
      <c r="CI806" s="227"/>
      <c r="CJ806" s="142"/>
      <c r="CK806" s="192"/>
      <c r="CL806" s="142"/>
      <c r="CM806" s="188"/>
      <c r="CN806" s="295"/>
      <c r="CO806" s="189"/>
      <c r="CP806" s="189"/>
      <c r="CQ806" s="189"/>
      <c r="CR806" s="142"/>
      <c r="CS806" s="194"/>
    </row>
    <row r="807" spans="2:97">
      <c r="B807" s="181"/>
      <c r="C807" s="65"/>
      <c r="D807" s="65"/>
      <c r="E807" s="65"/>
      <c r="J807" s="192"/>
      <c r="K807"/>
      <c r="L807"/>
      <c r="O807" s="228"/>
      <c r="P807" s="228"/>
      <c r="Q807" s="189"/>
      <c r="R807" s="189"/>
      <c r="S807" s="187"/>
      <c r="T807" s="181"/>
      <c r="U807" s="187"/>
      <c r="V807" s="188"/>
      <c r="W807" s="189"/>
      <c r="X807" s="189"/>
      <c r="Y807" s="189"/>
      <c r="Z807" s="189"/>
      <c r="AA807" s="189"/>
      <c r="AB807" s="189"/>
      <c r="AC807" s="189"/>
      <c r="AD807" s="189"/>
      <c r="AE807" s="189"/>
      <c r="AF807" s="189"/>
      <c r="AG807" s="189"/>
      <c r="AH807" s="189"/>
      <c r="AI807" s="189"/>
      <c r="AJ807" s="189"/>
      <c r="AK807" s="189"/>
      <c r="AL807" s="189"/>
      <c r="AM807" s="189"/>
      <c r="AN807" s="189"/>
      <c r="AO807" s="189"/>
      <c r="AP807" s="189"/>
      <c r="AQ807" s="189"/>
      <c r="AR807" s="189"/>
      <c r="AS807" s="189"/>
      <c r="AT807" s="189"/>
      <c r="AU807" s="189"/>
      <c r="AV807" s="189"/>
      <c r="AW807" s="189"/>
      <c r="AX807" s="189"/>
      <c r="AY807" s="194"/>
      <c r="AZ807" s="142"/>
      <c r="BA807" s="184"/>
      <c r="BB807" s="184"/>
      <c r="BC807" s="184"/>
      <c r="BD807" s="189"/>
      <c r="BE807" s="189"/>
      <c r="BF807" s="189"/>
      <c r="BG807" s="189"/>
      <c r="BH807" s="291"/>
      <c r="BI807" s="292"/>
      <c r="BJ807" s="187"/>
      <c r="BK807" s="187"/>
      <c r="BL807" s="187"/>
      <c r="BM807" s="189"/>
      <c r="BN807" s="187"/>
      <c r="BO807" s="163"/>
      <c r="BP807" s="189"/>
      <c r="BR807" s="142"/>
      <c r="BS807" s="293"/>
      <c r="BT807" s="293"/>
      <c r="BU807" s="293"/>
      <c r="BV807" s="163"/>
      <c r="BW807" s="163"/>
      <c r="BX807" s="192"/>
      <c r="BY807" s="189"/>
      <c r="BZ807" s="189"/>
      <c r="CA807" s="193"/>
      <c r="CB807" s="194"/>
      <c r="CC807" s="292"/>
      <c r="CD807" s="189"/>
      <c r="CE807" s="189"/>
      <c r="CF807" s="181"/>
      <c r="CG807" s="294"/>
      <c r="CH807" s="294"/>
      <c r="CI807" s="227"/>
      <c r="CJ807" s="142"/>
      <c r="CK807" s="192"/>
      <c r="CL807" s="142"/>
      <c r="CM807" s="188"/>
      <c r="CN807" s="295"/>
      <c r="CO807" s="189"/>
      <c r="CP807" s="189"/>
      <c r="CQ807" s="189"/>
      <c r="CR807" s="142"/>
      <c r="CS807" s="194"/>
    </row>
    <row r="808" spans="2:97">
      <c r="B808" s="181"/>
      <c r="C808" s="65"/>
      <c r="D808" s="65"/>
      <c r="E808" s="65"/>
      <c r="J808" s="192"/>
      <c r="K808"/>
      <c r="L808"/>
      <c r="O808" s="228"/>
      <c r="P808" s="228"/>
      <c r="Q808" s="189"/>
      <c r="R808" s="189"/>
      <c r="S808" s="187"/>
      <c r="T808" s="181"/>
      <c r="U808" s="187"/>
      <c r="V808" s="188"/>
      <c r="W808" s="189"/>
      <c r="X808" s="189"/>
      <c r="Y808" s="189"/>
      <c r="Z808" s="189"/>
      <c r="AA808" s="189"/>
      <c r="AB808" s="189"/>
      <c r="AC808" s="189"/>
      <c r="AD808" s="189"/>
      <c r="AE808" s="189"/>
      <c r="AF808" s="189"/>
      <c r="AG808" s="189"/>
      <c r="AH808" s="189"/>
      <c r="AI808" s="189"/>
      <c r="AJ808" s="189"/>
      <c r="AK808" s="189"/>
      <c r="AL808" s="189"/>
      <c r="AM808" s="189"/>
      <c r="AN808" s="189"/>
      <c r="AO808" s="189"/>
      <c r="AP808" s="189"/>
      <c r="AQ808" s="189"/>
      <c r="AR808" s="189"/>
      <c r="AS808" s="189"/>
      <c r="AT808" s="189"/>
      <c r="AU808" s="189"/>
      <c r="AV808" s="189"/>
      <c r="AW808" s="189"/>
      <c r="AX808" s="189"/>
      <c r="AY808" s="194"/>
      <c r="AZ808" s="142"/>
      <c r="BA808" s="184"/>
      <c r="BB808" s="184"/>
      <c r="BC808" s="184"/>
      <c r="BD808" s="189"/>
      <c r="BE808" s="189"/>
      <c r="BF808" s="189"/>
      <c r="BG808" s="189"/>
      <c r="BH808" s="291"/>
      <c r="BI808" s="292"/>
      <c r="BJ808" s="187"/>
      <c r="BK808" s="187"/>
      <c r="BL808" s="187"/>
      <c r="BM808" s="189"/>
      <c r="BN808" s="187"/>
      <c r="BO808" s="163"/>
      <c r="BP808" s="189"/>
      <c r="BR808" s="142"/>
      <c r="BS808" s="293"/>
      <c r="BT808" s="293"/>
      <c r="BU808" s="293"/>
      <c r="BV808" s="163"/>
      <c r="BW808" s="163"/>
      <c r="BX808" s="192"/>
      <c r="BY808" s="189"/>
      <c r="BZ808" s="189"/>
      <c r="CA808" s="193"/>
      <c r="CB808" s="194"/>
      <c r="CC808" s="292"/>
      <c r="CD808" s="189"/>
      <c r="CE808" s="189"/>
      <c r="CF808" s="181"/>
      <c r="CG808" s="294"/>
      <c r="CH808" s="294"/>
      <c r="CI808" s="227"/>
      <c r="CJ808" s="142"/>
      <c r="CK808" s="192"/>
      <c r="CL808" s="142"/>
      <c r="CM808" s="188"/>
      <c r="CN808" s="295"/>
      <c r="CO808" s="189"/>
      <c r="CP808" s="189"/>
      <c r="CQ808" s="189"/>
      <c r="CR808" s="142"/>
      <c r="CS808" s="194"/>
    </row>
    <row r="809" spans="2:97">
      <c r="B809" s="181"/>
      <c r="C809" s="65"/>
      <c r="D809" s="65"/>
      <c r="E809" s="65"/>
      <c r="J809" s="192"/>
      <c r="K809"/>
      <c r="L809"/>
      <c r="O809" s="228"/>
      <c r="P809" s="228"/>
      <c r="Q809" s="189"/>
      <c r="R809" s="189"/>
      <c r="S809" s="187"/>
      <c r="T809" s="181"/>
      <c r="U809" s="187"/>
      <c r="V809" s="188"/>
      <c r="W809" s="189"/>
      <c r="X809" s="189"/>
      <c r="Y809" s="189"/>
      <c r="Z809" s="189"/>
      <c r="AA809" s="189"/>
      <c r="AB809" s="189"/>
      <c r="AC809" s="189"/>
      <c r="AD809" s="189"/>
      <c r="AE809" s="189"/>
      <c r="AF809" s="189"/>
      <c r="AG809" s="189"/>
      <c r="AH809" s="189"/>
      <c r="AI809" s="189"/>
      <c r="AJ809" s="189"/>
      <c r="AK809" s="189"/>
      <c r="AL809" s="189"/>
      <c r="AM809" s="189"/>
      <c r="AN809" s="189"/>
      <c r="AO809" s="189"/>
      <c r="AP809" s="189"/>
      <c r="AQ809" s="189"/>
      <c r="AR809" s="189"/>
      <c r="AS809" s="189"/>
      <c r="AT809" s="189"/>
      <c r="AU809" s="189"/>
      <c r="AV809" s="189"/>
      <c r="AW809" s="189"/>
      <c r="AX809" s="189"/>
      <c r="AY809" s="194"/>
      <c r="AZ809" s="142"/>
      <c r="BA809" s="184"/>
      <c r="BB809" s="184"/>
      <c r="BC809" s="184"/>
      <c r="BD809" s="189"/>
      <c r="BE809" s="189"/>
      <c r="BF809" s="189"/>
      <c r="BG809" s="189"/>
      <c r="BH809" s="291"/>
      <c r="BI809" s="292"/>
      <c r="BJ809" s="187"/>
      <c r="BK809" s="187"/>
      <c r="BL809" s="187"/>
      <c r="BM809" s="189"/>
      <c r="BN809" s="187"/>
      <c r="BO809" s="163"/>
      <c r="BP809" s="189"/>
      <c r="BR809" s="142"/>
      <c r="BS809" s="293"/>
      <c r="BT809" s="293"/>
      <c r="BU809" s="293"/>
      <c r="BV809" s="163"/>
      <c r="BW809" s="163"/>
      <c r="BX809" s="192"/>
      <c r="BY809" s="189"/>
      <c r="BZ809" s="189"/>
      <c r="CA809" s="193"/>
      <c r="CB809" s="194"/>
      <c r="CC809" s="292"/>
      <c r="CD809" s="189"/>
      <c r="CE809" s="189"/>
      <c r="CF809" s="181"/>
      <c r="CG809" s="294"/>
      <c r="CH809" s="294"/>
      <c r="CI809" s="227"/>
      <c r="CJ809" s="142"/>
      <c r="CK809" s="192"/>
      <c r="CL809" s="142"/>
      <c r="CM809" s="188"/>
      <c r="CN809" s="295"/>
      <c r="CO809" s="189"/>
      <c r="CP809" s="189"/>
      <c r="CQ809" s="189"/>
      <c r="CR809" s="142"/>
      <c r="CS809" s="194"/>
    </row>
    <row r="810" spans="2:97">
      <c r="B810" s="181"/>
      <c r="C810" s="65"/>
      <c r="D810" s="65"/>
      <c r="E810" s="65"/>
      <c r="J810" s="192"/>
      <c r="K810"/>
      <c r="L810"/>
      <c r="O810" s="228"/>
      <c r="P810" s="228"/>
      <c r="Q810" s="189"/>
      <c r="R810" s="189"/>
      <c r="S810" s="187"/>
      <c r="T810" s="181"/>
      <c r="U810" s="187"/>
      <c r="V810" s="188"/>
      <c r="W810" s="189"/>
      <c r="X810" s="189"/>
      <c r="Y810" s="189"/>
      <c r="Z810" s="189"/>
      <c r="AA810" s="189"/>
      <c r="AB810" s="189"/>
      <c r="AC810" s="189"/>
      <c r="AD810" s="189"/>
      <c r="AE810" s="189"/>
      <c r="AF810" s="189"/>
      <c r="AG810" s="189"/>
      <c r="AH810" s="189"/>
      <c r="AI810" s="189"/>
      <c r="AJ810" s="189"/>
      <c r="AK810" s="189"/>
      <c r="AL810" s="189"/>
      <c r="AM810" s="189"/>
      <c r="AN810" s="189"/>
      <c r="AO810" s="189"/>
      <c r="AP810" s="189"/>
      <c r="AQ810" s="189"/>
      <c r="AR810" s="189"/>
      <c r="AS810" s="189"/>
      <c r="AT810" s="189"/>
      <c r="AU810" s="189"/>
      <c r="AV810" s="189"/>
      <c r="AW810" s="189"/>
      <c r="AX810" s="189"/>
      <c r="AY810" s="194"/>
      <c r="AZ810" s="142"/>
      <c r="BA810" s="184"/>
      <c r="BB810" s="184"/>
      <c r="BC810" s="184"/>
      <c r="BD810" s="189"/>
      <c r="BE810" s="189"/>
      <c r="BF810" s="189"/>
      <c r="BG810" s="189"/>
      <c r="BH810" s="291"/>
      <c r="BI810" s="292"/>
      <c r="BJ810" s="187"/>
      <c r="BK810" s="187"/>
      <c r="BL810" s="187"/>
      <c r="BM810" s="189"/>
      <c r="BN810" s="187"/>
      <c r="BO810" s="163"/>
      <c r="BP810" s="189"/>
      <c r="BR810" s="142"/>
      <c r="BS810" s="293"/>
      <c r="BT810" s="293"/>
      <c r="BU810" s="293"/>
      <c r="BV810" s="163"/>
      <c r="BW810" s="163"/>
      <c r="BX810" s="192"/>
      <c r="BY810" s="189"/>
      <c r="BZ810" s="189"/>
      <c r="CA810" s="193"/>
      <c r="CB810" s="194"/>
      <c r="CC810" s="292"/>
      <c r="CD810" s="189"/>
      <c r="CE810" s="189"/>
      <c r="CF810" s="181"/>
      <c r="CG810" s="294"/>
      <c r="CH810" s="294"/>
      <c r="CI810" s="227"/>
      <c r="CJ810" s="142"/>
      <c r="CK810" s="192"/>
      <c r="CL810" s="142"/>
      <c r="CM810" s="188"/>
      <c r="CN810" s="295"/>
      <c r="CO810" s="189"/>
      <c r="CP810" s="189"/>
      <c r="CQ810" s="189"/>
      <c r="CR810" s="142"/>
      <c r="CS810" s="194"/>
    </row>
    <row r="811" spans="2:97">
      <c r="B811" s="181"/>
      <c r="C811" s="65"/>
      <c r="D811" s="65"/>
      <c r="E811" s="65"/>
      <c r="J811" s="192"/>
      <c r="K811"/>
      <c r="L811"/>
      <c r="O811" s="228"/>
      <c r="P811" s="228"/>
      <c r="Q811" s="189"/>
      <c r="R811" s="189"/>
      <c r="S811" s="187"/>
      <c r="T811" s="181"/>
      <c r="U811" s="187"/>
      <c r="V811" s="188"/>
      <c r="W811" s="189"/>
      <c r="X811" s="189"/>
      <c r="Y811" s="189"/>
      <c r="Z811" s="189"/>
      <c r="AA811" s="189"/>
      <c r="AB811" s="189"/>
      <c r="AC811" s="189"/>
      <c r="AD811" s="189"/>
      <c r="AE811" s="189"/>
      <c r="AF811" s="189"/>
      <c r="AG811" s="189"/>
      <c r="AH811" s="189"/>
      <c r="AI811" s="189"/>
      <c r="AJ811" s="189"/>
      <c r="AK811" s="189"/>
      <c r="AL811" s="189"/>
      <c r="AM811" s="189"/>
      <c r="AN811" s="189"/>
      <c r="AO811" s="189"/>
      <c r="AP811" s="189"/>
      <c r="AQ811" s="189"/>
      <c r="AR811" s="189"/>
      <c r="AS811" s="189"/>
      <c r="AT811" s="189"/>
      <c r="AU811" s="189"/>
      <c r="AV811" s="189"/>
      <c r="AW811" s="189"/>
      <c r="AX811" s="189"/>
      <c r="AY811" s="194"/>
      <c r="AZ811" s="142"/>
      <c r="BA811" s="184"/>
      <c r="BB811" s="184"/>
      <c r="BC811" s="184"/>
      <c r="BD811" s="189"/>
      <c r="BE811" s="189"/>
      <c r="BF811" s="189"/>
      <c r="BG811" s="189"/>
      <c r="BH811" s="291"/>
      <c r="BI811" s="292"/>
      <c r="BJ811" s="187"/>
      <c r="BK811" s="187"/>
      <c r="BL811" s="187"/>
      <c r="BM811" s="189"/>
      <c r="BN811" s="187"/>
      <c r="BO811" s="163"/>
      <c r="BP811" s="189"/>
      <c r="BR811" s="142"/>
      <c r="BS811" s="293"/>
      <c r="BT811" s="293"/>
      <c r="BU811" s="293"/>
      <c r="BV811" s="163"/>
      <c r="BW811" s="163"/>
      <c r="BX811" s="192"/>
      <c r="BY811" s="189"/>
      <c r="BZ811" s="189"/>
      <c r="CA811" s="193"/>
      <c r="CB811" s="194"/>
      <c r="CC811" s="292"/>
      <c r="CD811" s="189"/>
      <c r="CE811" s="189"/>
      <c r="CF811" s="181"/>
      <c r="CG811" s="294"/>
      <c r="CH811" s="294"/>
      <c r="CI811" s="227"/>
      <c r="CJ811" s="142"/>
      <c r="CK811" s="192"/>
      <c r="CL811" s="142"/>
      <c r="CM811" s="188"/>
      <c r="CN811" s="295"/>
      <c r="CO811" s="189"/>
      <c r="CP811" s="189"/>
      <c r="CQ811" s="189"/>
      <c r="CR811" s="142"/>
      <c r="CS811" s="194"/>
    </row>
    <row r="812" spans="2:97">
      <c r="B812" s="181"/>
      <c r="C812" s="65"/>
      <c r="D812" s="65"/>
      <c r="E812" s="65"/>
      <c r="J812" s="192"/>
      <c r="K812"/>
      <c r="L812"/>
      <c r="O812" s="228"/>
      <c r="P812" s="228"/>
      <c r="Q812" s="189"/>
      <c r="R812" s="189"/>
      <c r="S812" s="187"/>
      <c r="T812" s="181"/>
      <c r="U812" s="187"/>
      <c r="V812" s="188"/>
      <c r="W812" s="189"/>
      <c r="X812" s="189"/>
      <c r="Y812" s="189"/>
      <c r="Z812" s="189"/>
      <c r="AA812" s="189"/>
      <c r="AB812" s="189"/>
      <c r="AC812" s="189"/>
      <c r="AD812" s="189"/>
      <c r="AE812" s="189"/>
      <c r="AF812" s="189"/>
      <c r="AG812" s="189"/>
      <c r="AH812" s="189"/>
      <c r="AI812" s="189"/>
      <c r="AJ812" s="189"/>
      <c r="AK812" s="189"/>
      <c r="AL812" s="189"/>
      <c r="AM812" s="189"/>
      <c r="AN812" s="189"/>
      <c r="AO812" s="189"/>
      <c r="AP812" s="189"/>
      <c r="AQ812" s="189"/>
      <c r="AR812" s="189"/>
      <c r="AS812" s="189"/>
      <c r="AT812" s="189"/>
      <c r="AU812" s="189"/>
      <c r="AV812" s="189"/>
      <c r="AW812" s="189"/>
      <c r="AX812" s="189"/>
      <c r="AY812" s="194"/>
      <c r="AZ812" s="142"/>
      <c r="BA812" s="184"/>
      <c r="BB812" s="184"/>
      <c r="BC812" s="184"/>
      <c r="BD812" s="189"/>
      <c r="BE812" s="189"/>
      <c r="BF812" s="189"/>
      <c r="BG812" s="189"/>
      <c r="BH812" s="291"/>
      <c r="BI812" s="292"/>
      <c r="BJ812" s="187"/>
      <c r="BK812" s="187"/>
      <c r="BL812" s="187"/>
      <c r="BM812" s="189"/>
      <c r="BN812" s="187"/>
      <c r="BO812" s="163"/>
      <c r="BP812" s="189"/>
      <c r="BR812" s="142"/>
      <c r="BS812" s="293"/>
      <c r="BT812" s="293"/>
      <c r="BU812" s="293"/>
      <c r="BV812" s="163"/>
      <c r="BW812" s="163"/>
      <c r="BX812" s="192"/>
      <c r="BY812" s="189"/>
      <c r="BZ812" s="189"/>
      <c r="CA812" s="193"/>
      <c r="CB812" s="194"/>
      <c r="CC812" s="292"/>
      <c r="CD812" s="189"/>
      <c r="CE812" s="189"/>
      <c r="CF812" s="181"/>
      <c r="CG812" s="294"/>
      <c r="CH812" s="294"/>
      <c r="CI812" s="227"/>
      <c r="CJ812" s="142"/>
      <c r="CK812" s="192"/>
      <c r="CL812" s="142"/>
      <c r="CM812" s="188"/>
      <c r="CN812" s="295"/>
      <c r="CO812" s="189"/>
      <c r="CP812" s="189"/>
      <c r="CQ812" s="189"/>
      <c r="CR812" s="142"/>
      <c r="CS812" s="194"/>
    </row>
    <row r="813" spans="2:97">
      <c r="B813" s="181"/>
      <c r="C813" s="65"/>
      <c r="D813" s="65"/>
      <c r="E813" s="65"/>
      <c r="J813" s="192"/>
      <c r="K813"/>
      <c r="L813"/>
      <c r="O813" s="228"/>
      <c r="P813" s="228"/>
      <c r="Q813" s="189"/>
      <c r="R813" s="189"/>
      <c r="S813" s="187"/>
      <c r="T813" s="181"/>
      <c r="U813" s="187"/>
      <c r="V813" s="188"/>
      <c r="W813" s="189"/>
      <c r="X813" s="189"/>
      <c r="Y813" s="189"/>
      <c r="Z813" s="189"/>
      <c r="AA813" s="189"/>
      <c r="AB813" s="189"/>
      <c r="AC813" s="189"/>
      <c r="AD813" s="189"/>
      <c r="AE813" s="189"/>
      <c r="AF813" s="189"/>
      <c r="AG813" s="189"/>
      <c r="AH813" s="189"/>
      <c r="AI813" s="189"/>
      <c r="AJ813" s="189"/>
      <c r="AK813" s="189"/>
      <c r="AL813" s="189"/>
      <c r="AM813" s="189"/>
      <c r="AN813" s="189"/>
      <c r="AO813" s="189"/>
      <c r="AP813" s="189"/>
      <c r="AQ813" s="189"/>
      <c r="AR813" s="189"/>
      <c r="AS813" s="189"/>
      <c r="AT813" s="189"/>
      <c r="AU813" s="189"/>
      <c r="AV813" s="189"/>
      <c r="AW813" s="189"/>
      <c r="AX813" s="189"/>
      <c r="AY813" s="194"/>
      <c r="AZ813" s="142"/>
      <c r="BA813" s="184"/>
      <c r="BB813" s="184"/>
      <c r="BC813" s="184"/>
      <c r="BD813" s="189"/>
      <c r="BE813" s="189"/>
      <c r="BF813" s="189"/>
      <c r="BG813" s="189"/>
      <c r="BH813" s="291"/>
      <c r="BI813" s="292"/>
      <c r="BJ813" s="187"/>
      <c r="BK813" s="187"/>
      <c r="BL813" s="187"/>
      <c r="BM813" s="189"/>
      <c r="BN813" s="187"/>
      <c r="BO813" s="163"/>
      <c r="BP813" s="189"/>
      <c r="BR813" s="142"/>
      <c r="BS813" s="293"/>
      <c r="BT813" s="293"/>
      <c r="BU813" s="293"/>
      <c r="BV813" s="163"/>
      <c r="BW813" s="163"/>
      <c r="BX813" s="192"/>
      <c r="BY813" s="189"/>
      <c r="BZ813" s="189"/>
      <c r="CA813" s="193"/>
      <c r="CB813" s="194"/>
      <c r="CC813" s="292"/>
      <c r="CD813" s="189"/>
      <c r="CE813" s="189"/>
      <c r="CF813" s="181"/>
      <c r="CG813" s="294"/>
      <c r="CH813" s="294"/>
      <c r="CI813" s="227"/>
      <c r="CJ813" s="142"/>
      <c r="CK813" s="192"/>
      <c r="CL813" s="142"/>
      <c r="CM813" s="188"/>
      <c r="CN813" s="295"/>
      <c r="CO813" s="189"/>
      <c r="CP813" s="189"/>
      <c r="CQ813" s="189"/>
      <c r="CR813" s="142"/>
      <c r="CS813" s="194"/>
    </row>
    <row r="814" spans="2:97">
      <c r="B814" s="181"/>
      <c r="C814" s="65"/>
      <c r="D814" s="65"/>
      <c r="E814" s="65"/>
      <c r="J814" s="192"/>
      <c r="K814"/>
      <c r="L814"/>
      <c r="O814" s="228"/>
      <c r="P814" s="228"/>
      <c r="Q814" s="189"/>
      <c r="R814" s="189"/>
      <c r="S814" s="187"/>
      <c r="T814" s="181"/>
      <c r="U814" s="187"/>
      <c r="V814" s="188"/>
      <c r="W814" s="189"/>
      <c r="X814" s="189"/>
      <c r="Y814" s="189"/>
      <c r="Z814" s="189"/>
      <c r="AA814" s="189"/>
      <c r="AB814" s="189"/>
      <c r="AC814" s="189"/>
      <c r="AD814" s="189"/>
      <c r="AE814" s="189"/>
      <c r="AF814" s="189"/>
      <c r="AG814" s="189"/>
      <c r="AH814" s="189"/>
      <c r="AI814" s="189"/>
      <c r="AJ814" s="189"/>
      <c r="AK814" s="189"/>
      <c r="AL814" s="189"/>
      <c r="AM814" s="189"/>
      <c r="AN814" s="189"/>
      <c r="AO814" s="189"/>
      <c r="AP814" s="189"/>
      <c r="AQ814" s="189"/>
      <c r="AR814" s="189"/>
      <c r="AS814" s="189"/>
      <c r="AT814" s="189"/>
      <c r="AU814" s="189"/>
      <c r="AV814" s="189"/>
      <c r="AW814" s="189"/>
      <c r="AX814" s="189"/>
      <c r="AY814" s="194"/>
      <c r="AZ814" s="142"/>
      <c r="BA814" s="184"/>
      <c r="BB814" s="184"/>
      <c r="BC814" s="184"/>
      <c r="BD814" s="189"/>
      <c r="BE814" s="189"/>
      <c r="BF814" s="189"/>
      <c r="BG814" s="189"/>
      <c r="BH814" s="291"/>
      <c r="BI814" s="292"/>
      <c r="BJ814" s="187"/>
      <c r="BK814" s="187"/>
      <c r="BL814" s="187"/>
      <c r="BM814" s="189"/>
      <c r="BN814" s="187"/>
      <c r="BO814" s="163"/>
      <c r="BP814" s="189"/>
      <c r="BR814" s="142"/>
      <c r="BS814" s="293"/>
      <c r="BT814" s="293"/>
      <c r="BU814" s="293"/>
      <c r="BV814" s="163"/>
      <c r="BW814" s="163"/>
      <c r="BX814" s="192"/>
      <c r="BY814" s="189"/>
      <c r="BZ814" s="189"/>
      <c r="CA814" s="193"/>
      <c r="CB814" s="194"/>
      <c r="CC814" s="292"/>
      <c r="CD814" s="189"/>
      <c r="CE814" s="189"/>
      <c r="CF814" s="181"/>
      <c r="CG814" s="294"/>
      <c r="CH814" s="294"/>
      <c r="CI814" s="227"/>
      <c r="CJ814" s="142"/>
      <c r="CK814" s="192"/>
      <c r="CL814" s="142"/>
      <c r="CM814" s="188"/>
      <c r="CN814" s="295"/>
      <c r="CO814" s="189"/>
      <c r="CP814" s="189"/>
      <c r="CQ814" s="189"/>
      <c r="CR814" s="142"/>
      <c r="CS814" s="194"/>
    </row>
    <row r="815" spans="2:97">
      <c r="B815" s="181"/>
      <c r="C815" s="65"/>
      <c r="D815" s="65"/>
      <c r="E815" s="65"/>
      <c r="J815" s="192"/>
      <c r="K815"/>
      <c r="L815"/>
      <c r="O815" s="228"/>
      <c r="P815" s="228"/>
      <c r="Q815" s="189"/>
      <c r="R815" s="189"/>
      <c r="S815" s="187"/>
      <c r="T815" s="181"/>
      <c r="U815" s="187"/>
      <c r="V815" s="188"/>
      <c r="W815" s="189"/>
      <c r="X815" s="189"/>
      <c r="Y815" s="189"/>
      <c r="Z815" s="189"/>
      <c r="AA815" s="189"/>
      <c r="AB815" s="189"/>
      <c r="AC815" s="189"/>
      <c r="AD815" s="189"/>
      <c r="AE815" s="189"/>
      <c r="AF815" s="189"/>
      <c r="AG815" s="189"/>
      <c r="AH815" s="189"/>
      <c r="AI815" s="189"/>
      <c r="AJ815" s="189"/>
      <c r="AK815" s="189"/>
      <c r="AL815" s="189"/>
      <c r="AM815" s="189"/>
      <c r="AN815" s="189"/>
      <c r="AO815" s="189"/>
      <c r="AP815" s="189"/>
      <c r="AQ815" s="189"/>
      <c r="AR815" s="189"/>
      <c r="AS815" s="189"/>
      <c r="AT815" s="189"/>
      <c r="AU815" s="189"/>
      <c r="AV815" s="189"/>
      <c r="AW815" s="189"/>
      <c r="AX815" s="189"/>
      <c r="AY815" s="194"/>
      <c r="AZ815" s="142"/>
      <c r="BA815" s="184"/>
      <c r="BB815" s="184"/>
      <c r="BC815" s="184"/>
      <c r="BD815" s="189"/>
      <c r="BE815" s="189"/>
      <c r="BF815" s="189"/>
      <c r="BG815" s="189"/>
      <c r="BH815" s="291"/>
      <c r="BI815" s="292"/>
      <c r="BJ815" s="187"/>
      <c r="BK815" s="187"/>
      <c r="BL815" s="187"/>
      <c r="BM815" s="189"/>
      <c r="BN815" s="187"/>
      <c r="BO815" s="163"/>
      <c r="BP815" s="189"/>
      <c r="BR815" s="142"/>
      <c r="BS815" s="293"/>
      <c r="BT815" s="293"/>
      <c r="BU815" s="293"/>
      <c r="BV815" s="163"/>
      <c r="BW815" s="163"/>
      <c r="BX815" s="192"/>
      <c r="BY815" s="189"/>
      <c r="BZ815" s="189"/>
      <c r="CA815" s="193"/>
      <c r="CB815" s="194"/>
      <c r="CC815" s="292"/>
      <c r="CD815" s="189"/>
      <c r="CE815" s="189"/>
      <c r="CF815" s="181"/>
      <c r="CG815" s="294"/>
      <c r="CH815" s="294"/>
      <c r="CI815" s="227"/>
      <c r="CJ815" s="142"/>
      <c r="CK815" s="192"/>
      <c r="CL815" s="142"/>
      <c r="CM815" s="188"/>
      <c r="CN815" s="295"/>
      <c r="CO815" s="189"/>
      <c r="CP815" s="189"/>
      <c r="CQ815" s="189"/>
      <c r="CR815" s="142"/>
      <c r="CS815" s="194"/>
    </row>
    <row r="816" spans="2:97">
      <c r="B816" s="181"/>
      <c r="C816" s="65"/>
      <c r="D816" s="65"/>
      <c r="E816" s="65"/>
      <c r="J816" s="192"/>
      <c r="K816"/>
      <c r="L816"/>
      <c r="O816" s="228"/>
      <c r="P816" s="228"/>
      <c r="Q816" s="189"/>
      <c r="R816" s="189"/>
      <c r="S816" s="187"/>
      <c r="T816" s="181"/>
      <c r="U816" s="187"/>
      <c r="V816" s="188"/>
      <c r="W816" s="189"/>
      <c r="X816" s="189"/>
      <c r="Y816" s="189"/>
      <c r="Z816" s="189"/>
      <c r="AA816" s="189"/>
      <c r="AB816" s="189"/>
      <c r="AC816" s="189"/>
      <c r="AD816" s="189"/>
      <c r="AE816" s="189"/>
      <c r="AF816" s="189"/>
      <c r="AG816" s="189"/>
      <c r="AH816" s="189"/>
      <c r="AI816" s="189"/>
      <c r="AJ816" s="189"/>
      <c r="AK816" s="189"/>
      <c r="AL816" s="189"/>
      <c r="AM816" s="189"/>
      <c r="AN816" s="189"/>
      <c r="AO816" s="189"/>
      <c r="AP816" s="189"/>
      <c r="AQ816" s="189"/>
      <c r="AR816" s="189"/>
      <c r="AS816" s="189"/>
      <c r="AT816" s="189"/>
      <c r="AU816" s="189"/>
      <c r="AV816" s="189"/>
      <c r="AW816" s="189"/>
      <c r="AX816" s="189"/>
      <c r="AY816" s="194"/>
      <c r="AZ816" s="142"/>
      <c r="BA816" s="184"/>
      <c r="BB816" s="184"/>
      <c r="BC816" s="184"/>
      <c r="BD816" s="189"/>
      <c r="BE816" s="189"/>
      <c r="BF816" s="189"/>
      <c r="BG816" s="189"/>
      <c r="BH816" s="291"/>
      <c r="BI816" s="292"/>
      <c r="BJ816" s="187"/>
      <c r="BK816" s="187"/>
      <c r="BL816" s="187"/>
      <c r="BM816" s="189"/>
      <c r="BN816" s="187"/>
      <c r="BO816" s="163"/>
      <c r="BP816" s="189"/>
      <c r="BR816" s="142"/>
      <c r="BS816" s="293"/>
      <c r="BT816" s="293"/>
      <c r="BU816" s="293"/>
      <c r="BV816" s="163"/>
      <c r="BW816" s="163"/>
      <c r="BX816" s="192"/>
      <c r="BY816" s="189"/>
      <c r="BZ816" s="189"/>
      <c r="CA816" s="193"/>
      <c r="CB816" s="194"/>
      <c r="CC816" s="292"/>
      <c r="CD816" s="189"/>
      <c r="CE816" s="189"/>
      <c r="CF816" s="181"/>
      <c r="CG816" s="294"/>
      <c r="CH816" s="294"/>
      <c r="CI816" s="227"/>
      <c r="CJ816" s="142"/>
      <c r="CK816" s="192"/>
      <c r="CL816" s="142"/>
      <c r="CM816" s="188"/>
      <c r="CN816" s="295"/>
      <c r="CO816" s="189"/>
      <c r="CP816" s="189"/>
      <c r="CQ816" s="189"/>
      <c r="CR816" s="142"/>
      <c r="CS816" s="194"/>
    </row>
    <row r="817" spans="2:97">
      <c r="B817" s="181"/>
      <c r="C817" s="65"/>
      <c r="D817" s="65"/>
      <c r="E817" s="65"/>
      <c r="J817" s="192"/>
      <c r="K817"/>
      <c r="L817"/>
      <c r="O817" s="228"/>
      <c r="P817" s="228"/>
      <c r="Q817" s="189"/>
      <c r="R817" s="189"/>
      <c r="S817" s="187"/>
      <c r="T817" s="181"/>
      <c r="U817" s="187"/>
      <c r="V817" s="188"/>
      <c r="W817" s="189"/>
      <c r="X817" s="189"/>
      <c r="Y817" s="189"/>
      <c r="Z817" s="189"/>
      <c r="AA817" s="189"/>
      <c r="AB817" s="189"/>
      <c r="AC817" s="189"/>
      <c r="AD817" s="189"/>
      <c r="AE817" s="189"/>
      <c r="AF817" s="189"/>
      <c r="AG817" s="189"/>
      <c r="AH817" s="189"/>
      <c r="AI817" s="189"/>
      <c r="AJ817" s="189"/>
      <c r="AK817" s="189"/>
      <c r="AL817" s="189"/>
      <c r="AM817" s="189"/>
      <c r="AN817" s="189"/>
      <c r="AO817" s="189"/>
      <c r="AP817" s="189"/>
      <c r="AQ817" s="189"/>
      <c r="AR817" s="189"/>
      <c r="AS817" s="189"/>
      <c r="AT817" s="189"/>
      <c r="AU817" s="189"/>
      <c r="AV817" s="189"/>
      <c r="AW817" s="189"/>
      <c r="AX817" s="189"/>
      <c r="AY817" s="194"/>
      <c r="AZ817" s="142"/>
      <c r="BA817" s="184"/>
      <c r="BB817" s="184"/>
      <c r="BC817" s="184"/>
      <c r="BD817" s="189"/>
      <c r="BE817" s="189"/>
      <c r="BF817" s="189"/>
      <c r="BG817" s="189"/>
      <c r="BH817" s="291"/>
      <c r="BI817" s="292"/>
      <c r="BJ817" s="187"/>
      <c r="BK817" s="187"/>
      <c r="BL817" s="187"/>
      <c r="BM817" s="189"/>
      <c r="BN817" s="187"/>
      <c r="BO817" s="163"/>
      <c r="BP817" s="189"/>
      <c r="BR817" s="142"/>
      <c r="BS817" s="293"/>
      <c r="BT817" s="293"/>
      <c r="BU817" s="293"/>
      <c r="BV817" s="163"/>
      <c r="BW817" s="163"/>
      <c r="BX817" s="192"/>
      <c r="BY817" s="189"/>
      <c r="BZ817" s="189"/>
      <c r="CA817" s="193"/>
      <c r="CB817" s="194"/>
      <c r="CC817" s="292"/>
      <c r="CD817" s="189"/>
      <c r="CE817" s="189"/>
      <c r="CF817" s="181"/>
      <c r="CG817" s="294"/>
      <c r="CH817" s="294"/>
      <c r="CI817" s="227"/>
      <c r="CJ817" s="142"/>
      <c r="CK817" s="192"/>
      <c r="CL817" s="142"/>
      <c r="CM817" s="188"/>
      <c r="CN817" s="295"/>
      <c r="CO817" s="189"/>
      <c r="CP817" s="189"/>
      <c r="CQ817" s="189"/>
      <c r="CR817" s="142"/>
      <c r="CS817" s="194"/>
    </row>
    <row r="818" spans="2:97">
      <c r="B818" s="181"/>
      <c r="C818" s="65"/>
      <c r="D818" s="65"/>
      <c r="E818" s="65"/>
      <c r="J818" s="192"/>
      <c r="K818"/>
      <c r="L818"/>
      <c r="O818" s="228"/>
      <c r="P818" s="228"/>
      <c r="Q818" s="189"/>
      <c r="R818" s="189"/>
      <c r="S818" s="187"/>
      <c r="T818" s="181"/>
      <c r="U818" s="187"/>
      <c r="V818" s="188"/>
      <c r="W818" s="189"/>
      <c r="X818" s="189"/>
      <c r="Y818" s="189"/>
      <c r="Z818" s="189"/>
      <c r="AA818" s="189"/>
      <c r="AB818" s="189"/>
      <c r="AC818" s="189"/>
      <c r="AD818" s="189"/>
      <c r="AE818" s="189"/>
      <c r="AF818" s="189"/>
      <c r="AG818" s="189"/>
      <c r="AH818" s="189"/>
      <c r="AI818" s="189"/>
      <c r="AJ818" s="189"/>
      <c r="AK818" s="189"/>
      <c r="AL818" s="189"/>
      <c r="AM818" s="189"/>
      <c r="AN818" s="189"/>
      <c r="AO818" s="189"/>
      <c r="AP818" s="189"/>
      <c r="AQ818" s="189"/>
      <c r="AR818" s="189"/>
      <c r="AS818" s="189"/>
      <c r="AT818" s="189"/>
      <c r="AU818" s="189"/>
      <c r="AV818" s="189"/>
      <c r="AW818" s="189"/>
      <c r="AX818" s="189"/>
      <c r="AY818" s="194"/>
      <c r="AZ818" s="142"/>
      <c r="BA818" s="184"/>
      <c r="BB818" s="184"/>
      <c r="BC818" s="184"/>
      <c r="BD818" s="189"/>
      <c r="BE818" s="189"/>
      <c r="BF818" s="189"/>
      <c r="BG818" s="189"/>
      <c r="BH818" s="291"/>
      <c r="BI818" s="292"/>
      <c r="BJ818" s="187"/>
      <c r="BK818" s="187"/>
      <c r="BL818" s="187"/>
      <c r="BM818" s="189"/>
      <c r="BN818" s="187"/>
      <c r="BO818" s="163"/>
      <c r="BP818" s="189"/>
      <c r="BR818" s="142"/>
      <c r="BS818" s="293"/>
      <c r="BT818" s="293"/>
      <c r="BU818" s="293"/>
      <c r="BV818" s="163"/>
      <c r="BW818" s="163"/>
      <c r="BX818" s="192"/>
      <c r="BY818" s="189"/>
      <c r="BZ818" s="189"/>
      <c r="CA818" s="193"/>
      <c r="CB818" s="194"/>
      <c r="CC818" s="292"/>
      <c r="CD818" s="189"/>
      <c r="CE818" s="189"/>
      <c r="CF818" s="181"/>
      <c r="CG818" s="294"/>
      <c r="CH818" s="294"/>
      <c r="CI818" s="227"/>
      <c r="CJ818" s="142"/>
      <c r="CK818" s="192"/>
      <c r="CL818" s="142"/>
      <c r="CM818" s="188"/>
      <c r="CN818" s="295"/>
      <c r="CO818" s="189"/>
      <c r="CP818" s="189"/>
      <c r="CQ818" s="189"/>
      <c r="CR818" s="142"/>
      <c r="CS818" s="194"/>
    </row>
    <row r="819" spans="2:97">
      <c r="B819" s="181"/>
      <c r="C819" s="65"/>
      <c r="D819" s="65"/>
      <c r="E819" s="65"/>
      <c r="J819" s="192"/>
      <c r="K819"/>
      <c r="L819"/>
      <c r="O819" s="228"/>
      <c r="P819" s="228"/>
      <c r="Q819" s="189"/>
      <c r="R819" s="189"/>
      <c r="S819" s="187"/>
      <c r="T819" s="181"/>
      <c r="U819" s="187"/>
      <c r="V819" s="188"/>
      <c r="W819" s="189"/>
      <c r="X819" s="189"/>
      <c r="Y819" s="189"/>
      <c r="Z819" s="189"/>
      <c r="AA819" s="189"/>
      <c r="AB819" s="189"/>
      <c r="AC819" s="189"/>
      <c r="AD819" s="189"/>
      <c r="AE819" s="189"/>
      <c r="AF819" s="189"/>
      <c r="AG819" s="189"/>
      <c r="AH819" s="189"/>
      <c r="AI819" s="189"/>
      <c r="AJ819" s="189"/>
      <c r="AK819" s="189"/>
      <c r="AL819" s="189"/>
      <c r="AM819" s="189"/>
      <c r="AN819" s="189"/>
      <c r="AO819" s="189"/>
      <c r="AP819" s="189"/>
      <c r="AQ819" s="189"/>
      <c r="AR819" s="189"/>
      <c r="AS819" s="189"/>
      <c r="AT819" s="189"/>
      <c r="AU819" s="189"/>
      <c r="AV819" s="189"/>
      <c r="AW819" s="189"/>
      <c r="AX819" s="189"/>
      <c r="AY819" s="194"/>
      <c r="AZ819" s="142"/>
      <c r="BA819" s="184"/>
      <c r="BB819" s="184"/>
      <c r="BC819" s="184"/>
      <c r="BD819" s="189"/>
      <c r="BE819" s="189"/>
      <c r="BF819" s="189"/>
      <c r="BG819" s="189"/>
      <c r="BH819" s="291"/>
      <c r="BI819" s="292"/>
      <c r="BJ819" s="187"/>
      <c r="BK819" s="187"/>
      <c r="BL819" s="187"/>
      <c r="BM819" s="189"/>
      <c r="BN819" s="187"/>
      <c r="BO819" s="163"/>
      <c r="BP819" s="189"/>
      <c r="BR819" s="142"/>
      <c r="BS819" s="293"/>
      <c r="BT819" s="293"/>
      <c r="BU819" s="293"/>
      <c r="BV819" s="163"/>
      <c r="BW819" s="163"/>
      <c r="BX819" s="192"/>
      <c r="BY819" s="189"/>
      <c r="BZ819" s="189"/>
      <c r="CA819" s="193"/>
      <c r="CB819" s="194"/>
      <c r="CC819" s="292"/>
      <c r="CD819" s="189"/>
      <c r="CE819" s="189"/>
      <c r="CF819" s="181"/>
      <c r="CG819" s="294"/>
      <c r="CH819" s="294"/>
      <c r="CI819" s="227"/>
      <c r="CJ819" s="142"/>
      <c r="CK819" s="192"/>
      <c r="CL819" s="142"/>
      <c r="CM819" s="188"/>
      <c r="CN819" s="295"/>
      <c r="CO819" s="189"/>
      <c r="CP819" s="189"/>
      <c r="CQ819" s="189"/>
      <c r="CR819" s="142"/>
      <c r="CS819" s="194"/>
    </row>
    <row r="820" spans="2:97">
      <c r="B820" s="181"/>
      <c r="C820" s="65"/>
      <c r="D820" s="65"/>
      <c r="E820" s="65"/>
      <c r="J820" s="192"/>
      <c r="K820"/>
      <c r="L820"/>
      <c r="O820" s="228"/>
      <c r="P820" s="228"/>
      <c r="Q820" s="189"/>
      <c r="R820" s="189"/>
      <c r="S820" s="187"/>
      <c r="T820" s="181"/>
      <c r="U820" s="187"/>
      <c r="V820" s="188"/>
      <c r="W820" s="189"/>
      <c r="X820" s="189"/>
      <c r="Y820" s="189"/>
      <c r="Z820" s="189"/>
      <c r="AA820" s="189"/>
      <c r="AB820" s="189"/>
      <c r="AC820" s="189"/>
      <c r="AD820" s="189"/>
      <c r="AE820" s="189"/>
      <c r="AF820" s="189"/>
      <c r="AG820" s="189"/>
      <c r="AH820" s="189"/>
      <c r="AI820" s="189"/>
      <c r="AJ820" s="189"/>
      <c r="AK820" s="189"/>
      <c r="AL820" s="189"/>
      <c r="AM820" s="189"/>
      <c r="AN820" s="189"/>
      <c r="AO820" s="189"/>
      <c r="AP820" s="189"/>
      <c r="AQ820" s="189"/>
      <c r="AR820" s="189"/>
      <c r="AS820" s="189"/>
      <c r="AT820" s="189"/>
      <c r="AU820" s="189"/>
      <c r="AV820" s="189"/>
      <c r="AW820" s="189"/>
      <c r="AX820" s="189"/>
      <c r="AY820" s="194"/>
      <c r="AZ820" s="142"/>
      <c r="BA820" s="184"/>
      <c r="BB820" s="184"/>
      <c r="BC820" s="184"/>
      <c r="BD820" s="189"/>
      <c r="BE820" s="189"/>
      <c r="BF820" s="189"/>
      <c r="BG820" s="189"/>
      <c r="BH820" s="291"/>
      <c r="BI820" s="292"/>
      <c r="BJ820" s="187"/>
      <c r="BK820" s="187"/>
      <c r="BL820" s="187"/>
      <c r="BM820" s="189"/>
      <c r="BN820" s="187"/>
      <c r="BO820" s="163"/>
      <c r="BP820" s="189"/>
      <c r="BR820" s="142"/>
      <c r="BS820" s="293"/>
      <c r="BT820" s="293"/>
      <c r="BU820" s="293"/>
      <c r="BV820" s="163"/>
      <c r="BW820" s="163"/>
      <c r="BX820" s="192"/>
      <c r="BY820" s="189"/>
      <c r="BZ820" s="189"/>
      <c r="CA820" s="193"/>
      <c r="CB820" s="194"/>
      <c r="CC820" s="292"/>
      <c r="CD820" s="189"/>
      <c r="CE820" s="189"/>
      <c r="CF820" s="181"/>
      <c r="CG820" s="294"/>
      <c r="CH820" s="294"/>
      <c r="CI820" s="227"/>
      <c r="CJ820" s="142"/>
      <c r="CK820" s="192"/>
      <c r="CL820" s="142"/>
      <c r="CM820" s="188"/>
      <c r="CN820" s="295"/>
      <c r="CO820" s="189"/>
      <c r="CP820" s="189"/>
      <c r="CQ820" s="189"/>
      <c r="CR820" s="142"/>
      <c r="CS820" s="194"/>
    </row>
    <row r="821" spans="2:97">
      <c r="B821" s="181"/>
      <c r="C821" s="65"/>
      <c r="D821" s="65"/>
      <c r="E821" s="65"/>
      <c r="J821" s="192"/>
      <c r="K821"/>
      <c r="L821"/>
      <c r="O821" s="228"/>
      <c r="P821" s="228"/>
      <c r="Q821" s="189"/>
      <c r="R821" s="189"/>
      <c r="S821" s="187"/>
      <c r="T821" s="181"/>
      <c r="U821" s="187"/>
      <c r="V821" s="188"/>
      <c r="W821" s="189"/>
      <c r="X821" s="189"/>
      <c r="Y821" s="189"/>
      <c r="Z821" s="189"/>
      <c r="AA821" s="189"/>
      <c r="AB821" s="189"/>
      <c r="AC821" s="189"/>
      <c r="AD821" s="189"/>
      <c r="AE821" s="189"/>
      <c r="AF821" s="189"/>
      <c r="AG821" s="189"/>
      <c r="AH821" s="189"/>
      <c r="AI821" s="189"/>
      <c r="AJ821" s="189"/>
      <c r="AK821" s="189"/>
      <c r="AL821" s="189"/>
      <c r="AM821" s="189"/>
      <c r="AN821" s="189"/>
      <c r="AO821" s="189"/>
      <c r="AP821" s="189"/>
      <c r="AQ821" s="189"/>
      <c r="AR821" s="189"/>
      <c r="AS821" s="189"/>
      <c r="AT821" s="189"/>
      <c r="AU821" s="189"/>
      <c r="AV821" s="189"/>
      <c r="AW821" s="189"/>
      <c r="AX821" s="189"/>
      <c r="AY821" s="194"/>
      <c r="AZ821" s="142"/>
      <c r="BA821" s="184"/>
      <c r="BB821" s="184"/>
      <c r="BC821" s="184"/>
      <c r="BD821" s="189"/>
      <c r="BE821" s="189"/>
      <c r="BF821" s="189"/>
      <c r="BG821" s="189"/>
      <c r="BH821" s="291"/>
      <c r="BI821" s="292"/>
      <c r="BJ821" s="187"/>
      <c r="BK821" s="187"/>
      <c r="BL821" s="187"/>
      <c r="BM821" s="189"/>
      <c r="BN821" s="187"/>
      <c r="BO821" s="163"/>
      <c r="BP821" s="189"/>
      <c r="BR821" s="142"/>
      <c r="BS821" s="293"/>
      <c r="BT821" s="293"/>
      <c r="BU821" s="293"/>
      <c r="BV821" s="163"/>
      <c r="BW821" s="163"/>
      <c r="BX821" s="192"/>
      <c r="BY821" s="189"/>
      <c r="BZ821" s="189"/>
      <c r="CA821" s="193"/>
      <c r="CB821" s="194"/>
      <c r="CC821" s="292"/>
      <c r="CD821" s="189"/>
      <c r="CE821" s="189"/>
      <c r="CF821" s="181"/>
      <c r="CG821" s="294"/>
      <c r="CH821" s="294"/>
      <c r="CI821" s="227"/>
      <c r="CJ821" s="142"/>
      <c r="CK821" s="192"/>
      <c r="CL821" s="142"/>
      <c r="CM821" s="188"/>
      <c r="CN821" s="295"/>
      <c r="CO821" s="189"/>
      <c r="CP821" s="189"/>
      <c r="CQ821" s="189"/>
      <c r="CR821" s="142"/>
      <c r="CS821" s="194"/>
    </row>
    <row r="822" spans="2:97">
      <c r="B822" s="181"/>
      <c r="C822" s="65"/>
      <c r="D822" s="65"/>
      <c r="E822" s="65"/>
      <c r="J822" s="192"/>
      <c r="K822"/>
      <c r="L822"/>
      <c r="O822" s="228"/>
      <c r="P822" s="228"/>
      <c r="Q822" s="189"/>
      <c r="R822" s="189"/>
      <c r="S822" s="187"/>
      <c r="T822" s="181"/>
      <c r="U822" s="187"/>
      <c r="V822" s="188"/>
      <c r="W822" s="189"/>
      <c r="X822" s="189"/>
      <c r="Y822" s="189"/>
      <c r="Z822" s="189"/>
      <c r="AA822" s="189"/>
      <c r="AB822" s="189"/>
      <c r="AC822" s="189"/>
      <c r="AD822" s="189"/>
      <c r="AE822" s="189"/>
      <c r="AF822" s="189"/>
      <c r="AG822" s="189"/>
      <c r="AH822" s="189"/>
      <c r="AI822" s="189"/>
      <c r="AJ822" s="189"/>
      <c r="AK822" s="189"/>
      <c r="AL822" s="189"/>
      <c r="AM822" s="189"/>
      <c r="AN822" s="189"/>
      <c r="AO822" s="189"/>
      <c r="AP822" s="189"/>
      <c r="AQ822" s="189"/>
      <c r="AR822" s="189"/>
      <c r="AS822" s="189"/>
      <c r="AT822" s="189"/>
      <c r="AU822" s="189"/>
      <c r="AV822" s="189"/>
      <c r="AW822" s="189"/>
      <c r="AX822" s="189"/>
      <c r="AY822" s="194"/>
      <c r="AZ822" s="142"/>
      <c r="BA822" s="184"/>
      <c r="BB822" s="184"/>
      <c r="BC822" s="184"/>
      <c r="BD822" s="189"/>
      <c r="BE822" s="189"/>
      <c r="BF822" s="189"/>
      <c r="BG822" s="189"/>
      <c r="BH822" s="291"/>
      <c r="BI822" s="292"/>
      <c r="BJ822" s="187"/>
      <c r="BK822" s="187"/>
      <c r="BL822" s="187"/>
      <c r="BM822" s="189"/>
      <c r="BN822" s="187"/>
      <c r="BO822" s="163"/>
      <c r="BP822" s="189"/>
      <c r="BR822" s="142"/>
      <c r="BS822" s="293"/>
      <c r="BT822" s="293"/>
      <c r="BU822" s="293"/>
      <c r="BV822" s="163"/>
      <c r="BW822" s="163"/>
      <c r="BX822" s="192"/>
      <c r="BY822" s="189"/>
      <c r="BZ822" s="189"/>
      <c r="CA822" s="193"/>
      <c r="CB822" s="194"/>
      <c r="CC822" s="292"/>
      <c r="CD822" s="189"/>
      <c r="CE822" s="189"/>
      <c r="CF822" s="181"/>
      <c r="CG822" s="294"/>
      <c r="CH822" s="294"/>
      <c r="CI822" s="227"/>
      <c r="CJ822" s="142"/>
      <c r="CK822" s="192"/>
      <c r="CL822" s="142"/>
      <c r="CM822" s="188"/>
      <c r="CN822" s="295"/>
      <c r="CO822" s="189"/>
      <c r="CP822" s="189"/>
      <c r="CQ822" s="189"/>
      <c r="CR822" s="142"/>
      <c r="CS822" s="194"/>
    </row>
    <row r="823" spans="2:97">
      <c r="B823" s="181"/>
      <c r="C823" s="65"/>
      <c r="D823" s="65"/>
      <c r="E823" s="65"/>
      <c r="J823" s="192"/>
      <c r="K823"/>
      <c r="L823"/>
      <c r="O823" s="228"/>
      <c r="P823" s="228"/>
      <c r="Q823" s="189"/>
      <c r="R823" s="189"/>
      <c r="S823" s="187"/>
      <c r="T823" s="181"/>
      <c r="U823" s="187"/>
      <c r="V823" s="188"/>
      <c r="W823" s="189"/>
      <c r="X823" s="189"/>
      <c r="Y823" s="189"/>
      <c r="Z823" s="189"/>
      <c r="AA823" s="189"/>
      <c r="AB823" s="189"/>
      <c r="AC823" s="189"/>
      <c r="AD823" s="189"/>
      <c r="AE823" s="189"/>
      <c r="AF823" s="189"/>
      <c r="AG823" s="189"/>
      <c r="AH823" s="189"/>
      <c r="AI823" s="189"/>
      <c r="AJ823" s="189"/>
      <c r="AK823" s="189"/>
      <c r="AL823" s="189"/>
      <c r="AM823" s="189"/>
      <c r="AN823" s="189"/>
      <c r="AO823" s="189"/>
      <c r="AP823" s="189"/>
      <c r="AQ823" s="189"/>
      <c r="AR823" s="189"/>
      <c r="AS823" s="189"/>
      <c r="AT823" s="189"/>
      <c r="AU823" s="189"/>
      <c r="AV823" s="189"/>
      <c r="AW823" s="189"/>
      <c r="AX823" s="189"/>
      <c r="AY823" s="194"/>
      <c r="AZ823" s="142"/>
      <c r="BA823" s="184"/>
      <c r="BB823" s="184"/>
      <c r="BC823" s="184"/>
      <c r="BD823" s="189"/>
      <c r="BE823" s="189"/>
      <c r="BF823" s="189"/>
      <c r="BG823" s="189"/>
      <c r="BH823" s="291"/>
      <c r="BI823" s="292"/>
      <c r="BJ823" s="187"/>
      <c r="BK823" s="187"/>
      <c r="BL823" s="187"/>
      <c r="BM823" s="189"/>
      <c r="BN823" s="187"/>
      <c r="BO823" s="163"/>
      <c r="BP823" s="189"/>
      <c r="BR823" s="142"/>
      <c r="BS823" s="293"/>
      <c r="BT823" s="293"/>
      <c r="BU823" s="293"/>
      <c r="BV823" s="163"/>
      <c r="BW823" s="163"/>
      <c r="BX823" s="192"/>
      <c r="BY823" s="189"/>
      <c r="BZ823" s="189"/>
      <c r="CA823" s="193"/>
      <c r="CB823" s="194"/>
      <c r="CC823" s="292"/>
      <c r="CD823" s="189"/>
      <c r="CE823" s="189"/>
      <c r="CF823" s="181"/>
      <c r="CG823" s="294"/>
      <c r="CH823" s="294"/>
      <c r="CI823" s="227"/>
      <c r="CJ823" s="142"/>
      <c r="CK823" s="192"/>
      <c r="CL823" s="142"/>
      <c r="CM823" s="188"/>
      <c r="CN823" s="295"/>
      <c r="CO823" s="189"/>
      <c r="CP823" s="189"/>
      <c r="CQ823" s="189"/>
      <c r="CR823" s="142"/>
      <c r="CS823" s="194"/>
    </row>
    <row r="824" spans="2:97">
      <c r="B824" s="181"/>
      <c r="C824" s="65"/>
      <c r="D824" s="65"/>
      <c r="E824" s="65"/>
      <c r="J824" s="192"/>
      <c r="K824"/>
      <c r="L824"/>
      <c r="O824" s="228"/>
      <c r="P824" s="228"/>
      <c r="Q824" s="189"/>
      <c r="R824" s="189"/>
      <c r="S824" s="187"/>
      <c r="T824" s="181"/>
      <c r="U824" s="187"/>
      <c r="V824" s="188"/>
      <c r="W824" s="189"/>
      <c r="X824" s="189"/>
      <c r="Y824" s="189"/>
      <c r="Z824" s="189"/>
      <c r="AA824" s="189"/>
      <c r="AB824" s="189"/>
      <c r="AC824" s="189"/>
      <c r="AD824" s="189"/>
      <c r="AE824" s="189"/>
      <c r="AF824" s="189"/>
      <c r="AG824" s="189"/>
      <c r="AH824" s="189"/>
      <c r="AI824" s="189"/>
      <c r="AJ824" s="189"/>
      <c r="AK824" s="189"/>
      <c r="AL824" s="189"/>
      <c r="AM824" s="189"/>
      <c r="AN824" s="189"/>
      <c r="AO824" s="189"/>
      <c r="AP824" s="189"/>
      <c r="AQ824" s="189"/>
      <c r="AR824" s="189"/>
      <c r="AS824" s="189"/>
      <c r="AT824" s="189"/>
      <c r="AU824" s="189"/>
      <c r="AV824" s="189"/>
      <c r="AW824" s="189"/>
      <c r="AX824" s="189"/>
      <c r="AY824" s="194"/>
      <c r="AZ824" s="142"/>
      <c r="BA824" s="184"/>
      <c r="BB824" s="184"/>
      <c r="BC824" s="184"/>
      <c r="BD824" s="189"/>
      <c r="BE824" s="189"/>
      <c r="BF824" s="189"/>
      <c r="BG824" s="189"/>
      <c r="BH824" s="291"/>
      <c r="BI824" s="292"/>
      <c r="BJ824" s="187"/>
      <c r="BK824" s="187"/>
      <c r="BL824" s="187"/>
      <c r="BM824" s="189"/>
      <c r="BN824" s="187"/>
      <c r="BO824" s="163"/>
      <c r="BP824" s="189"/>
      <c r="BR824" s="142"/>
      <c r="BS824" s="293"/>
      <c r="BT824" s="293"/>
      <c r="BU824" s="293"/>
      <c r="BV824" s="163"/>
      <c r="BW824" s="163"/>
      <c r="BX824" s="192"/>
      <c r="BY824" s="189"/>
      <c r="BZ824" s="189"/>
      <c r="CA824" s="193"/>
      <c r="CB824" s="194"/>
      <c r="CC824" s="292"/>
      <c r="CD824" s="189"/>
      <c r="CE824" s="189"/>
      <c r="CF824" s="181"/>
      <c r="CG824" s="294"/>
      <c r="CH824" s="294"/>
      <c r="CI824" s="227"/>
      <c r="CJ824" s="142"/>
      <c r="CK824" s="192"/>
      <c r="CL824" s="142"/>
      <c r="CM824" s="188"/>
      <c r="CN824" s="295"/>
      <c r="CO824" s="189"/>
      <c r="CP824" s="189"/>
      <c r="CQ824" s="189"/>
      <c r="CR824" s="142"/>
      <c r="CS824" s="194"/>
    </row>
    <row r="825" spans="2:97">
      <c r="B825" s="181"/>
      <c r="C825" s="65"/>
      <c r="D825" s="65"/>
      <c r="E825" s="65"/>
      <c r="J825" s="192"/>
      <c r="K825"/>
      <c r="L825"/>
      <c r="O825" s="228"/>
      <c r="P825" s="228"/>
      <c r="Q825" s="189"/>
      <c r="R825" s="189"/>
      <c r="S825" s="187"/>
      <c r="T825" s="181"/>
      <c r="U825" s="187"/>
      <c r="V825" s="188"/>
      <c r="W825" s="189"/>
      <c r="X825" s="189"/>
      <c r="Y825" s="189"/>
      <c r="Z825" s="189"/>
      <c r="AA825" s="189"/>
      <c r="AB825" s="189"/>
      <c r="AC825" s="189"/>
      <c r="AD825" s="189"/>
      <c r="AE825" s="189"/>
      <c r="AF825" s="189"/>
      <c r="AG825" s="189"/>
      <c r="AH825" s="189"/>
      <c r="AI825" s="189"/>
      <c r="AJ825" s="189"/>
      <c r="AK825" s="189"/>
      <c r="AL825" s="189"/>
      <c r="AM825" s="189"/>
      <c r="AN825" s="189"/>
      <c r="AO825" s="189"/>
      <c r="AP825" s="189"/>
      <c r="AQ825" s="189"/>
      <c r="AR825" s="189"/>
      <c r="AS825" s="189"/>
      <c r="AT825" s="189"/>
      <c r="AU825" s="189"/>
      <c r="AV825" s="189"/>
      <c r="AW825" s="189"/>
      <c r="AX825" s="189"/>
      <c r="AY825" s="194"/>
      <c r="AZ825" s="142"/>
      <c r="BA825" s="184"/>
      <c r="BB825" s="184"/>
      <c r="BC825" s="184"/>
      <c r="BD825" s="189"/>
      <c r="BE825" s="189"/>
      <c r="BF825" s="189"/>
      <c r="BG825" s="189"/>
      <c r="BH825" s="291"/>
      <c r="BI825" s="292"/>
      <c r="BJ825" s="187"/>
      <c r="BK825" s="187"/>
      <c r="BL825" s="187"/>
      <c r="BM825" s="189"/>
      <c r="BN825" s="187"/>
      <c r="BO825" s="163"/>
      <c r="BP825" s="189"/>
      <c r="BR825" s="142"/>
      <c r="BS825" s="293"/>
      <c r="BT825" s="293"/>
      <c r="BU825" s="293"/>
      <c r="BV825" s="163"/>
      <c r="BW825" s="163"/>
      <c r="BX825" s="192"/>
      <c r="BY825" s="189"/>
      <c r="BZ825" s="189"/>
      <c r="CA825" s="193"/>
      <c r="CB825" s="194"/>
      <c r="CC825" s="292"/>
      <c r="CD825" s="189"/>
      <c r="CE825" s="189"/>
      <c r="CF825" s="181"/>
      <c r="CG825" s="294"/>
      <c r="CH825" s="294"/>
      <c r="CI825" s="227"/>
      <c r="CJ825" s="142"/>
      <c r="CK825" s="192"/>
      <c r="CL825" s="142"/>
      <c r="CM825" s="188"/>
      <c r="CN825" s="295"/>
      <c r="CO825" s="189"/>
      <c r="CP825" s="189"/>
      <c r="CQ825" s="189"/>
      <c r="CR825" s="142"/>
      <c r="CS825" s="194"/>
    </row>
    <row r="826" spans="2:97">
      <c r="B826" s="181"/>
      <c r="C826" s="65"/>
      <c r="D826" s="65"/>
      <c r="E826" s="65"/>
      <c r="J826" s="192"/>
      <c r="K826"/>
      <c r="L826"/>
      <c r="O826" s="228"/>
      <c r="P826" s="228"/>
      <c r="Q826" s="189"/>
      <c r="R826" s="189"/>
      <c r="S826" s="187"/>
      <c r="T826" s="181"/>
      <c r="U826" s="187"/>
      <c r="V826" s="188"/>
      <c r="W826" s="189"/>
      <c r="X826" s="189"/>
      <c r="Y826" s="189"/>
      <c r="Z826" s="189"/>
      <c r="AA826" s="189"/>
      <c r="AB826" s="189"/>
      <c r="AC826" s="189"/>
      <c r="AD826" s="189"/>
      <c r="AE826" s="189"/>
      <c r="AF826" s="189"/>
      <c r="AG826" s="189"/>
      <c r="AH826" s="189"/>
      <c r="AI826" s="189"/>
      <c r="AJ826" s="189"/>
      <c r="AK826" s="189"/>
      <c r="AL826" s="189"/>
      <c r="AM826" s="189"/>
      <c r="AN826" s="189"/>
      <c r="AO826" s="189"/>
      <c r="AP826" s="189"/>
      <c r="AQ826" s="189"/>
      <c r="AR826" s="189"/>
      <c r="AS826" s="189"/>
      <c r="AT826" s="189"/>
      <c r="AU826" s="189"/>
      <c r="AV826" s="189"/>
      <c r="AW826" s="189"/>
      <c r="AX826" s="189"/>
      <c r="AY826" s="194"/>
      <c r="AZ826" s="142"/>
      <c r="BA826" s="184"/>
      <c r="BB826" s="184"/>
      <c r="BC826" s="184"/>
      <c r="BD826" s="189"/>
      <c r="BE826" s="189"/>
      <c r="BF826" s="189"/>
      <c r="BG826" s="189"/>
      <c r="BH826" s="291"/>
      <c r="BI826" s="292"/>
      <c r="BJ826" s="187"/>
      <c r="BK826" s="187"/>
      <c r="BL826" s="187"/>
      <c r="BM826" s="189"/>
      <c r="BN826" s="187"/>
      <c r="BO826" s="163"/>
      <c r="BP826" s="189"/>
      <c r="BR826" s="142"/>
      <c r="BS826" s="293"/>
      <c r="BT826" s="293"/>
      <c r="BU826" s="293"/>
      <c r="BV826" s="163"/>
      <c r="BW826" s="163"/>
      <c r="BX826" s="192"/>
      <c r="BY826" s="189"/>
      <c r="BZ826" s="189"/>
      <c r="CA826" s="193"/>
      <c r="CB826" s="194"/>
      <c r="CC826" s="292"/>
      <c r="CD826" s="189"/>
      <c r="CE826" s="189"/>
      <c r="CF826" s="181"/>
      <c r="CG826" s="294"/>
      <c r="CH826" s="294"/>
      <c r="CI826" s="227"/>
      <c r="CJ826" s="142"/>
      <c r="CK826" s="192"/>
      <c r="CL826" s="142"/>
      <c r="CM826" s="188"/>
      <c r="CN826" s="295"/>
      <c r="CO826" s="189"/>
      <c r="CP826" s="189"/>
      <c r="CQ826" s="189"/>
      <c r="CR826" s="142"/>
      <c r="CS826" s="194"/>
    </row>
    <row r="827" spans="2:97">
      <c r="B827" s="181"/>
      <c r="C827" s="65"/>
      <c r="D827" s="65"/>
      <c r="E827" s="65"/>
      <c r="J827" s="192"/>
      <c r="K827"/>
      <c r="L827"/>
      <c r="O827" s="228"/>
      <c r="P827" s="228"/>
      <c r="Q827" s="189"/>
      <c r="R827" s="189"/>
      <c r="S827" s="187"/>
      <c r="T827" s="181"/>
      <c r="U827" s="187"/>
      <c r="V827" s="188"/>
      <c r="W827" s="189"/>
      <c r="X827" s="189"/>
      <c r="Y827" s="189"/>
      <c r="Z827" s="189"/>
      <c r="AA827" s="189"/>
      <c r="AB827" s="189"/>
      <c r="AC827" s="189"/>
      <c r="AD827" s="189"/>
      <c r="AE827" s="189"/>
      <c r="AF827" s="189"/>
      <c r="AG827" s="189"/>
      <c r="AH827" s="189"/>
      <c r="AI827" s="189"/>
      <c r="AJ827" s="189"/>
      <c r="AK827" s="189"/>
      <c r="AL827" s="189"/>
      <c r="AM827" s="189"/>
      <c r="AN827" s="189"/>
      <c r="AO827" s="189"/>
      <c r="AP827" s="189"/>
      <c r="AQ827" s="189"/>
      <c r="AR827" s="189"/>
      <c r="AS827" s="189"/>
      <c r="AT827" s="189"/>
      <c r="AU827" s="189"/>
      <c r="AV827" s="189"/>
      <c r="AW827" s="189"/>
      <c r="AX827" s="189"/>
      <c r="AY827" s="194"/>
      <c r="AZ827" s="142"/>
      <c r="BA827" s="184"/>
      <c r="BB827" s="184"/>
      <c r="BC827" s="184"/>
      <c r="BD827" s="189"/>
      <c r="BE827" s="189"/>
      <c r="BF827" s="189"/>
      <c r="BG827" s="189"/>
      <c r="BH827" s="291"/>
      <c r="BI827" s="292"/>
      <c r="BJ827" s="187"/>
      <c r="BK827" s="187"/>
      <c r="BL827" s="187"/>
      <c r="BM827" s="189"/>
      <c r="BN827" s="187"/>
      <c r="BO827" s="163"/>
      <c r="BP827" s="189"/>
      <c r="BR827" s="142"/>
      <c r="BS827" s="293"/>
      <c r="BT827" s="293"/>
      <c r="BU827" s="293"/>
      <c r="BV827" s="163"/>
      <c r="BW827" s="163"/>
      <c r="BX827" s="192"/>
      <c r="BY827" s="189"/>
      <c r="BZ827" s="189"/>
      <c r="CA827" s="193"/>
      <c r="CB827" s="194"/>
      <c r="CC827" s="292"/>
      <c r="CD827" s="189"/>
      <c r="CE827" s="189"/>
      <c r="CF827" s="181"/>
      <c r="CG827" s="294"/>
      <c r="CH827" s="294"/>
      <c r="CI827" s="227"/>
      <c r="CJ827" s="142"/>
      <c r="CK827" s="192"/>
      <c r="CL827" s="142"/>
      <c r="CM827" s="188"/>
      <c r="CN827" s="295"/>
      <c r="CO827" s="189"/>
      <c r="CP827" s="189"/>
      <c r="CQ827" s="189"/>
      <c r="CR827" s="142"/>
      <c r="CS827" s="194"/>
    </row>
    <row r="828" spans="2:97">
      <c r="B828" s="181"/>
      <c r="C828" s="65"/>
      <c r="D828" s="65"/>
      <c r="E828" s="65"/>
      <c r="J828" s="192"/>
      <c r="K828"/>
      <c r="L828"/>
      <c r="O828" s="228"/>
      <c r="P828" s="228"/>
      <c r="Q828" s="189"/>
      <c r="R828" s="189"/>
      <c r="S828" s="187"/>
      <c r="T828" s="181"/>
      <c r="U828" s="187"/>
      <c r="V828" s="188"/>
      <c r="W828" s="189"/>
      <c r="X828" s="189"/>
      <c r="Y828" s="189"/>
      <c r="Z828" s="189"/>
      <c r="AA828" s="189"/>
      <c r="AB828" s="189"/>
      <c r="AC828" s="189"/>
      <c r="AD828" s="189"/>
      <c r="AE828" s="189"/>
      <c r="AF828" s="189"/>
      <c r="AG828" s="189"/>
      <c r="AH828" s="189"/>
      <c r="AI828" s="189"/>
      <c r="AJ828" s="189"/>
      <c r="AK828" s="189"/>
      <c r="AL828" s="189"/>
      <c r="AM828" s="189"/>
      <c r="AN828" s="189"/>
      <c r="AO828" s="189"/>
      <c r="AP828" s="189"/>
      <c r="AQ828" s="189"/>
      <c r="AR828" s="189"/>
      <c r="AS828" s="189"/>
      <c r="AT828" s="189"/>
      <c r="AU828" s="189"/>
      <c r="AV828" s="189"/>
      <c r="AW828" s="189"/>
      <c r="AX828" s="189"/>
      <c r="AY828" s="194"/>
      <c r="AZ828" s="142"/>
      <c r="BA828" s="184"/>
      <c r="BB828" s="184"/>
      <c r="BC828" s="184"/>
      <c r="BD828" s="189"/>
      <c r="BE828" s="189"/>
      <c r="BF828" s="189"/>
      <c r="BG828" s="189"/>
      <c r="BH828" s="291"/>
      <c r="BI828" s="292"/>
      <c r="BJ828" s="187"/>
      <c r="BK828" s="187"/>
      <c r="BL828" s="187"/>
      <c r="BM828" s="189"/>
      <c r="BN828" s="187"/>
      <c r="BO828" s="163"/>
      <c r="BP828" s="189"/>
      <c r="BR828" s="142"/>
      <c r="BS828" s="293"/>
      <c r="BT828" s="293"/>
      <c r="BU828" s="293"/>
      <c r="BV828" s="163"/>
      <c r="BW828" s="163"/>
      <c r="BX828" s="192"/>
      <c r="BY828" s="189"/>
      <c r="BZ828" s="189"/>
      <c r="CA828" s="193"/>
      <c r="CB828" s="194"/>
      <c r="CC828" s="292"/>
      <c r="CD828" s="189"/>
      <c r="CE828" s="189"/>
      <c r="CF828" s="181"/>
      <c r="CG828" s="294"/>
      <c r="CH828" s="294"/>
      <c r="CI828" s="227"/>
      <c r="CJ828" s="142"/>
      <c r="CK828" s="192"/>
      <c r="CL828" s="142"/>
      <c r="CM828" s="188"/>
      <c r="CN828" s="295"/>
      <c r="CO828" s="189"/>
      <c r="CP828" s="189"/>
      <c r="CQ828" s="189"/>
      <c r="CR828" s="142"/>
      <c r="CS828" s="194"/>
    </row>
    <row r="829" spans="2:97">
      <c r="B829" s="181"/>
      <c r="C829" s="65"/>
      <c r="D829" s="65"/>
      <c r="E829" s="65"/>
      <c r="J829" s="192"/>
      <c r="K829"/>
      <c r="L829"/>
      <c r="O829" s="228"/>
      <c r="P829" s="228"/>
      <c r="Q829" s="189"/>
      <c r="R829" s="189"/>
      <c r="S829" s="187"/>
      <c r="T829" s="181"/>
      <c r="U829" s="187"/>
      <c r="V829" s="188"/>
      <c r="W829" s="189"/>
      <c r="X829" s="189"/>
      <c r="Y829" s="189"/>
      <c r="Z829" s="189"/>
      <c r="AA829" s="189"/>
      <c r="AB829" s="189"/>
      <c r="AC829" s="189"/>
      <c r="AD829" s="189"/>
      <c r="AE829" s="189"/>
      <c r="AF829" s="189"/>
      <c r="AG829" s="189"/>
      <c r="AH829" s="189"/>
      <c r="AI829" s="189"/>
      <c r="AJ829" s="189"/>
      <c r="AK829" s="189"/>
      <c r="AL829" s="189"/>
      <c r="AM829" s="189"/>
      <c r="AN829" s="189"/>
      <c r="AO829" s="189"/>
      <c r="AP829" s="189"/>
      <c r="AQ829" s="189"/>
      <c r="AR829" s="189"/>
      <c r="AS829" s="189"/>
      <c r="AT829" s="189"/>
      <c r="AU829" s="189"/>
      <c r="AV829" s="189"/>
      <c r="AW829" s="189"/>
      <c r="AX829" s="189"/>
      <c r="AY829" s="194"/>
      <c r="AZ829" s="142"/>
      <c r="BA829" s="184"/>
      <c r="BB829" s="184"/>
      <c r="BC829" s="184"/>
      <c r="BD829" s="189"/>
      <c r="BE829" s="189"/>
      <c r="BF829" s="189"/>
      <c r="BG829" s="189"/>
      <c r="BH829" s="291"/>
      <c r="BI829" s="292"/>
      <c r="BJ829" s="187"/>
      <c r="BK829" s="187"/>
      <c r="BL829" s="187"/>
      <c r="BM829" s="189"/>
      <c r="BN829" s="187"/>
      <c r="BO829" s="163"/>
      <c r="BP829" s="189"/>
      <c r="BR829" s="142"/>
      <c r="BS829" s="293"/>
      <c r="BT829" s="293"/>
      <c r="BU829" s="293"/>
      <c r="BV829" s="163"/>
      <c r="BW829" s="163"/>
      <c r="BX829" s="192"/>
      <c r="BY829" s="189"/>
      <c r="BZ829" s="189"/>
      <c r="CA829" s="193"/>
      <c r="CB829" s="194"/>
      <c r="CC829" s="292"/>
      <c r="CD829" s="189"/>
      <c r="CE829" s="189"/>
      <c r="CF829" s="181"/>
      <c r="CG829" s="294"/>
      <c r="CH829" s="294"/>
      <c r="CI829" s="227"/>
      <c r="CJ829" s="142"/>
      <c r="CK829" s="192"/>
      <c r="CL829" s="142"/>
      <c r="CM829" s="188"/>
      <c r="CN829" s="295"/>
      <c r="CO829" s="189"/>
      <c r="CP829" s="189"/>
      <c r="CQ829" s="189"/>
      <c r="CR829" s="142"/>
      <c r="CS829" s="194"/>
    </row>
    <row r="830" spans="2:97">
      <c r="B830" s="181"/>
      <c r="C830" s="65"/>
      <c r="D830" s="65"/>
      <c r="E830" s="65"/>
      <c r="J830" s="192"/>
      <c r="K830"/>
      <c r="L830"/>
      <c r="O830" s="228"/>
      <c r="P830" s="228"/>
      <c r="Q830" s="189"/>
      <c r="R830" s="189"/>
      <c r="S830" s="187"/>
      <c r="T830" s="181"/>
      <c r="U830" s="187"/>
      <c r="V830" s="188"/>
      <c r="W830" s="189"/>
      <c r="X830" s="189"/>
      <c r="Y830" s="189"/>
      <c r="Z830" s="189"/>
      <c r="AA830" s="189"/>
      <c r="AB830" s="189"/>
      <c r="AC830" s="189"/>
      <c r="AD830" s="189"/>
      <c r="AE830" s="189"/>
      <c r="AF830" s="189"/>
      <c r="AG830" s="189"/>
      <c r="AH830" s="189"/>
      <c r="AI830" s="189"/>
      <c r="AJ830" s="189"/>
      <c r="AK830" s="189"/>
      <c r="AL830" s="189"/>
      <c r="AM830" s="189"/>
      <c r="AN830" s="189"/>
      <c r="AO830" s="189"/>
      <c r="AP830" s="189"/>
      <c r="AQ830" s="189"/>
      <c r="AR830" s="189"/>
      <c r="AS830" s="189"/>
      <c r="AT830" s="189"/>
      <c r="AU830" s="189"/>
      <c r="AV830" s="189"/>
      <c r="AW830" s="189"/>
      <c r="AX830" s="189"/>
      <c r="AY830" s="194"/>
      <c r="AZ830" s="142"/>
      <c r="BA830" s="184"/>
      <c r="BB830" s="184"/>
      <c r="BC830" s="184"/>
      <c r="BD830" s="189"/>
      <c r="BE830" s="189"/>
      <c r="BF830" s="189"/>
      <c r="BG830" s="189"/>
      <c r="BH830" s="291"/>
      <c r="BI830" s="292"/>
      <c r="BJ830" s="187"/>
      <c r="BK830" s="187"/>
      <c r="BL830" s="187"/>
      <c r="BM830" s="189"/>
      <c r="BN830" s="187"/>
      <c r="BO830" s="163"/>
      <c r="BP830" s="189"/>
      <c r="BR830" s="142"/>
      <c r="BS830" s="293"/>
      <c r="BT830" s="293"/>
      <c r="BU830" s="293"/>
      <c r="BV830" s="163"/>
      <c r="BW830" s="163"/>
      <c r="BX830" s="192"/>
      <c r="BY830" s="189"/>
      <c r="BZ830" s="189"/>
      <c r="CA830" s="193"/>
      <c r="CB830" s="194"/>
      <c r="CC830" s="292"/>
      <c r="CD830" s="189"/>
      <c r="CE830" s="189"/>
      <c r="CF830" s="181"/>
      <c r="CG830" s="294"/>
      <c r="CH830" s="294"/>
      <c r="CI830" s="227"/>
      <c r="CJ830" s="142"/>
      <c r="CK830" s="192"/>
      <c r="CL830" s="142"/>
      <c r="CM830" s="188"/>
      <c r="CN830" s="295"/>
      <c r="CO830" s="189"/>
      <c r="CP830" s="189"/>
      <c r="CQ830" s="189"/>
      <c r="CR830" s="142"/>
      <c r="CS830" s="194"/>
    </row>
    <row r="831" spans="2:97">
      <c r="B831" s="181"/>
      <c r="C831" s="65"/>
      <c r="D831" s="65"/>
      <c r="E831" s="65"/>
      <c r="J831" s="192"/>
      <c r="K831"/>
      <c r="L831"/>
      <c r="O831" s="228"/>
      <c r="P831" s="228"/>
      <c r="Q831" s="189"/>
      <c r="R831" s="189"/>
      <c r="S831" s="187"/>
      <c r="T831" s="181"/>
      <c r="U831" s="187"/>
      <c r="V831" s="188"/>
      <c r="W831" s="189"/>
      <c r="X831" s="189"/>
      <c r="Y831" s="189"/>
      <c r="Z831" s="189"/>
      <c r="AA831" s="189"/>
      <c r="AB831" s="189"/>
      <c r="AC831" s="189"/>
      <c r="AD831" s="189"/>
      <c r="AE831" s="189"/>
      <c r="AF831" s="189"/>
      <c r="AG831" s="189"/>
      <c r="AH831" s="189"/>
      <c r="AI831" s="189"/>
      <c r="AJ831" s="189"/>
      <c r="AK831" s="189"/>
      <c r="AL831" s="189"/>
      <c r="AM831" s="189"/>
      <c r="AN831" s="189"/>
      <c r="AO831" s="189"/>
      <c r="AP831" s="189"/>
      <c r="AQ831" s="189"/>
      <c r="AR831" s="189"/>
      <c r="AS831" s="189"/>
      <c r="AT831" s="189"/>
      <c r="AU831" s="189"/>
      <c r="AV831" s="189"/>
      <c r="AW831" s="189"/>
      <c r="AX831" s="189"/>
      <c r="AY831" s="194"/>
      <c r="AZ831" s="142"/>
      <c r="BA831" s="184"/>
      <c r="BB831" s="184"/>
      <c r="BC831" s="184"/>
      <c r="BD831" s="189"/>
      <c r="BE831" s="189"/>
      <c r="BF831" s="189"/>
      <c r="BG831" s="189"/>
      <c r="BH831" s="291"/>
      <c r="BI831" s="292"/>
      <c r="BJ831" s="187"/>
      <c r="BK831" s="187"/>
      <c r="BL831" s="187"/>
      <c r="BM831" s="189"/>
      <c r="BN831" s="187"/>
      <c r="BO831" s="163"/>
      <c r="BP831" s="189"/>
      <c r="BR831" s="142"/>
      <c r="BS831" s="293"/>
      <c r="BT831" s="293"/>
      <c r="BU831" s="293"/>
      <c r="BV831" s="163"/>
      <c r="BW831" s="163"/>
      <c r="BX831" s="192"/>
      <c r="BY831" s="189"/>
      <c r="BZ831" s="189"/>
      <c r="CA831" s="193"/>
      <c r="CB831" s="194"/>
      <c r="CC831" s="292"/>
      <c r="CD831" s="189"/>
      <c r="CE831" s="189"/>
      <c r="CF831" s="181"/>
      <c r="CG831" s="294"/>
      <c r="CH831" s="294"/>
      <c r="CI831" s="227"/>
      <c r="CJ831" s="142"/>
      <c r="CK831" s="192"/>
      <c r="CL831" s="142"/>
      <c r="CM831" s="188"/>
      <c r="CN831" s="295"/>
      <c r="CO831" s="189"/>
      <c r="CP831" s="189"/>
      <c r="CQ831" s="189"/>
      <c r="CR831" s="142"/>
      <c r="CS831" s="194"/>
    </row>
    <row r="832" spans="2:97">
      <c r="B832" s="181"/>
      <c r="C832" s="65"/>
      <c r="D832" s="65"/>
      <c r="E832" s="65"/>
      <c r="J832" s="192"/>
      <c r="K832"/>
      <c r="L832"/>
      <c r="O832" s="228"/>
      <c r="P832" s="228"/>
      <c r="Q832" s="189"/>
      <c r="R832" s="189"/>
      <c r="S832" s="187"/>
      <c r="T832" s="181"/>
      <c r="U832" s="187"/>
      <c r="V832" s="188"/>
      <c r="W832" s="189"/>
      <c r="X832" s="189"/>
      <c r="Y832" s="189"/>
      <c r="Z832" s="189"/>
      <c r="AA832" s="189"/>
      <c r="AB832" s="189"/>
      <c r="AC832" s="189"/>
      <c r="AD832" s="189"/>
      <c r="AE832" s="189"/>
      <c r="AF832" s="189"/>
      <c r="AG832" s="189"/>
      <c r="AH832" s="189"/>
      <c r="AI832" s="189"/>
      <c r="AJ832" s="189"/>
      <c r="AK832" s="189"/>
      <c r="AL832" s="189"/>
      <c r="AM832" s="189"/>
      <c r="AN832" s="189"/>
      <c r="AO832" s="189"/>
      <c r="AP832" s="189"/>
      <c r="AQ832" s="189"/>
      <c r="AR832" s="189"/>
      <c r="AS832" s="189"/>
      <c r="AT832" s="189"/>
      <c r="AU832" s="189"/>
      <c r="AV832" s="189"/>
      <c r="AW832" s="189"/>
      <c r="AX832" s="189"/>
      <c r="AY832" s="194"/>
      <c r="AZ832" s="142"/>
      <c r="BA832" s="184"/>
      <c r="BB832" s="184"/>
      <c r="BC832" s="184"/>
      <c r="BD832" s="189"/>
      <c r="BE832" s="189"/>
      <c r="BF832" s="189"/>
      <c r="BG832" s="189"/>
      <c r="BH832" s="291"/>
      <c r="BI832" s="292"/>
      <c r="BJ832" s="187"/>
      <c r="BK832" s="187"/>
      <c r="BL832" s="187"/>
      <c r="BM832" s="189"/>
      <c r="BN832" s="187"/>
      <c r="BO832" s="163"/>
      <c r="BP832" s="189"/>
      <c r="BR832" s="142"/>
      <c r="BS832" s="293"/>
      <c r="BT832" s="293"/>
      <c r="BU832" s="293"/>
      <c r="BV832" s="163"/>
      <c r="BW832" s="163"/>
      <c r="BX832" s="192"/>
      <c r="BY832" s="189"/>
      <c r="BZ832" s="189"/>
      <c r="CA832" s="193"/>
      <c r="CB832" s="194"/>
      <c r="CC832" s="292"/>
      <c r="CD832" s="189"/>
      <c r="CE832" s="189"/>
      <c r="CF832" s="181"/>
      <c r="CG832" s="294"/>
      <c r="CH832" s="294"/>
      <c r="CI832" s="227"/>
      <c r="CJ832" s="142"/>
      <c r="CK832" s="192"/>
      <c r="CL832" s="142"/>
      <c r="CM832" s="188"/>
      <c r="CN832" s="295"/>
      <c r="CO832" s="189"/>
      <c r="CP832" s="189"/>
      <c r="CQ832" s="189"/>
      <c r="CR832" s="142"/>
      <c r="CS832" s="194"/>
    </row>
    <row r="833" spans="2:97">
      <c r="B833" s="181"/>
      <c r="C833" s="65"/>
      <c r="D833" s="65"/>
      <c r="E833" s="65"/>
      <c r="J833" s="192"/>
      <c r="K833"/>
      <c r="L833"/>
      <c r="O833" s="228"/>
      <c r="P833" s="228"/>
      <c r="Q833" s="189"/>
      <c r="R833" s="189"/>
      <c r="S833" s="187"/>
      <c r="T833" s="181"/>
      <c r="U833" s="187"/>
      <c r="V833" s="188"/>
      <c r="W833" s="189"/>
      <c r="X833" s="189"/>
      <c r="Y833" s="189"/>
      <c r="Z833" s="189"/>
      <c r="AA833" s="189"/>
      <c r="AB833" s="189"/>
      <c r="AC833" s="189"/>
      <c r="AD833" s="189"/>
      <c r="AE833" s="189"/>
      <c r="AF833" s="189"/>
      <c r="AG833" s="189"/>
      <c r="AH833" s="189"/>
      <c r="AI833" s="189"/>
      <c r="AJ833" s="189"/>
      <c r="AK833" s="189"/>
      <c r="AL833" s="189"/>
      <c r="AM833" s="189"/>
      <c r="AN833" s="189"/>
      <c r="AO833" s="189"/>
      <c r="AP833" s="189"/>
      <c r="AQ833" s="189"/>
      <c r="AR833" s="189"/>
      <c r="AS833" s="189"/>
      <c r="AT833" s="189"/>
      <c r="AU833" s="189"/>
      <c r="AV833" s="189"/>
      <c r="AW833" s="189"/>
      <c r="AX833" s="189"/>
      <c r="AY833" s="194"/>
      <c r="AZ833" s="142"/>
      <c r="BA833" s="184"/>
      <c r="BB833" s="184"/>
      <c r="BC833" s="184"/>
      <c r="BD833" s="189"/>
      <c r="BE833" s="189"/>
      <c r="BF833" s="189"/>
      <c r="BG833" s="189"/>
      <c r="BH833" s="291"/>
      <c r="BI833" s="292"/>
      <c r="BJ833" s="187"/>
      <c r="BK833" s="187"/>
      <c r="BL833" s="187"/>
      <c r="BM833" s="189"/>
      <c r="BN833" s="187"/>
      <c r="BO833" s="163"/>
      <c r="BP833" s="189"/>
      <c r="BR833" s="142"/>
      <c r="BS833" s="293"/>
      <c r="BT833" s="293"/>
      <c r="BU833" s="293"/>
      <c r="BV833" s="163"/>
      <c r="BW833" s="163"/>
      <c r="BX833" s="192"/>
      <c r="BY833" s="189"/>
      <c r="BZ833" s="189"/>
      <c r="CA833" s="193"/>
      <c r="CB833" s="194"/>
      <c r="CC833" s="292"/>
      <c r="CD833" s="189"/>
      <c r="CE833" s="189"/>
      <c r="CF833" s="181"/>
      <c r="CG833" s="294"/>
      <c r="CH833" s="294"/>
      <c r="CI833" s="227"/>
      <c r="CJ833" s="142"/>
      <c r="CK833" s="192"/>
      <c r="CL833" s="142"/>
      <c r="CM833" s="188"/>
      <c r="CN833" s="295"/>
      <c r="CO833" s="189"/>
      <c r="CP833" s="189"/>
      <c r="CQ833" s="189"/>
      <c r="CR833" s="142"/>
      <c r="CS833" s="194"/>
    </row>
    <row r="834" spans="2:97">
      <c r="B834" s="181"/>
      <c r="C834" s="65"/>
      <c r="D834" s="65"/>
      <c r="E834" s="65"/>
      <c r="J834" s="192"/>
      <c r="K834"/>
      <c r="L834"/>
      <c r="O834" s="228"/>
      <c r="P834" s="228"/>
      <c r="Q834" s="189"/>
      <c r="R834" s="189"/>
      <c r="S834" s="187"/>
      <c r="T834" s="181"/>
      <c r="U834" s="187"/>
      <c r="V834" s="188"/>
      <c r="W834" s="189"/>
      <c r="X834" s="189"/>
      <c r="Y834" s="189"/>
      <c r="Z834" s="189"/>
      <c r="AA834" s="189"/>
      <c r="AB834" s="189"/>
      <c r="AC834" s="189"/>
      <c r="AD834" s="189"/>
      <c r="AE834" s="189"/>
      <c r="AF834" s="189"/>
      <c r="AG834" s="189"/>
      <c r="AH834" s="189"/>
      <c r="AI834" s="189"/>
      <c r="AJ834" s="189"/>
      <c r="AK834" s="189"/>
      <c r="AL834" s="189"/>
      <c r="AM834" s="189"/>
      <c r="AN834" s="189"/>
      <c r="AO834" s="189"/>
      <c r="AP834" s="189"/>
      <c r="AQ834" s="189"/>
      <c r="AR834" s="189"/>
      <c r="AS834" s="189"/>
      <c r="AT834" s="189"/>
      <c r="AU834" s="189"/>
      <c r="AV834" s="189"/>
      <c r="AW834" s="189"/>
      <c r="AX834" s="189"/>
      <c r="AY834" s="194"/>
      <c r="AZ834" s="142"/>
      <c r="BA834" s="184"/>
      <c r="BB834" s="184"/>
      <c r="BC834" s="184"/>
      <c r="BD834" s="189"/>
      <c r="BE834" s="189"/>
      <c r="BF834" s="189"/>
      <c r="BG834" s="189"/>
      <c r="BH834" s="291"/>
      <c r="BI834" s="292"/>
      <c r="BJ834" s="187"/>
      <c r="BK834" s="187"/>
      <c r="BL834" s="187"/>
      <c r="BM834" s="189"/>
      <c r="BN834" s="187"/>
      <c r="BO834" s="163"/>
      <c r="BP834" s="189"/>
      <c r="BR834" s="142"/>
      <c r="BS834" s="293"/>
      <c r="BT834" s="293"/>
      <c r="BU834" s="293"/>
      <c r="BV834" s="163"/>
      <c r="BW834" s="163"/>
      <c r="BX834" s="192"/>
      <c r="BY834" s="189"/>
      <c r="BZ834" s="189"/>
      <c r="CA834" s="193"/>
      <c r="CB834" s="194"/>
      <c r="CC834" s="292"/>
      <c r="CD834" s="189"/>
      <c r="CE834" s="189"/>
      <c r="CF834" s="181"/>
      <c r="CG834" s="294"/>
      <c r="CH834" s="294"/>
      <c r="CI834" s="227"/>
      <c r="CJ834" s="142"/>
      <c r="CK834" s="192"/>
      <c r="CL834" s="142"/>
      <c r="CM834" s="188"/>
      <c r="CN834" s="295"/>
      <c r="CO834" s="189"/>
      <c r="CP834" s="189"/>
      <c r="CQ834" s="189"/>
      <c r="CR834" s="142"/>
      <c r="CS834" s="194"/>
    </row>
    <row r="835" spans="2:97">
      <c r="B835" s="181"/>
      <c r="C835" s="65"/>
      <c r="D835" s="65"/>
      <c r="E835" s="65"/>
      <c r="J835" s="192"/>
      <c r="K835"/>
      <c r="L835"/>
      <c r="O835" s="228"/>
      <c r="P835" s="228"/>
      <c r="Q835" s="189"/>
      <c r="R835" s="189"/>
      <c r="S835" s="187"/>
      <c r="T835" s="181"/>
      <c r="U835" s="187"/>
      <c r="V835" s="188"/>
      <c r="W835" s="189"/>
      <c r="X835" s="189"/>
      <c r="Y835" s="189"/>
      <c r="Z835" s="189"/>
      <c r="AA835" s="189"/>
      <c r="AB835" s="189"/>
      <c r="AC835" s="189"/>
      <c r="AD835" s="189"/>
      <c r="AE835" s="189"/>
      <c r="AF835" s="189"/>
      <c r="AG835" s="189"/>
      <c r="AH835" s="189"/>
      <c r="AI835" s="189"/>
      <c r="AJ835" s="189"/>
      <c r="AK835" s="189"/>
      <c r="AL835" s="189"/>
      <c r="AM835" s="189"/>
      <c r="AN835" s="189"/>
      <c r="AO835" s="189"/>
      <c r="AP835" s="189"/>
      <c r="AQ835" s="189"/>
      <c r="AR835" s="189"/>
      <c r="AS835" s="189"/>
      <c r="AT835" s="189"/>
      <c r="AU835" s="189"/>
      <c r="AV835" s="189"/>
      <c r="AW835" s="189"/>
      <c r="AX835" s="189"/>
      <c r="AY835" s="194"/>
      <c r="AZ835" s="142"/>
      <c r="BA835" s="184"/>
      <c r="BB835" s="184"/>
      <c r="BC835" s="184"/>
      <c r="BD835" s="189"/>
      <c r="BE835" s="189"/>
      <c r="BF835" s="189"/>
      <c r="BG835" s="189"/>
      <c r="BH835" s="291"/>
      <c r="BI835" s="292"/>
      <c r="BJ835" s="187"/>
      <c r="BK835" s="187"/>
      <c r="BL835" s="187"/>
      <c r="BM835" s="189"/>
      <c r="BN835" s="187"/>
      <c r="BO835" s="163"/>
      <c r="BP835" s="189"/>
      <c r="BR835" s="142"/>
      <c r="BS835" s="293"/>
      <c r="BT835" s="293"/>
      <c r="BU835" s="293"/>
      <c r="BV835" s="163"/>
      <c r="BW835" s="163"/>
      <c r="BX835" s="192"/>
      <c r="BY835" s="189"/>
      <c r="BZ835" s="189"/>
      <c r="CA835" s="193"/>
      <c r="CB835" s="194"/>
      <c r="CC835" s="292"/>
      <c r="CD835" s="189"/>
      <c r="CE835" s="189"/>
      <c r="CF835" s="181"/>
      <c r="CG835" s="294"/>
      <c r="CH835" s="294"/>
      <c r="CI835" s="227"/>
      <c r="CJ835" s="142"/>
      <c r="CK835" s="192"/>
      <c r="CL835" s="142"/>
      <c r="CM835" s="188"/>
      <c r="CN835" s="295"/>
      <c r="CO835" s="189"/>
      <c r="CP835" s="189"/>
      <c r="CQ835" s="189"/>
      <c r="CR835" s="142"/>
      <c r="CS835" s="194"/>
    </row>
    <row r="836" spans="2:97">
      <c r="B836" s="181"/>
      <c r="C836" s="65"/>
      <c r="D836" s="65"/>
      <c r="E836" s="65"/>
      <c r="J836" s="192"/>
      <c r="K836"/>
      <c r="L836"/>
      <c r="O836" s="228"/>
      <c r="P836" s="228"/>
      <c r="Q836" s="189"/>
      <c r="R836" s="189"/>
      <c r="S836" s="187"/>
      <c r="T836" s="181"/>
      <c r="U836" s="187"/>
      <c r="V836" s="188"/>
      <c r="W836" s="189"/>
      <c r="X836" s="189"/>
      <c r="Y836" s="189"/>
      <c r="Z836" s="189"/>
      <c r="AA836" s="189"/>
      <c r="AB836" s="189"/>
      <c r="AC836" s="189"/>
      <c r="AD836" s="189"/>
      <c r="AE836" s="189"/>
      <c r="AF836" s="189"/>
      <c r="AG836" s="189"/>
      <c r="AH836" s="189"/>
      <c r="AI836" s="189"/>
      <c r="AJ836" s="189"/>
      <c r="AK836" s="189"/>
      <c r="AL836" s="189"/>
      <c r="AM836" s="189"/>
      <c r="AN836" s="189"/>
      <c r="AO836" s="189"/>
      <c r="AP836" s="189"/>
      <c r="AQ836" s="189"/>
      <c r="AR836" s="189"/>
      <c r="AS836" s="189"/>
      <c r="AT836" s="189"/>
      <c r="AU836" s="189"/>
      <c r="AV836" s="189"/>
      <c r="AW836" s="189"/>
      <c r="AX836" s="189"/>
      <c r="AY836" s="194"/>
      <c r="AZ836" s="142"/>
      <c r="BA836" s="184"/>
      <c r="BB836" s="184"/>
      <c r="BC836" s="184"/>
      <c r="BD836" s="189"/>
      <c r="BE836" s="189"/>
      <c r="BF836" s="189"/>
      <c r="BG836" s="189"/>
      <c r="BH836" s="291"/>
      <c r="BI836" s="292"/>
      <c r="BJ836" s="187"/>
      <c r="BK836" s="187"/>
      <c r="BL836" s="187"/>
      <c r="BM836" s="189"/>
      <c r="BN836" s="187"/>
      <c r="BO836" s="163"/>
      <c r="BP836" s="189"/>
      <c r="BR836" s="142"/>
      <c r="BS836" s="293"/>
      <c r="BT836" s="293"/>
      <c r="BU836" s="293"/>
      <c r="BV836" s="163"/>
      <c r="BW836" s="163"/>
      <c r="BX836" s="192"/>
      <c r="BY836" s="189"/>
      <c r="BZ836" s="189"/>
      <c r="CA836" s="193"/>
      <c r="CB836" s="194"/>
      <c r="CC836" s="292"/>
      <c r="CD836" s="189"/>
      <c r="CE836" s="189"/>
      <c r="CF836" s="181"/>
      <c r="CG836" s="294"/>
      <c r="CH836" s="294"/>
      <c r="CI836" s="227"/>
      <c r="CJ836" s="142"/>
      <c r="CK836" s="192"/>
      <c r="CL836" s="142"/>
      <c r="CM836" s="188"/>
      <c r="CN836" s="295"/>
      <c r="CO836" s="189"/>
      <c r="CP836" s="189"/>
      <c r="CQ836" s="189"/>
      <c r="CR836" s="142"/>
      <c r="CS836" s="194"/>
    </row>
    <row r="837" spans="2:97">
      <c r="B837" s="181"/>
      <c r="C837" s="65"/>
      <c r="D837" s="65"/>
      <c r="E837" s="65"/>
      <c r="J837" s="192"/>
      <c r="K837"/>
      <c r="L837"/>
      <c r="O837" s="228"/>
      <c r="P837" s="228"/>
      <c r="Q837" s="189"/>
      <c r="R837" s="189"/>
      <c r="S837" s="187"/>
      <c r="T837" s="181"/>
      <c r="U837" s="187"/>
      <c r="V837" s="188"/>
      <c r="W837" s="189"/>
      <c r="X837" s="189"/>
      <c r="Y837" s="189"/>
      <c r="Z837" s="189"/>
      <c r="AA837" s="189"/>
      <c r="AB837" s="189"/>
      <c r="AC837" s="189"/>
      <c r="AD837" s="189"/>
      <c r="AE837" s="189"/>
      <c r="AF837" s="189"/>
      <c r="AG837" s="189"/>
      <c r="AH837" s="189"/>
      <c r="AI837" s="189"/>
      <c r="AJ837" s="189"/>
      <c r="AK837" s="189"/>
      <c r="AL837" s="189"/>
      <c r="AM837" s="189"/>
      <c r="AN837" s="189"/>
      <c r="AO837" s="189"/>
      <c r="AP837" s="189"/>
      <c r="AQ837" s="189"/>
      <c r="AR837" s="189"/>
      <c r="AS837" s="189"/>
      <c r="AT837" s="189"/>
      <c r="AU837" s="189"/>
      <c r="AV837" s="189"/>
      <c r="AW837" s="189"/>
      <c r="AX837" s="189"/>
      <c r="AY837" s="194"/>
      <c r="AZ837" s="142"/>
      <c r="BA837" s="184"/>
      <c r="BB837" s="184"/>
      <c r="BC837" s="184"/>
      <c r="BD837" s="189"/>
      <c r="BE837" s="189"/>
      <c r="BF837" s="189"/>
      <c r="BG837" s="189"/>
      <c r="BH837" s="291"/>
      <c r="BI837" s="292"/>
      <c r="BJ837" s="187"/>
      <c r="BK837" s="187"/>
      <c r="BL837" s="187"/>
      <c r="BM837" s="189"/>
      <c r="BN837" s="187"/>
      <c r="BO837" s="163"/>
      <c r="BP837" s="189"/>
      <c r="BR837" s="142"/>
      <c r="BS837" s="293"/>
      <c r="BT837" s="293"/>
      <c r="BU837" s="293"/>
      <c r="BV837" s="163"/>
      <c r="BW837" s="163"/>
      <c r="BX837" s="192"/>
      <c r="BY837" s="189"/>
      <c r="BZ837" s="189"/>
      <c r="CA837" s="193"/>
      <c r="CB837" s="194"/>
      <c r="CC837" s="292"/>
      <c r="CD837" s="189"/>
      <c r="CE837" s="189"/>
      <c r="CF837" s="181"/>
      <c r="CG837" s="294"/>
      <c r="CH837" s="294"/>
      <c r="CI837" s="227"/>
      <c r="CJ837" s="142"/>
      <c r="CK837" s="192"/>
      <c r="CL837" s="142"/>
      <c r="CM837" s="188"/>
      <c r="CN837" s="295"/>
      <c r="CO837" s="189"/>
      <c r="CP837" s="189"/>
      <c r="CQ837" s="189"/>
      <c r="CR837" s="142"/>
      <c r="CS837" s="194"/>
    </row>
    <row r="838" spans="2:97">
      <c r="B838" s="181"/>
      <c r="C838" s="65"/>
      <c r="D838" s="65"/>
      <c r="E838" s="65"/>
      <c r="J838" s="192"/>
      <c r="K838"/>
      <c r="L838"/>
      <c r="O838" s="228"/>
      <c r="P838" s="228"/>
      <c r="Q838" s="189"/>
      <c r="R838" s="189"/>
      <c r="S838" s="187"/>
      <c r="T838" s="181"/>
      <c r="U838" s="187"/>
      <c r="V838" s="188"/>
      <c r="W838" s="189"/>
      <c r="X838" s="189"/>
      <c r="Y838" s="189"/>
      <c r="Z838" s="189"/>
      <c r="AA838" s="189"/>
      <c r="AB838" s="189"/>
      <c r="AC838" s="189"/>
      <c r="AD838" s="189"/>
      <c r="AE838" s="189"/>
      <c r="AF838" s="189"/>
      <c r="AG838" s="189"/>
      <c r="AH838" s="189"/>
      <c r="AI838" s="189"/>
      <c r="AJ838" s="189"/>
      <c r="AK838" s="189"/>
      <c r="AL838" s="189"/>
      <c r="AM838" s="189"/>
      <c r="AN838" s="189"/>
      <c r="AO838" s="189"/>
      <c r="AP838" s="189"/>
      <c r="AQ838" s="189"/>
      <c r="AR838" s="189"/>
      <c r="AS838" s="189"/>
      <c r="AT838" s="189"/>
      <c r="AU838" s="189"/>
      <c r="AV838" s="189"/>
      <c r="AW838" s="189"/>
      <c r="AX838" s="189"/>
      <c r="AY838" s="194"/>
      <c r="AZ838" s="142"/>
      <c r="BA838" s="184"/>
      <c r="BB838" s="184"/>
      <c r="BC838" s="184"/>
      <c r="BD838" s="189"/>
      <c r="BE838" s="189"/>
      <c r="BF838" s="189"/>
      <c r="BG838" s="189"/>
      <c r="BH838" s="291"/>
      <c r="BI838" s="292"/>
      <c r="BJ838" s="187"/>
      <c r="BK838" s="187"/>
      <c r="BL838" s="187"/>
      <c r="BM838" s="189"/>
      <c r="BN838" s="187"/>
      <c r="BO838" s="163"/>
      <c r="BP838" s="189"/>
      <c r="BR838" s="142"/>
      <c r="BS838" s="293"/>
      <c r="BT838" s="293"/>
      <c r="BU838" s="293"/>
      <c r="BV838" s="163"/>
      <c r="BW838" s="163"/>
      <c r="BX838" s="192"/>
      <c r="BY838" s="189"/>
      <c r="BZ838" s="189"/>
      <c r="CA838" s="193"/>
      <c r="CB838" s="194"/>
      <c r="CC838" s="292"/>
      <c r="CD838" s="189"/>
      <c r="CE838" s="189"/>
      <c r="CF838" s="181"/>
      <c r="CG838" s="294"/>
      <c r="CH838" s="294"/>
      <c r="CI838" s="227"/>
      <c r="CJ838" s="142"/>
      <c r="CK838" s="192"/>
      <c r="CL838" s="142"/>
      <c r="CM838" s="188"/>
      <c r="CN838" s="295"/>
      <c r="CO838" s="189"/>
      <c r="CP838" s="189"/>
      <c r="CQ838" s="189"/>
      <c r="CR838" s="142"/>
      <c r="CS838" s="194"/>
    </row>
    <row r="839" spans="2:97">
      <c r="B839" s="181"/>
      <c r="C839" s="65"/>
      <c r="D839" s="65"/>
      <c r="E839" s="65"/>
      <c r="J839" s="192"/>
      <c r="K839"/>
      <c r="L839"/>
      <c r="O839" s="228"/>
      <c r="P839" s="228"/>
      <c r="Q839" s="189"/>
      <c r="R839" s="189"/>
      <c r="S839" s="187"/>
      <c r="T839" s="181"/>
      <c r="U839" s="187"/>
      <c r="V839" s="188"/>
      <c r="W839" s="189"/>
      <c r="X839" s="189"/>
      <c r="Y839" s="189"/>
      <c r="Z839" s="189"/>
      <c r="AA839" s="189"/>
      <c r="AB839" s="189"/>
      <c r="AC839" s="189"/>
      <c r="AD839" s="189"/>
      <c r="AE839" s="189"/>
      <c r="AF839" s="189"/>
      <c r="AG839" s="189"/>
      <c r="AH839" s="189"/>
      <c r="AI839" s="189"/>
      <c r="AJ839" s="189"/>
      <c r="AK839" s="189"/>
      <c r="AL839" s="189"/>
      <c r="AM839" s="189"/>
      <c r="AN839" s="189"/>
      <c r="AO839" s="189"/>
      <c r="AP839" s="189"/>
      <c r="AQ839" s="189"/>
      <c r="AR839" s="189"/>
      <c r="AS839" s="189"/>
      <c r="AT839" s="189"/>
      <c r="AU839" s="189"/>
      <c r="AV839" s="189"/>
      <c r="AW839" s="189"/>
      <c r="AX839" s="189"/>
      <c r="AY839" s="194"/>
      <c r="AZ839" s="142"/>
      <c r="BA839" s="184"/>
      <c r="BB839" s="184"/>
      <c r="BC839" s="184"/>
      <c r="BD839" s="189"/>
      <c r="BE839" s="189"/>
      <c r="BF839" s="189"/>
      <c r="BG839" s="189"/>
      <c r="BH839" s="291"/>
      <c r="BI839" s="292"/>
      <c r="BJ839" s="187"/>
      <c r="BK839" s="187"/>
      <c r="BL839" s="187"/>
      <c r="BM839" s="189"/>
      <c r="BN839" s="187"/>
      <c r="BO839" s="163"/>
      <c r="BP839" s="189"/>
      <c r="BR839" s="142"/>
      <c r="BS839" s="293"/>
      <c r="BT839" s="293"/>
      <c r="BU839" s="293"/>
      <c r="BV839" s="163"/>
      <c r="BW839" s="163"/>
      <c r="BX839" s="192"/>
      <c r="BY839" s="189"/>
      <c r="BZ839" s="189"/>
      <c r="CA839" s="193"/>
      <c r="CB839" s="194"/>
      <c r="CC839" s="292"/>
      <c r="CD839" s="189"/>
      <c r="CE839" s="189"/>
      <c r="CF839" s="181"/>
      <c r="CG839" s="294"/>
      <c r="CH839" s="294"/>
      <c r="CI839" s="227"/>
      <c r="CJ839" s="142"/>
      <c r="CK839" s="192"/>
      <c r="CL839" s="142"/>
      <c r="CM839" s="188"/>
      <c r="CN839" s="295"/>
      <c r="CO839" s="189"/>
      <c r="CP839" s="189"/>
      <c r="CQ839" s="189"/>
      <c r="CR839" s="142"/>
      <c r="CS839" s="194"/>
    </row>
    <row r="840" spans="2:97">
      <c r="B840" s="181"/>
      <c r="C840" s="65"/>
      <c r="D840" s="65"/>
      <c r="E840" s="65"/>
      <c r="J840" s="192"/>
      <c r="K840"/>
      <c r="L840"/>
      <c r="O840" s="228"/>
      <c r="P840" s="228"/>
      <c r="Q840" s="189"/>
      <c r="R840" s="189"/>
      <c r="S840" s="187"/>
      <c r="T840" s="181"/>
      <c r="U840" s="187"/>
      <c r="V840" s="188"/>
      <c r="W840" s="189"/>
      <c r="X840" s="189"/>
      <c r="Y840" s="189"/>
      <c r="Z840" s="189"/>
      <c r="AA840" s="189"/>
      <c r="AB840" s="189"/>
      <c r="AC840" s="189"/>
      <c r="AD840" s="189"/>
      <c r="AE840" s="189"/>
      <c r="AF840" s="189"/>
      <c r="AG840" s="189"/>
      <c r="AH840" s="189"/>
      <c r="AI840" s="189"/>
      <c r="AJ840" s="189"/>
      <c r="AK840" s="189"/>
      <c r="AL840" s="189"/>
      <c r="AM840" s="189"/>
      <c r="AN840" s="189"/>
      <c r="AO840" s="189"/>
      <c r="AP840" s="189"/>
      <c r="AQ840" s="189"/>
      <c r="AR840" s="189"/>
      <c r="AS840" s="189"/>
      <c r="AT840" s="189"/>
      <c r="AU840" s="189"/>
      <c r="AV840" s="189"/>
      <c r="AW840" s="189"/>
      <c r="AX840" s="189"/>
      <c r="AY840" s="194"/>
      <c r="AZ840" s="142"/>
      <c r="BA840" s="184"/>
      <c r="BB840" s="184"/>
      <c r="BC840" s="184"/>
      <c r="BD840" s="189"/>
      <c r="BE840" s="189"/>
      <c r="BF840" s="189"/>
      <c r="BG840" s="189"/>
      <c r="BH840" s="291"/>
      <c r="BI840" s="292"/>
      <c r="BJ840" s="187"/>
      <c r="BK840" s="187"/>
      <c r="BL840" s="187"/>
      <c r="BM840" s="189"/>
      <c r="BN840" s="187"/>
      <c r="BO840" s="163"/>
      <c r="BP840" s="189"/>
      <c r="BR840" s="142"/>
      <c r="BS840" s="293"/>
      <c r="BT840" s="293"/>
      <c r="BU840" s="293"/>
      <c r="BV840" s="163"/>
      <c r="BW840" s="163"/>
      <c r="BX840" s="192"/>
      <c r="BY840" s="189"/>
      <c r="BZ840" s="189"/>
      <c r="CA840" s="193"/>
      <c r="CB840" s="194"/>
      <c r="CC840" s="292"/>
      <c r="CD840" s="189"/>
      <c r="CE840" s="189"/>
      <c r="CF840" s="181"/>
      <c r="CG840" s="294"/>
      <c r="CH840" s="294"/>
      <c r="CI840" s="227"/>
      <c r="CJ840" s="142"/>
      <c r="CK840" s="192"/>
      <c r="CL840" s="142"/>
      <c r="CM840" s="188"/>
      <c r="CN840" s="295"/>
      <c r="CO840" s="189"/>
      <c r="CP840" s="189"/>
      <c r="CQ840" s="189"/>
      <c r="CR840" s="142"/>
      <c r="CS840" s="194"/>
    </row>
    <row r="841" spans="2:97">
      <c r="B841" s="181"/>
      <c r="C841" s="65"/>
      <c r="D841" s="65"/>
      <c r="E841" s="65"/>
      <c r="J841" s="192"/>
      <c r="K841"/>
      <c r="L841"/>
      <c r="O841" s="228"/>
      <c r="P841" s="228"/>
      <c r="Q841" s="189"/>
      <c r="R841" s="189"/>
      <c r="S841" s="187"/>
      <c r="T841" s="181"/>
      <c r="U841" s="187"/>
      <c r="V841" s="188"/>
      <c r="W841" s="189"/>
      <c r="X841" s="189"/>
      <c r="Y841" s="189"/>
      <c r="Z841" s="189"/>
      <c r="AA841" s="189"/>
      <c r="AB841" s="189"/>
      <c r="AC841" s="189"/>
      <c r="AD841" s="189"/>
      <c r="AE841" s="189"/>
      <c r="AF841" s="189"/>
      <c r="AG841" s="189"/>
      <c r="AH841" s="189"/>
      <c r="AI841" s="189"/>
      <c r="AJ841" s="189"/>
      <c r="AK841" s="189"/>
      <c r="AL841" s="189"/>
      <c r="AM841" s="189"/>
      <c r="AN841" s="189"/>
      <c r="AO841" s="189"/>
      <c r="AP841" s="189"/>
      <c r="AQ841" s="189"/>
      <c r="AR841" s="189"/>
      <c r="AS841" s="189"/>
      <c r="AT841" s="189"/>
      <c r="AU841" s="189"/>
      <c r="AV841" s="189"/>
      <c r="AW841" s="189"/>
      <c r="AX841" s="189"/>
      <c r="AY841" s="194"/>
      <c r="AZ841" s="142"/>
      <c r="BA841" s="184"/>
      <c r="BB841" s="184"/>
      <c r="BC841" s="184"/>
      <c r="BD841" s="189"/>
      <c r="BE841" s="189"/>
      <c r="BF841" s="189"/>
      <c r="BG841" s="189"/>
      <c r="BH841" s="291"/>
      <c r="BI841" s="292"/>
      <c r="BJ841" s="187"/>
      <c r="BK841" s="187"/>
      <c r="BL841" s="187"/>
      <c r="BM841" s="189"/>
      <c r="BN841" s="187"/>
      <c r="BO841" s="163"/>
      <c r="BP841" s="189"/>
      <c r="BR841" s="142"/>
      <c r="BS841" s="293"/>
      <c r="BT841" s="293"/>
      <c r="BU841" s="293"/>
      <c r="BV841" s="163"/>
      <c r="BW841" s="163"/>
      <c r="BX841" s="192"/>
      <c r="BY841" s="189"/>
      <c r="BZ841" s="189"/>
      <c r="CA841" s="193"/>
      <c r="CB841" s="194"/>
      <c r="CC841" s="292"/>
      <c r="CD841" s="189"/>
      <c r="CE841" s="189"/>
      <c r="CF841" s="181"/>
      <c r="CG841" s="294"/>
      <c r="CH841" s="294"/>
      <c r="CI841" s="227"/>
      <c r="CJ841" s="142"/>
      <c r="CK841" s="192"/>
      <c r="CL841" s="142"/>
      <c r="CM841" s="188"/>
      <c r="CN841" s="295"/>
      <c r="CO841" s="189"/>
      <c r="CP841" s="189"/>
      <c r="CQ841" s="189"/>
      <c r="CR841" s="142"/>
      <c r="CS841" s="194"/>
    </row>
    <row r="842" spans="2:97">
      <c r="B842" s="181"/>
      <c r="C842" s="65"/>
      <c r="D842" s="65"/>
      <c r="E842" s="65"/>
      <c r="J842" s="192"/>
      <c r="K842"/>
      <c r="L842"/>
      <c r="O842" s="228"/>
      <c r="P842" s="228"/>
      <c r="Q842" s="189"/>
      <c r="R842" s="189"/>
      <c r="S842" s="187"/>
      <c r="T842" s="181"/>
      <c r="U842" s="187"/>
      <c r="V842" s="188"/>
      <c r="W842" s="189"/>
      <c r="X842" s="189"/>
      <c r="Y842" s="189"/>
      <c r="Z842" s="189"/>
      <c r="AA842" s="189"/>
      <c r="AB842" s="189"/>
      <c r="AC842" s="189"/>
      <c r="AD842" s="189"/>
      <c r="AE842" s="189"/>
      <c r="AF842" s="189"/>
      <c r="AG842" s="189"/>
      <c r="AH842" s="189"/>
      <c r="AI842" s="189"/>
      <c r="AJ842" s="189"/>
      <c r="AK842" s="189"/>
      <c r="AL842" s="189"/>
      <c r="AM842" s="189"/>
      <c r="AN842" s="189"/>
      <c r="AO842" s="189"/>
      <c r="AP842" s="189"/>
      <c r="AQ842" s="189"/>
      <c r="AR842" s="189"/>
      <c r="AS842" s="189"/>
      <c r="AT842" s="189"/>
      <c r="AU842" s="189"/>
      <c r="AV842" s="189"/>
      <c r="AW842" s="189"/>
      <c r="AX842" s="189"/>
      <c r="AY842" s="194"/>
      <c r="AZ842" s="142"/>
      <c r="BA842" s="184"/>
      <c r="BB842" s="184"/>
      <c r="BC842" s="184"/>
      <c r="BD842" s="189"/>
      <c r="BE842" s="189"/>
      <c r="BF842" s="189"/>
      <c r="BG842" s="189"/>
      <c r="BH842" s="291"/>
      <c r="BI842" s="292"/>
      <c r="BJ842" s="187"/>
      <c r="BK842" s="187"/>
      <c r="BL842" s="187"/>
      <c r="BM842" s="189"/>
      <c r="BN842" s="187"/>
      <c r="BO842" s="163"/>
      <c r="BP842" s="189"/>
      <c r="BR842" s="142"/>
      <c r="BS842" s="293"/>
      <c r="BT842" s="293"/>
      <c r="BU842" s="293"/>
      <c r="BV842" s="163"/>
      <c r="BW842" s="163"/>
      <c r="BX842" s="192"/>
      <c r="BY842" s="189"/>
      <c r="BZ842" s="189"/>
      <c r="CA842" s="193"/>
      <c r="CB842" s="194"/>
      <c r="CC842" s="292"/>
      <c r="CD842" s="189"/>
      <c r="CE842" s="189"/>
      <c r="CF842" s="181"/>
      <c r="CG842" s="294"/>
      <c r="CH842" s="294"/>
      <c r="CI842" s="227"/>
      <c r="CJ842" s="142"/>
      <c r="CK842" s="192"/>
      <c r="CL842" s="142"/>
      <c r="CM842" s="188"/>
      <c r="CN842" s="295"/>
      <c r="CO842" s="189"/>
      <c r="CP842" s="189"/>
      <c r="CQ842" s="189"/>
      <c r="CR842" s="142"/>
      <c r="CS842" s="194"/>
    </row>
    <row r="843" spans="2:97">
      <c r="B843" s="181"/>
      <c r="C843" s="65"/>
      <c r="D843" s="65"/>
      <c r="E843" s="65"/>
      <c r="J843" s="192"/>
      <c r="K843"/>
      <c r="L843"/>
      <c r="O843" s="228"/>
      <c r="P843" s="228"/>
      <c r="Q843" s="189"/>
      <c r="R843" s="189"/>
      <c r="S843" s="187"/>
      <c r="T843" s="181"/>
      <c r="U843" s="187"/>
      <c r="V843" s="188"/>
      <c r="W843" s="189"/>
      <c r="X843" s="189"/>
      <c r="Y843" s="189"/>
      <c r="Z843" s="189"/>
      <c r="AA843" s="189"/>
      <c r="AB843" s="189"/>
      <c r="AC843" s="189"/>
      <c r="AD843" s="189"/>
      <c r="AE843" s="189"/>
      <c r="AF843" s="189"/>
      <c r="AG843" s="189"/>
      <c r="AH843" s="189"/>
      <c r="AI843" s="189"/>
      <c r="AJ843" s="189"/>
      <c r="AK843" s="189"/>
      <c r="AL843" s="189"/>
      <c r="AM843" s="189"/>
      <c r="AN843" s="189"/>
      <c r="AO843" s="189"/>
      <c r="AP843" s="189"/>
      <c r="AQ843" s="189"/>
      <c r="AR843" s="189"/>
      <c r="AS843" s="189"/>
      <c r="AT843" s="189"/>
      <c r="AU843" s="189"/>
      <c r="AV843" s="189"/>
      <c r="AW843" s="189"/>
      <c r="AX843" s="189"/>
      <c r="AY843" s="194"/>
      <c r="AZ843" s="142"/>
      <c r="BA843" s="184"/>
      <c r="BB843" s="184"/>
      <c r="BC843" s="184"/>
      <c r="BD843" s="189"/>
      <c r="BE843" s="189"/>
      <c r="BF843" s="189"/>
      <c r="BG843" s="189"/>
      <c r="BH843" s="291"/>
      <c r="BI843" s="292"/>
      <c r="BJ843" s="187"/>
      <c r="BK843" s="187"/>
      <c r="BL843" s="187"/>
      <c r="BM843" s="189"/>
      <c r="BN843" s="187"/>
      <c r="BO843" s="163"/>
      <c r="BP843" s="189"/>
      <c r="BR843" s="142"/>
      <c r="BS843" s="293"/>
      <c r="BT843" s="293"/>
      <c r="BU843" s="293"/>
      <c r="BV843" s="163"/>
      <c r="BW843" s="163"/>
      <c r="BX843" s="192"/>
      <c r="BY843" s="189"/>
      <c r="BZ843" s="189"/>
      <c r="CA843" s="193"/>
      <c r="CB843" s="194"/>
      <c r="CC843" s="292"/>
      <c r="CD843" s="189"/>
      <c r="CE843" s="189"/>
      <c r="CF843" s="181"/>
      <c r="CG843" s="294"/>
      <c r="CH843" s="294"/>
      <c r="CI843" s="227"/>
      <c r="CJ843" s="142"/>
      <c r="CK843" s="192"/>
      <c r="CL843" s="142"/>
      <c r="CM843" s="188"/>
      <c r="CN843" s="295"/>
      <c r="CO843" s="189"/>
      <c r="CP843" s="189"/>
      <c r="CQ843" s="189"/>
      <c r="CR843" s="142"/>
      <c r="CS843" s="194"/>
    </row>
    <row r="844" spans="2:97">
      <c r="B844" s="181"/>
      <c r="C844" s="65"/>
      <c r="D844" s="65"/>
      <c r="E844" s="65"/>
      <c r="J844" s="192"/>
      <c r="K844"/>
      <c r="L844"/>
      <c r="O844" s="228"/>
      <c r="P844" s="228"/>
      <c r="Q844" s="189"/>
      <c r="R844" s="189"/>
      <c r="S844" s="187"/>
      <c r="T844" s="181"/>
      <c r="U844" s="187"/>
      <c r="V844" s="188"/>
      <c r="W844" s="189"/>
      <c r="X844" s="189"/>
      <c r="Y844" s="189"/>
      <c r="Z844" s="189"/>
      <c r="AA844" s="189"/>
      <c r="AB844" s="189"/>
      <c r="AC844" s="189"/>
      <c r="AD844" s="189"/>
      <c r="AE844" s="189"/>
      <c r="AF844" s="189"/>
      <c r="AG844" s="189"/>
      <c r="AH844" s="189"/>
      <c r="AI844" s="189"/>
      <c r="AJ844" s="189"/>
      <c r="AK844" s="189"/>
      <c r="AL844" s="189"/>
      <c r="AM844" s="189"/>
      <c r="AN844" s="189"/>
      <c r="AO844" s="189"/>
      <c r="AP844" s="189"/>
      <c r="AQ844" s="189"/>
      <c r="AR844" s="189"/>
      <c r="AS844" s="189"/>
      <c r="AT844" s="189"/>
      <c r="AU844" s="189"/>
      <c r="AV844" s="189"/>
      <c r="AW844" s="189"/>
      <c r="AX844" s="189"/>
      <c r="AY844" s="194"/>
      <c r="AZ844" s="142"/>
      <c r="BA844" s="184"/>
      <c r="BB844" s="184"/>
      <c r="BC844" s="184"/>
      <c r="BD844" s="189"/>
      <c r="BE844" s="189"/>
      <c r="BF844" s="189"/>
      <c r="BG844" s="189"/>
      <c r="BH844" s="291"/>
      <c r="BI844" s="292"/>
      <c r="BJ844" s="187"/>
      <c r="BK844" s="187"/>
      <c r="BL844" s="187"/>
      <c r="BM844" s="189"/>
      <c r="BN844" s="187"/>
      <c r="BO844" s="163"/>
      <c r="BP844" s="189"/>
      <c r="BR844" s="142"/>
      <c r="BS844" s="293"/>
      <c r="BT844" s="293"/>
      <c r="BU844" s="293"/>
      <c r="BV844" s="163"/>
      <c r="BW844" s="163"/>
      <c r="BX844" s="192"/>
      <c r="BY844" s="189"/>
      <c r="BZ844" s="189"/>
      <c r="CA844" s="193"/>
      <c r="CB844" s="194"/>
      <c r="CC844" s="292"/>
      <c r="CD844" s="189"/>
      <c r="CE844" s="189"/>
      <c r="CF844" s="181"/>
      <c r="CG844" s="294"/>
      <c r="CH844" s="294"/>
      <c r="CI844" s="227"/>
      <c r="CJ844" s="142"/>
      <c r="CK844" s="192"/>
      <c r="CL844" s="142"/>
      <c r="CM844" s="188"/>
      <c r="CN844" s="295"/>
      <c r="CO844" s="189"/>
      <c r="CP844" s="189"/>
      <c r="CQ844" s="189"/>
      <c r="CR844" s="142"/>
      <c r="CS844" s="194"/>
    </row>
    <row r="845" spans="2:97">
      <c r="B845" s="181"/>
      <c r="C845" s="65"/>
      <c r="D845" s="65"/>
      <c r="E845" s="65"/>
      <c r="J845" s="192"/>
      <c r="K845"/>
      <c r="L845"/>
      <c r="O845" s="228"/>
      <c r="P845" s="228"/>
      <c r="Q845" s="189"/>
      <c r="R845" s="189"/>
      <c r="S845" s="187"/>
      <c r="T845" s="181"/>
      <c r="U845" s="187"/>
      <c r="V845" s="188"/>
      <c r="W845" s="189"/>
      <c r="X845" s="189"/>
      <c r="Y845" s="189"/>
      <c r="Z845" s="189"/>
      <c r="AA845" s="189"/>
      <c r="AB845" s="189"/>
      <c r="AC845" s="189"/>
      <c r="AD845" s="189"/>
      <c r="AE845" s="189"/>
      <c r="AF845" s="189"/>
      <c r="AG845" s="189"/>
      <c r="AH845" s="189"/>
      <c r="AI845" s="189"/>
      <c r="AJ845" s="189"/>
      <c r="AK845" s="189"/>
      <c r="AL845" s="189"/>
      <c r="AM845" s="189"/>
      <c r="AN845" s="189"/>
      <c r="AO845" s="189"/>
      <c r="AP845" s="189"/>
      <c r="AQ845" s="189"/>
      <c r="AR845" s="189"/>
      <c r="AS845" s="189"/>
      <c r="AT845" s="189"/>
      <c r="AU845" s="189"/>
      <c r="AV845" s="189"/>
      <c r="AW845" s="189"/>
      <c r="AX845" s="189"/>
      <c r="AY845" s="194"/>
      <c r="AZ845" s="142"/>
      <c r="BA845" s="184"/>
      <c r="BB845" s="184"/>
      <c r="BC845" s="184"/>
      <c r="BD845" s="189"/>
      <c r="BE845" s="189"/>
      <c r="BF845" s="189"/>
      <c r="BG845" s="189"/>
      <c r="BH845" s="291"/>
      <c r="BI845" s="292"/>
      <c r="BJ845" s="187"/>
      <c r="BK845" s="187"/>
      <c r="BL845" s="187"/>
      <c r="BM845" s="189"/>
      <c r="BN845" s="187"/>
      <c r="BO845" s="163"/>
      <c r="BP845" s="189"/>
      <c r="BR845" s="142"/>
      <c r="BS845" s="293"/>
      <c r="BT845" s="293"/>
      <c r="BU845" s="293"/>
      <c r="BV845" s="163"/>
      <c r="BW845" s="163"/>
      <c r="BX845" s="192"/>
      <c r="BY845" s="189"/>
      <c r="BZ845" s="189"/>
      <c r="CA845" s="193"/>
      <c r="CB845" s="194"/>
      <c r="CC845" s="292"/>
      <c r="CD845" s="189"/>
      <c r="CE845" s="189"/>
      <c r="CF845" s="181"/>
      <c r="CG845" s="294"/>
      <c r="CH845" s="294"/>
      <c r="CI845" s="227"/>
      <c r="CJ845" s="142"/>
      <c r="CK845" s="192"/>
      <c r="CL845" s="142"/>
      <c r="CM845" s="188"/>
      <c r="CN845" s="295"/>
      <c r="CO845" s="189"/>
      <c r="CP845" s="189"/>
      <c r="CQ845" s="189"/>
      <c r="CR845" s="142"/>
      <c r="CS845" s="194"/>
    </row>
    <row r="846" spans="2:97">
      <c r="B846" s="181"/>
      <c r="C846" s="65"/>
      <c r="D846" s="65"/>
      <c r="E846" s="65"/>
      <c r="J846" s="192"/>
      <c r="K846"/>
      <c r="L846"/>
      <c r="O846" s="228"/>
      <c r="P846" s="228"/>
      <c r="Q846" s="189"/>
      <c r="R846" s="189"/>
      <c r="S846" s="187"/>
      <c r="T846" s="181"/>
      <c r="U846" s="187"/>
      <c r="V846" s="188"/>
      <c r="W846" s="189"/>
      <c r="X846" s="189"/>
      <c r="Y846" s="189"/>
      <c r="Z846" s="189"/>
      <c r="AA846" s="189"/>
      <c r="AB846" s="189"/>
      <c r="AC846" s="189"/>
      <c r="AD846" s="189"/>
      <c r="AE846" s="189"/>
      <c r="AF846" s="189"/>
      <c r="AG846" s="189"/>
      <c r="AH846" s="189"/>
      <c r="AI846" s="189"/>
      <c r="AJ846" s="189"/>
      <c r="AK846" s="189"/>
      <c r="AL846" s="189"/>
      <c r="AM846" s="189"/>
      <c r="AN846" s="189"/>
      <c r="AO846" s="189"/>
      <c r="AP846" s="189"/>
      <c r="AQ846" s="189"/>
      <c r="AR846" s="189"/>
      <c r="AS846" s="189"/>
      <c r="AT846" s="189"/>
      <c r="AU846" s="189"/>
      <c r="AV846" s="189"/>
      <c r="AW846" s="189"/>
      <c r="AX846" s="189"/>
      <c r="AY846" s="194"/>
      <c r="AZ846" s="142"/>
      <c r="BA846" s="184"/>
      <c r="BB846" s="184"/>
      <c r="BC846" s="184"/>
      <c r="BD846" s="189"/>
      <c r="BE846" s="189"/>
      <c r="BF846" s="189"/>
      <c r="BG846" s="189"/>
      <c r="BH846" s="291"/>
      <c r="BI846" s="292"/>
      <c r="BJ846" s="187"/>
      <c r="BK846" s="187"/>
      <c r="BL846" s="187"/>
      <c r="BM846" s="189"/>
      <c r="BN846" s="187"/>
      <c r="BO846" s="163"/>
      <c r="BP846" s="189"/>
      <c r="BR846" s="142"/>
      <c r="BS846" s="293"/>
      <c r="BT846" s="293"/>
      <c r="BU846" s="293"/>
      <c r="BV846" s="163"/>
      <c r="BW846" s="163"/>
      <c r="BX846" s="192"/>
      <c r="BY846" s="189"/>
      <c r="BZ846" s="189"/>
      <c r="CA846" s="193"/>
      <c r="CB846" s="194"/>
      <c r="CC846" s="292"/>
      <c r="CD846" s="189"/>
      <c r="CE846" s="189"/>
      <c r="CF846" s="181"/>
      <c r="CG846" s="294"/>
      <c r="CH846" s="294"/>
      <c r="CI846" s="227"/>
      <c r="CJ846" s="142"/>
      <c r="CK846" s="192"/>
      <c r="CL846" s="142"/>
      <c r="CM846" s="188"/>
      <c r="CN846" s="295"/>
      <c r="CO846" s="189"/>
      <c r="CP846" s="189"/>
      <c r="CQ846" s="189"/>
      <c r="CR846" s="142"/>
      <c r="CS846" s="194"/>
    </row>
    <row r="847" spans="2:97">
      <c r="B847" s="181"/>
      <c r="C847" s="65"/>
      <c r="D847" s="65"/>
      <c r="E847" s="65"/>
      <c r="J847" s="192"/>
      <c r="K847"/>
      <c r="L847"/>
      <c r="O847" s="228"/>
      <c r="P847" s="228"/>
      <c r="Q847" s="189"/>
      <c r="R847" s="189"/>
      <c r="S847" s="187"/>
      <c r="T847" s="181"/>
      <c r="U847" s="187"/>
      <c r="V847" s="188"/>
      <c r="W847" s="189"/>
      <c r="X847" s="189"/>
      <c r="Y847" s="189"/>
      <c r="Z847" s="189"/>
      <c r="AA847" s="189"/>
      <c r="AB847" s="189"/>
      <c r="AC847" s="189"/>
      <c r="AD847" s="189"/>
      <c r="AE847" s="189"/>
      <c r="AF847" s="189"/>
      <c r="AG847" s="189"/>
      <c r="AH847" s="189"/>
      <c r="AI847" s="189"/>
      <c r="AJ847" s="189"/>
      <c r="AK847" s="189"/>
      <c r="AL847" s="189"/>
      <c r="AM847" s="189"/>
      <c r="AN847" s="189"/>
      <c r="AO847" s="189"/>
      <c r="AP847" s="189"/>
      <c r="AQ847" s="189"/>
      <c r="AR847" s="189"/>
      <c r="AS847" s="189"/>
      <c r="AT847" s="189"/>
      <c r="AU847" s="189"/>
      <c r="AV847" s="189"/>
      <c r="AW847" s="189"/>
      <c r="AX847" s="189"/>
      <c r="AY847" s="194"/>
      <c r="AZ847" s="142"/>
      <c r="BA847" s="184"/>
      <c r="BB847" s="184"/>
      <c r="BC847" s="184"/>
      <c r="BD847" s="189"/>
      <c r="BE847" s="189"/>
      <c r="BF847" s="189"/>
      <c r="BG847" s="189"/>
      <c r="BH847" s="291"/>
      <c r="BI847" s="292"/>
      <c r="BJ847" s="187"/>
      <c r="BK847" s="187"/>
      <c r="BL847" s="187"/>
      <c r="BM847" s="189"/>
      <c r="BN847" s="187"/>
      <c r="BO847" s="163"/>
      <c r="BP847" s="189"/>
      <c r="BR847" s="142"/>
      <c r="BS847" s="293"/>
      <c r="BT847" s="293"/>
      <c r="BU847" s="293"/>
      <c r="BV847" s="163"/>
      <c r="BW847" s="163"/>
      <c r="BX847" s="192"/>
      <c r="BY847" s="189"/>
      <c r="BZ847" s="189"/>
      <c r="CA847" s="193"/>
      <c r="CB847" s="194"/>
      <c r="CC847" s="292"/>
      <c r="CD847" s="189"/>
      <c r="CE847" s="189"/>
      <c r="CF847" s="181"/>
      <c r="CG847" s="294"/>
      <c r="CH847" s="294"/>
      <c r="CI847" s="227"/>
      <c r="CJ847" s="142"/>
      <c r="CK847" s="192"/>
      <c r="CL847" s="142"/>
      <c r="CM847" s="188"/>
      <c r="CN847" s="295"/>
      <c r="CO847" s="189"/>
      <c r="CP847" s="189"/>
      <c r="CQ847" s="189"/>
      <c r="CR847" s="142"/>
      <c r="CS847" s="194"/>
    </row>
    <row r="848" spans="2:97">
      <c r="B848" s="181"/>
      <c r="C848" s="65"/>
      <c r="D848" s="65"/>
      <c r="E848" s="65"/>
      <c r="J848" s="192"/>
      <c r="K848"/>
      <c r="L848"/>
      <c r="O848" s="228"/>
      <c r="P848" s="228"/>
      <c r="Q848" s="189"/>
      <c r="R848" s="189"/>
      <c r="S848" s="187"/>
      <c r="T848" s="181"/>
      <c r="U848" s="187"/>
      <c r="V848" s="188"/>
      <c r="W848" s="189"/>
      <c r="X848" s="189"/>
      <c r="Y848" s="189"/>
      <c r="Z848" s="189"/>
      <c r="AA848" s="189"/>
      <c r="AB848" s="189"/>
      <c r="AC848" s="189"/>
      <c r="AD848" s="189"/>
      <c r="AE848" s="189"/>
      <c r="AF848" s="189"/>
      <c r="AG848" s="189"/>
      <c r="AH848" s="189"/>
      <c r="AI848" s="189"/>
      <c r="AJ848" s="189"/>
      <c r="AK848" s="189"/>
      <c r="AL848" s="189"/>
      <c r="AM848" s="189"/>
      <c r="AN848" s="189"/>
      <c r="AO848" s="189"/>
      <c r="AP848" s="189"/>
      <c r="AQ848" s="189"/>
      <c r="AR848" s="189"/>
      <c r="AS848" s="189"/>
      <c r="AT848" s="189"/>
      <c r="AU848" s="189"/>
      <c r="AV848" s="189"/>
      <c r="AW848" s="189"/>
      <c r="AX848" s="189"/>
      <c r="AY848" s="194"/>
      <c r="AZ848" s="142"/>
      <c r="BA848" s="184"/>
      <c r="BB848" s="184"/>
      <c r="BC848" s="184"/>
      <c r="BD848" s="189"/>
      <c r="BE848" s="189"/>
      <c r="BF848" s="189"/>
      <c r="BG848" s="189"/>
      <c r="BH848" s="291"/>
      <c r="BI848" s="292"/>
      <c r="BJ848" s="187"/>
      <c r="BK848" s="187"/>
      <c r="BL848" s="187"/>
      <c r="BM848" s="189"/>
      <c r="BN848" s="187"/>
      <c r="BO848" s="163"/>
      <c r="BP848" s="189"/>
      <c r="BR848" s="142"/>
      <c r="BS848" s="293"/>
      <c r="BT848" s="293"/>
      <c r="BU848" s="293"/>
      <c r="BV848" s="163"/>
      <c r="BW848" s="163"/>
      <c r="BX848" s="192"/>
      <c r="BY848" s="189"/>
      <c r="BZ848" s="189"/>
      <c r="CA848" s="193"/>
      <c r="CB848" s="194"/>
      <c r="CC848" s="292"/>
      <c r="CD848" s="189"/>
      <c r="CE848" s="189"/>
      <c r="CF848" s="181"/>
      <c r="CG848" s="294"/>
      <c r="CH848" s="294"/>
      <c r="CI848" s="227"/>
      <c r="CJ848" s="142"/>
      <c r="CK848" s="192"/>
      <c r="CL848" s="142"/>
      <c r="CM848" s="188"/>
      <c r="CN848" s="295"/>
      <c r="CO848" s="189"/>
      <c r="CP848" s="189"/>
      <c r="CQ848" s="189"/>
      <c r="CR848" s="142"/>
      <c r="CS848" s="194"/>
    </row>
    <row r="849" spans="2:97">
      <c r="B849" s="181"/>
      <c r="C849" s="65"/>
      <c r="D849" s="65"/>
      <c r="E849" s="65"/>
      <c r="J849" s="192"/>
      <c r="K849"/>
      <c r="L849"/>
      <c r="O849" s="228"/>
      <c r="P849" s="228"/>
      <c r="Q849" s="189"/>
      <c r="R849" s="189"/>
      <c r="S849" s="187"/>
      <c r="T849" s="181"/>
      <c r="U849" s="187"/>
      <c r="V849" s="188"/>
      <c r="W849" s="189"/>
      <c r="X849" s="189"/>
      <c r="Y849" s="189"/>
      <c r="Z849" s="189"/>
      <c r="AA849" s="189"/>
      <c r="AB849" s="189"/>
      <c r="AC849" s="189"/>
      <c r="AD849" s="189"/>
      <c r="AE849" s="189"/>
      <c r="AF849" s="189"/>
      <c r="AG849" s="189"/>
      <c r="AH849" s="189"/>
      <c r="AI849" s="189"/>
      <c r="AJ849" s="189"/>
      <c r="AK849" s="189"/>
      <c r="AL849" s="189"/>
      <c r="AM849" s="189"/>
      <c r="AN849" s="189"/>
      <c r="AO849" s="189"/>
      <c r="AP849" s="189"/>
      <c r="AQ849" s="189"/>
      <c r="AR849" s="189"/>
      <c r="AS849" s="189"/>
      <c r="AT849" s="189"/>
      <c r="AU849" s="189"/>
      <c r="AV849" s="189"/>
      <c r="AW849" s="189"/>
      <c r="AX849" s="189"/>
      <c r="AY849" s="194"/>
      <c r="AZ849" s="142"/>
      <c r="BA849" s="184"/>
      <c r="BB849" s="184"/>
      <c r="BC849" s="184"/>
      <c r="BD849" s="189"/>
      <c r="BE849" s="189"/>
      <c r="BF849" s="189"/>
      <c r="BG849" s="189"/>
      <c r="BH849" s="291"/>
      <c r="BI849" s="292"/>
      <c r="BJ849" s="187"/>
      <c r="BK849" s="187"/>
      <c r="BL849" s="187"/>
      <c r="BM849" s="189"/>
      <c r="BN849" s="187"/>
      <c r="BO849" s="163"/>
      <c r="BP849" s="189"/>
      <c r="BR849" s="142"/>
      <c r="BS849" s="293"/>
      <c r="BT849" s="293"/>
      <c r="BU849" s="293"/>
      <c r="BV849" s="163"/>
      <c r="BW849" s="163"/>
      <c r="BX849" s="192"/>
      <c r="BY849" s="189"/>
      <c r="BZ849" s="189"/>
      <c r="CA849" s="193"/>
      <c r="CB849" s="194"/>
      <c r="CC849" s="292"/>
      <c r="CD849" s="189"/>
      <c r="CE849" s="189"/>
      <c r="CF849" s="181"/>
      <c r="CG849" s="294"/>
      <c r="CH849" s="294"/>
      <c r="CI849" s="227"/>
      <c r="CJ849" s="142"/>
      <c r="CK849" s="192"/>
      <c r="CL849" s="142"/>
      <c r="CM849" s="188"/>
      <c r="CN849" s="295"/>
      <c r="CO849" s="189"/>
      <c r="CP849" s="189"/>
      <c r="CQ849" s="189"/>
      <c r="CR849" s="142"/>
      <c r="CS849" s="194"/>
    </row>
    <row r="850" spans="2:97">
      <c r="B850" s="181"/>
      <c r="C850" s="65"/>
      <c r="D850" s="65"/>
      <c r="E850" s="65"/>
      <c r="J850" s="192"/>
      <c r="K850"/>
      <c r="L850"/>
      <c r="O850" s="228"/>
      <c r="P850" s="228"/>
      <c r="Q850" s="189"/>
      <c r="R850" s="189"/>
      <c r="S850" s="187"/>
      <c r="T850" s="181"/>
      <c r="U850" s="187"/>
      <c r="V850" s="188"/>
      <c r="W850" s="189"/>
      <c r="X850" s="189"/>
      <c r="Y850" s="189"/>
      <c r="Z850" s="189"/>
      <c r="AA850" s="189"/>
      <c r="AB850" s="189"/>
      <c r="AC850" s="189"/>
      <c r="AD850" s="189"/>
      <c r="AE850" s="189"/>
      <c r="AF850" s="189"/>
      <c r="AG850" s="189"/>
      <c r="AH850" s="189"/>
      <c r="AI850" s="189"/>
      <c r="AJ850" s="189"/>
      <c r="AK850" s="189"/>
      <c r="AL850" s="189"/>
      <c r="AM850" s="189"/>
      <c r="AN850" s="189"/>
      <c r="AO850" s="189"/>
      <c r="AP850" s="189"/>
      <c r="AQ850" s="189"/>
      <c r="AR850" s="189"/>
      <c r="AS850" s="189"/>
      <c r="AT850" s="189"/>
      <c r="AU850" s="189"/>
      <c r="AV850" s="189"/>
      <c r="AW850" s="189"/>
      <c r="AX850" s="189"/>
      <c r="AY850" s="194"/>
      <c r="AZ850" s="142"/>
      <c r="BA850" s="184"/>
      <c r="BB850" s="184"/>
      <c r="BC850" s="184"/>
      <c r="BD850" s="189"/>
      <c r="BE850" s="189"/>
      <c r="BF850" s="189"/>
      <c r="BG850" s="189"/>
      <c r="BH850" s="291"/>
      <c r="BI850" s="292"/>
      <c r="BJ850" s="187"/>
      <c r="BK850" s="187"/>
      <c r="BL850" s="187"/>
      <c r="BM850" s="189"/>
      <c r="BN850" s="187"/>
      <c r="BO850" s="163"/>
      <c r="BP850" s="189"/>
      <c r="BR850" s="142"/>
      <c r="BS850" s="293"/>
      <c r="BT850" s="293"/>
      <c r="BU850" s="293"/>
      <c r="BV850" s="163"/>
      <c r="BW850" s="163"/>
      <c r="BX850" s="192"/>
      <c r="BY850" s="189"/>
      <c r="BZ850" s="189"/>
      <c r="CA850" s="193"/>
      <c r="CB850" s="194"/>
      <c r="CC850" s="292"/>
      <c r="CD850" s="189"/>
      <c r="CE850" s="189"/>
      <c r="CF850" s="181"/>
      <c r="CG850" s="294"/>
      <c r="CH850" s="294"/>
      <c r="CI850" s="227"/>
      <c r="CJ850" s="142"/>
      <c r="CK850" s="192"/>
      <c r="CL850" s="142"/>
      <c r="CM850" s="188"/>
      <c r="CN850" s="295"/>
      <c r="CO850" s="189"/>
      <c r="CP850" s="189"/>
      <c r="CQ850" s="189"/>
      <c r="CR850" s="142"/>
      <c r="CS850" s="194"/>
    </row>
    <row r="851" spans="2:97">
      <c r="B851" s="181"/>
      <c r="C851" s="65"/>
      <c r="D851" s="65"/>
      <c r="E851" s="65"/>
      <c r="J851" s="192"/>
      <c r="K851"/>
      <c r="L851"/>
      <c r="O851" s="228"/>
      <c r="P851" s="228"/>
      <c r="Q851" s="189"/>
      <c r="R851" s="189"/>
      <c r="S851" s="187"/>
      <c r="T851" s="181"/>
      <c r="U851" s="187"/>
      <c r="V851" s="188"/>
      <c r="W851" s="189"/>
      <c r="X851" s="189"/>
      <c r="Y851" s="189"/>
      <c r="Z851" s="189"/>
      <c r="AA851" s="189"/>
      <c r="AB851" s="189"/>
      <c r="AC851" s="189"/>
      <c r="AD851" s="189"/>
      <c r="AE851" s="189"/>
      <c r="AF851" s="189"/>
      <c r="AG851" s="189"/>
      <c r="AH851" s="189"/>
      <c r="AI851" s="189"/>
      <c r="AJ851" s="189"/>
      <c r="AK851" s="189"/>
      <c r="AL851" s="189"/>
      <c r="AM851" s="189"/>
      <c r="AN851" s="189"/>
      <c r="AO851" s="189"/>
      <c r="AP851" s="189"/>
      <c r="AQ851" s="189"/>
      <c r="AR851" s="189"/>
      <c r="AS851" s="189"/>
      <c r="AT851" s="189"/>
      <c r="AU851" s="189"/>
      <c r="AV851" s="189"/>
      <c r="AW851" s="189"/>
      <c r="AX851" s="189"/>
      <c r="AY851" s="194"/>
      <c r="AZ851" s="142"/>
      <c r="BA851" s="184"/>
      <c r="BB851" s="184"/>
      <c r="BC851" s="184"/>
      <c r="BD851" s="189"/>
      <c r="BE851" s="189"/>
      <c r="BF851" s="189"/>
      <c r="BG851" s="189"/>
      <c r="BH851" s="291"/>
      <c r="BI851" s="292"/>
      <c r="BJ851" s="187"/>
      <c r="BK851" s="187"/>
      <c r="BL851" s="187"/>
      <c r="BM851" s="189"/>
      <c r="BN851" s="187"/>
      <c r="BO851" s="163"/>
      <c r="BP851" s="189"/>
      <c r="BR851" s="142"/>
      <c r="BS851" s="293"/>
      <c r="BT851" s="293"/>
      <c r="BU851" s="293"/>
      <c r="BV851" s="163"/>
      <c r="BW851" s="163"/>
      <c r="BX851" s="192"/>
      <c r="BY851" s="189"/>
      <c r="BZ851" s="189"/>
      <c r="CA851" s="193"/>
      <c r="CB851" s="194"/>
      <c r="CC851" s="292"/>
      <c r="CD851" s="189"/>
      <c r="CE851" s="189"/>
      <c r="CF851" s="181"/>
      <c r="CG851" s="294"/>
      <c r="CH851" s="294"/>
      <c r="CI851" s="227"/>
      <c r="CJ851" s="142"/>
      <c r="CK851" s="192"/>
      <c r="CL851" s="142"/>
      <c r="CM851" s="188"/>
      <c r="CN851" s="295"/>
      <c r="CO851" s="189"/>
      <c r="CP851" s="189"/>
      <c r="CQ851" s="189"/>
      <c r="CR851" s="142"/>
      <c r="CS851" s="194"/>
    </row>
    <row r="852" spans="2:97">
      <c r="B852" s="181"/>
      <c r="C852" s="65"/>
      <c r="D852" s="65"/>
      <c r="E852" s="65"/>
      <c r="J852" s="192"/>
      <c r="K852"/>
      <c r="L852"/>
      <c r="O852" s="228"/>
      <c r="P852" s="228"/>
      <c r="Q852" s="189"/>
      <c r="R852" s="189"/>
      <c r="S852" s="187"/>
      <c r="T852" s="181"/>
      <c r="U852" s="187"/>
      <c r="V852" s="188"/>
      <c r="W852" s="189"/>
      <c r="X852" s="189"/>
      <c r="Y852" s="189"/>
      <c r="Z852" s="189"/>
      <c r="AA852" s="189"/>
      <c r="AB852" s="189"/>
      <c r="AC852" s="189"/>
      <c r="AD852" s="189"/>
      <c r="AE852" s="189"/>
      <c r="AF852" s="189"/>
      <c r="AG852" s="189"/>
      <c r="AH852" s="189"/>
      <c r="AI852" s="189"/>
      <c r="AJ852" s="189"/>
      <c r="AK852" s="189"/>
      <c r="AL852" s="189"/>
      <c r="AM852" s="189"/>
      <c r="AN852" s="189"/>
      <c r="AO852" s="189"/>
      <c r="AP852" s="189"/>
      <c r="AQ852" s="189"/>
      <c r="AR852" s="189"/>
      <c r="AS852" s="189"/>
      <c r="AT852" s="189"/>
      <c r="AU852" s="189"/>
      <c r="AV852" s="189"/>
      <c r="AW852" s="189"/>
      <c r="AX852" s="189"/>
      <c r="AY852" s="194"/>
      <c r="AZ852" s="142"/>
      <c r="BA852" s="184"/>
      <c r="BB852" s="184"/>
      <c r="BC852" s="184"/>
      <c r="BD852" s="189"/>
      <c r="BE852" s="189"/>
      <c r="BF852" s="189"/>
      <c r="BG852" s="189"/>
      <c r="BH852" s="291"/>
      <c r="BI852" s="292"/>
      <c r="BJ852" s="187"/>
      <c r="BK852" s="187"/>
      <c r="BL852" s="187"/>
      <c r="BM852" s="189"/>
      <c r="BN852" s="187"/>
      <c r="BO852" s="163"/>
      <c r="BP852" s="189"/>
      <c r="BR852" s="142"/>
      <c r="BS852" s="293"/>
      <c r="BT852" s="293"/>
      <c r="BU852" s="293"/>
      <c r="BV852" s="163"/>
      <c r="BW852" s="163"/>
      <c r="BX852" s="192"/>
      <c r="BY852" s="189"/>
      <c r="BZ852" s="189"/>
      <c r="CA852" s="193"/>
      <c r="CB852" s="194"/>
      <c r="CC852" s="292"/>
      <c r="CD852" s="189"/>
      <c r="CE852" s="189"/>
      <c r="CF852" s="181"/>
      <c r="CG852" s="294"/>
      <c r="CH852" s="294"/>
      <c r="CI852" s="227"/>
      <c r="CJ852" s="142"/>
      <c r="CK852" s="192"/>
      <c r="CL852" s="142"/>
      <c r="CM852" s="188"/>
      <c r="CN852" s="295"/>
      <c r="CO852" s="189"/>
      <c r="CP852" s="189"/>
      <c r="CQ852" s="189"/>
      <c r="CR852" s="142"/>
      <c r="CS852" s="194"/>
    </row>
    <row r="853" spans="2:97">
      <c r="B853" s="181"/>
      <c r="C853" s="65"/>
      <c r="D853" s="65"/>
      <c r="E853" s="65"/>
      <c r="J853" s="192"/>
      <c r="K853"/>
      <c r="L853"/>
      <c r="O853" s="228"/>
      <c r="P853" s="228"/>
      <c r="Q853" s="189"/>
      <c r="R853" s="189"/>
      <c r="S853" s="187"/>
      <c r="T853" s="181"/>
      <c r="U853" s="187"/>
      <c r="V853" s="188"/>
      <c r="W853" s="189"/>
      <c r="X853" s="189"/>
      <c r="Y853" s="189"/>
      <c r="Z853" s="189"/>
      <c r="AA853" s="189"/>
      <c r="AB853" s="189"/>
      <c r="AC853" s="189"/>
      <c r="AD853" s="189"/>
      <c r="AE853" s="189"/>
      <c r="AF853" s="189"/>
      <c r="AG853" s="189"/>
      <c r="AH853" s="189"/>
      <c r="AI853" s="189"/>
      <c r="AJ853" s="189"/>
      <c r="AK853" s="189"/>
      <c r="AL853" s="189"/>
      <c r="AM853" s="189"/>
      <c r="AN853" s="189"/>
      <c r="AO853" s="189"/>
      <c r="AP853" s="189"/>
      <c r="AQ853" s="189"/>
      <c r="AR853" s="189"/>
      <c r="AS853" s="189"/>
      <c r="AT853" s="189"/>
      <c r="AU853" s="189"/>
      <c r="AV853" s="189"/>
      <c r="AW853" s="189"/>
      <c r="AX853" s="189"/>
      <c r="AY853" s="194"/>
      <c r="AZ853" s="142"/>
      <c r="BA853" s="184"/>
      <c r="BB853" s="184"/>
      <c r="BC853" s="184"/>
      <c r="BD853" s="189"/>
      <c r="BE853" s="189"/>
      <c r="BF853" s="189"/>
      <c r="BG853" s="189"/>
      <c r="BH853" s="291"/>
      <c r="BI853" s="292"/>
      <c r="BJ853" s="187"/>
      <c r="BK853" s="187"/>
      <c r="BL853" s="187"/>
      <c r="BM853" s="189"/>
      <c r="BN853" s="187"/>
      <c r="BO853" s="163"/>
      <c r="BP853" s="189"/>
      <c r="BR853" s="142"/>
      <c r="BS853" s="293"/>
      <c r="BT853" s="293"/>
      <c r="BU853" s="293"/>
      <c r="BV853" s="163"/>
      <c r="BW853" s="163"/>
      <c r="BX853" s="192"/>
      <c r="BY853" s="189"/>
      <c r="BZ853" s="189"/>
      <c r="CA853" s="193"/>
      <c r="CB853" s="194"/>
      <c r="CC853" s="292"/>
      <c r="CD853" s="189"/>
      <c r="CE853" s="189"/>
      <c r="CF853" s="181"/>
      <c r="CG853" s="294"/>
      <c r="CH853" s="294"/>
      <c r="CI853" s="227"/>
      <c r="CJ853" s="142"/>
      <c r="CK853" s="192"/>
      <c r="CL853" s="142"/>
      <c r="CM853" s="188"/>
      <c r="CN853" s="295"/>
      <c r="CO853" s="189"/>
      <c r="CP853" s="189"/>
      <c r="CQ853" s="189"/>
      <c r="CR853" s="142"/>
      <c r="CS853" s="194"/>
    </row>
    <row r="854" spans="2:97">
      <c r="B854" s="181"/>
      <c r="C854" s="65"/>
      <c r="D854" s="65"/>
      <c r="E854" s="65"/>
      <c r="J854" s="192"/>
      <c r="K854"/>
      <c r="L854"/>
      <c r="O854" s="228"/>
      <c r="P854" s="228"/>
      <c r="Q854" s="189"/>
      <c r="R854" s="189"/>
      <c r="S854" s="187"/>
      <c r="T854" s="181"/>
      <c r="U854" s="187"/>
      <c r="V854" s="188"/>
      <c r="W854" s="189"/>
      <c r="X854" s="189"/>
      <c r="Y854" s="189"/>
      <c r="Z854" s="189"/>
      <c r="AA854" s="189"/>
      <c r="AB854" s="189"/>
      <c r="AC854" s="189"/>
      <c r="AD854" s="189"/>
      <c r="AE854" s="189"/>
      <c r="AF854" s="189"/>
      <c r="AG854" s="189"/>
      <c r="AH854" s="189"/>
      <c r="AI854" s="189"/>
      <c r="AJ854" s="189"/>
      <c r="AK854" s="189"/>
      <c r="AL854" s="189"/>
      <c r="AM854" s="189"/>
      <c r="AN854" s="189"/>
      <c r="AO854" s="189"/>
      <c r="AP854" s="189"/>
      <c r="AQ854" s="189"/>
      <c r="AR854" s="189"/>
      <c r="AS854" s="189"/>
      <c r="AT854" s="189"/>
      <c r="AU854" s="189"/>
      <c r="AV854" s="189"/>
      <c r="AW854" s="189"/>
      <c r="AX854" s="189"/>
      <c r="AY854" s="194"/>
      <c r="AZ854" s="142"/>
      <c r="BA854" s="184"/>
      <c r="BB854" s="184"/>
      <c r="BC854" s="184"/>
      <c r="BD854" s="189"/>
      <c r="BE854" s="189"/>
      <c r="BF854" s="189"/>
      <c r="BG854" s="189"/>
      <c r="BH854" s="291"/>
      <c r="BI854" s="292"/>
      <c r="BJ854" s="187"/>
      <c r="BK854" s="187"/>
      <c r="BL854" s="187"/>
      <c r="BM854" s="189"/>
      <c r="BN854" s="187"/>
      <c r="BO854" s="163"/>
      <c r="BP854" s="189"/>
      <c r="BR854" s="142"/>
      <c r="BS854" s="293"/>
      <c r="BT854" s="293"/>
      <c r="BU854" s="293"/>
      <c r="BV854" s="163"/>
      <c r="BW854" s="163"/>
      <c r="BX854" s="192"/>
      <c r="BY854" s="189"/>
      <c r="BZ854" s="189"/>
      <c r="CA854" s="193"/>
      <c r="CB854" s="194"/>
      <c r="CC854" s="292"/>
      <c r="CD854" s="189"/>
      <c r="CE854" s="189"/>
      <c r="CF854" s="181"/>
      <c r="CG854" s="294"/>
      <c r="CH854" s="294"/>
      <c r="CI854" s="227"/>
      <c r="CJ854" s="142"/>
      <c r="CK854" s="192"/>
      <c r="CL854" s="142"/>
      <c r="CM854" s="188"/>
      <c r="CN854" s="295"/>
      <c r="CO854" s="189"/>
      <c r="CP854" s="189"/>
      <c r="CQ854" s="189"/>
      <c r="CR854" s="142"/>
      <c r="CS854" s="194"/>
    </row>
    <row r="855" spans="2:97">
      <c r="B855" s="181"/>
      <c r="C855" s="65"/>
      <c r="D855" s="65"/>
      <c r="E855" s="65"/>
      <c r="J855" s="192"/>
      <c r="K855"/>
      <c r="L855"/>
      <c r="O855" s="228"/>
      <c r="P855" s="228"/>
      <c r="Q855" s="189"/>
      <c r="R855" s="189"/>
      <c r="S855" s="187"/>
      <c r="T855" s="181"/>
      <c r="U855" s="187"/>
      <c r="V855" s="188"/>
      <c r="W855" s="189"/>
      <c r="X855" s="189"/>
      <c r="Y855" s="189"/>
      <c r="Z855" s="189"/>
      <c r="AA855" s="189"/>
      <c r="AB855" s="189"/>
      <c r="AC855" s="189"/>
      <c r="AD855" s="189"/>
      <c r="AE855" s="189"/>
      <c r="AF855" s="189"/>
      <c r="AG855" s="189"/>
      <c r="AH855" s="189"/>
      <c r="AI855" s="189"/>
      <c r="AJ855" s="189"/>
      <c r="AK855" s="189"/>
      <c r="AL855" s="189"/>
      <c r="AM855" s="189"/>
      <c r="AN855" s="189"/>
      <c r="AO855" s="189"/>
      <c r="AP855" s="189"/>
      <c r="AQ855" s="189"/>
      <c r="AR855" s="189"/>
      <c r="AS855" s="189"/>
      <c r="AT855" s="189"/>
      <c r="AU855" s="189"/>
      <c r="AV855" s="189"/>
      <c r="AW855" s="189"/>
      <c r="AX855" s="189"/>
      <c r="AY855" s="194"/>
      <c r="AZ855" s="142"/>
      <c r="BA855" s="184"/>
      <c r="BB855" s="184"/>
      <c r="BC855" s="184"/>
      <c r="BD855" s="189"/>
      <c r="BE855" s="189"/>
      <c r="BF855" s="189"/>
      <c r="BG855" s="189"/>
      <c r="BH855" s="291"/>
      <c r="BI855" s="292"/>
      <c r="BJ855" s="187"/>
      <c r="BK855" s="187"/>
      <c r="BL855" s="187"/>
      <c r="BM855" s="189"/>
      <c r="BN855" s="187"/>
      <c r="BO855" s="163"/>
      <c r="BP855" s="189"/>
      <c r="BR855" s="142"/>
      <c r="BS855" s="293"/>
      <c r="BT855" s="293"/>
      <c r="BU855" s="293"/>
      <c r="BV855" s="163"/>
      <c r="BW855" s="163"/>
      <c r="BX855" s="192"/>
      <c r="BY855" s="189"/>
      <c r="BZ855" s="189"/>
      <c r="CA855" s="193"/>
      <c r="CB855" s="194"/>
      <c r="CC855" s="292"/>
      <c r="CD855" s="189"/>
      <c r="CE855" s="189"/>
      <c r="CF855" s="181"/>
      <c r="CG855" s="294"/>
      <c r="CH855" s="294"/>
      <c r="CI855" s="227"/>
      <c r="CJ855" s="142"/>
      <c r="CK855" s="192"/>
      <c r="CL855" s="142"/>
      <c r="CM855" s="188"/>
      <c r="CN855" s="295"/>
      <c r="CO855" s="189"/>
      <c r="CP855" s="189"/>
      <c r="CQ855" s="189"/>
      <c r="CR855" s="142"/>
      <c r="CS855" s="194"/>
    </row>
    <row r="856" spans="2:97">
      <c r="B856" s="181"/>
      <c r="C856" s="65"/>
      <c r="D856" s="65"/>
      <c r="E856" s="65"/>
      <c r="J856" s="192"/>
      <c r="K856"/>
      <c r="L856"/>
      <c r="O856" s="228"/>
      <c r="P856" s="228"/>
      <c r="Q856" s="189"/>
      <c r="R856" s="189"/>
      <c r="S856" s="187"/>
      <c r="T856" s="181"/>
      <c r="U856" s="187"/>
      <c r="V856" s="188"/>
      <c r="W856" s="189"/>
      <c r="X856" s="189"/>
      <c r="Y856" s="189"/>
      <c r="Z856" s="189"/>
      <c r="AA856" s="189"/>
      <c r="AB856" s="189"/>
      <c r="AC856" s="189"/>
      <c r="AD856" s="189"/>
      <c r="AE856" s="189"/>
      <c r="AF856" s="189"/>
      <c r="AG856" s="189"/>
      <c r="AH856" s="189"/>
      <c r="AI856" s="189"/>
      <c r="AJ856" s="189"/>
      <c r="AK856" s="189"/>
      <c r="AL856" s="189"/>
      <c r="AM856" s="189"/>
      <c r="AN856" s="189"/>
      <c r="AO856" s="189"/>
      <c r="AP856" s="189"/>
      <c r="AQ856" s="189"/>
      <c r="AR856" s="189"/>
      <c r="AS856" s="189"/>
      <c r="AT856" s="189"/>
      <c r="AU856" s="189"/>
      <c r="AV856" s="189"/>
      <c r="AW856" s="189"/>
      <c r="AX856" s="189"/>
      <c r="AY856" s="194"/>
      <c r="AZ856" s="142"/>
      <c r="BA856" s="184"/>
      <c r="BB856" s="184"/>
      <c r="BC856" s="184"/>
      <c r="BD856" s="189"/>
      <c r="BE856" s="189"/>
      <c r="BF856" s="189"/>
      <c r="BG856" s="189"/>
      <c r="BH856" s="291"/>
      <c r="BI856" s="292"/>
      <c r="BJ856" s="187"/>
      <c r="BK856" s="187"/>
      <c r="BL856" s="187"/>
      <c r="BM856" s="189"/>
      <c r="BN856" s="187"/>
      <c r="BO856" s="163"/>
      <c r="BP856" s="189"/>
      <c r="BR856" s="142"/>
      <c r="BS856" s="293"/>
      <c r="BT856" s="293"/>
      <c r="BU856" s="293"/>
      <c r="BV856" s="163"/>
      <c r="BW856" s="163"/>
      <c r="BX856" s="192"/>
      <c r="BY856" s="189"/>
      <c r="BZ856" s="189"/>
      <c r="CA856" s="193"/>
      <c r="CB856" s="194"/>
      <c r="CC856" s="292"/>
      <c r="CD856" s="189"/>
      <c r="CE856" s="189"/>
      <c r="CF856" s="181"/>
      <c r="CG856" s="294"/>
      <c r="CH856" s="294"/>
      <c r="CI856" s="227"/>
      <c r="CJ856" s="142"/>
      <c r="CK856" s="192"/>
      <c r="CL856" s="142"/>
      <c r="CM856" s="188"/>
      <c r="CN856" s="295"/>
      <c r="CO856" s="189"/>
      <c r="CP856" s="189"/>
      <c r="CQ856" s="189"/>
      <c r="CR856" s="142"/>
      <c r="CS856" s="194"/>
    </row>
    <row r="857" spans="2:97">
      <c r="B857" s="181"/>
      <c r="C857" s="65"/>
      <c r="D857" s="65"/>
      <c r="E857" s="65"/>
      <c r="J857" s="192"/>
      <c r="K857"/>
      <c r="L857"/>
      <c r="O857" s="228"/>
      <c r="P857" s="228"/>
      <c r="Q857" s="189"/>
      <c r="R857" s="189"/>
      <c r="S857" s="187"/>
      <c r="T857" s="181"/>
      <c r="U857" s="187"/>
      <c r="V857" s="188"/>
      <c r="W857" s="189"/>
      <c r="X857" s="189"/>
      <c r="Y857" s="189"/>
      <c r="Z857" s="189"/>
      <c r="AA857" s="189"/>
      <c r="AB857" s="189"/>
      <c r="AC857" s="189"/>
      <c r="AD857" s="189"/>
      <c r="AE857" s="189"/>
      <c r="AF857" s="189"/>
      <c r="AG857" s="189"/>
      <c r="AH857" s="189"/>
      <c r="AI857" s="189"/>
      <c r="AJ857" s="189"/>
      <c r="AK857" s="189"/>
      <c r="AL857" s="189"/>
      <c r="AM857" s="189"/>
      <c r="AN857" s="189"/>
      <c r="AO857" s="189"/>
      <c r="AP857" s="189"/>
      <c r="AQ857" s="189"/>
      <c r="AR857" s="189"/>
      <c r="AS857" s="189"/>
      <c r="AT857" s="189"/>
      <c r="AU857" s="189"/>
      <c r="AV857" s="189"/>
      <c r="AW857" s="189"/>
      <c r="AX857" s="189"/>
      <c r="AY857" s="194"/>
      <c r="AZ857" s="142"/>
      <c r="BA857" s="184"/>
      <c r="BB857" s="184"/>
      <c r="BC857" s="184"/>
      <c r="BD857" s="189"/>
      <c r="BE857" s="189"/>
      <c r="BF857" s="189"/>
      <c r="BG857" s="189"/>
      <c r="BH857" s="291"/>
      <c r="BI857" s="292"/>
      <c r="BJ857" s="187"/>
      <c r="BK857" s="187"/>
      <c r="BL857" s="187"/>
      <c r="BM857" s="189"/>
      <c r="BN857" s="187"/>
      <c r="BO857" s="163"/>
      <c r="BP857" s="189"/>
      <c r="BR857" s="142"/>
      <c r="BS857" s="293"/>
      <c r="BT857" s="293"/>
      <c r="BU857" s="293"/>
      <c r="BV857" s="163"/>
      <c r="BW857" s="163"/>
      <c r="BX857" s="192"/>
      <c r="BY857" s="189"/>
      <c r="BZ857" s="189"/>
      <c r="CA857" s="193"/>
      <c r="CB857" s="194"/>
      <c r="CC857" s="292"/>
      <c r="CD857" s="189"/>
      <c r="CE857" s="189"/>
      <c r="CF857" s="181"/>
      <c r="CG857" s="294"/>
      <c r="CH857" s="294"/>
      <c r="CI857" s="227"/>
      <c r="CJ857" s="142"/>
      <c r="CK857" s="192"/>
      <c r="CL857" s="142"/>
      <c r="CM857" s="188"/>
      <c r="CN857" s="295"/>
      <c r="CO857" s="189"/>
      <c r="CP857" s="189"/>
      <c r="CQ857" s="189"/>
      <c r="CR857" s="142"/>
      <c r="CS857" s="194"/>
    </row>
    <row r="858" spans="2:97">
      <c r="B858" s="181"/>
      <c r="C858" s="65"/>
      <c r="D858" s="65"/>
      <c r="E858" s="65"/>
      <c r="J858" s="192"/>
      <c r="K858"/>
      <c r="L858"/>
      <c r="O858" s="228"/>
      <c r="P858" s="228"/>
      <c r="Q858" s="189"/>
      <c r="R858" s="189"/>
      <c r="S858" s="187"/>
      <c r="T858" s="181"/>
      <c r="U858" s="187"/>
      <c r="V858" s="188"/>
      <c r="W858" s="189"/>
      <c r="X858" s="189"/>
      <c r="Y858" s="189"/>
      <c r="Z858" s="189"/>
      <c r="AA858" s="189"/>
      <c r="AB858" s="189"/>
      <c r="AC858" s="189"/>
      <c r="AD858" s="189"/>
      <c r="AE858" s="189"/>
      <c r="AF858" s="189"/>
      <c r="AG858" s="189"/>
      <c r="AH858" s="189"/>
      <c r="AI858" s="189"/>
      <c r="AJ858" s="189"/>
      <c r="AK858" s="189"/>
      <c r="AL858" s="189"/>
      <c r="AM858" s="189"/>
      <c r="AN858" s="189"/>
      <c r="AO858" s="189"/>
      <c r="AP858" s="189"/>
      <c r="AQ858" s="189"/>
      <c r="AR858" s="189"/>
      <c r="AS858" s="189"/>
      <c r="AT858" s="189"/>
      <c r="AU858" s="189"/>
      <c r="AV858" s="189"/>
      <c r="AW858" s="189"/>
      <c r="AX858" s="189"/>
      <c r="AY858" s="194"/>
      <c r="AZ858" s="142"/>
      <c r="BA858" s="184"/>
      <c r="BB858" s="184"/>
      <c r="BC858" s="184"/>
      <c r="BD858" s="189"/>
      <c r="BE858" s="189"/>
      <c r="BF858" s="189"/>
      <c r="BG858" s="189"/>
      <c r="BH858" s="291"/>
      <c r="BI858" s="292"/>
      <c r="BJ858" s="187"/>
      <c r="BK858" s="187"/>
      <c r="BL858" s="187"/>
      <c r="BM858" s="189"/>
      <c r="BN858" s="187"/>
      <c r="BO858" s="163"/>
      <c r="BP858" s="189"/>
      <c r="BR858" s="142"/>
      <c r="BS858" s="293"/>
      <c r="BT858" s="293"/>
      <c r="BU858" s="293"/>
      <c r="BV858" s="163"/>
      <c r="BW858" s="163"/>
      <c r="BX858" s="192"/>
      <c r="BY858" s="189"/>
      <c r="BZ858" s="189"/>
      <c r="CA858" s="193"/>
      <c r="CB858" s="194"/>
      <c r="CC858" s="292"/>
      <c r="CD858" s="189"/>
      <c r="CE858" s="189"/>
      <c r="CF858" s="181"/>
      <c r="CG858" s="294"/>
      <c r="CH858" s="294"/>
      <c r="CI858" s="227"/>
      <c r="CJ858" s="142"/>
      <c r="CK858" s="192"/>
      <c r="CL858" s="142"/>
      <c r="CM858" s="188"/>
      <c r="CN858" s="295"/>
      <c r="CO858" s="189"/>
      <c r="CP858" s="189"/>
      <c r="CQ858" s="189"/>
      <c r="CR858" s="142"/>
      <c r="CS858" s="194"/>
    </row>
    <row r="859" spans="2:97">
      <c r="B859" s="181"/>
      <c r="C859" s="65"/>
      <c r="D859" s="65"/>
      <c r="E859" s="65"/>
      <c r="J859" s="192"/>
      <c r="K859"/>
      <c r="L859"/>
      <c r="O859" s="228"/>
      <c r="P859" s="228"/>
      <c r="Q859" s="189"/>
      <c r="R859" s="189"/>
      <c r="S859" s="187"/>
      <c r="T859" s="181"/>
      <c r="U859" s="187"/>
      <c r="V859" s="188"/>
      <c r="W859" s="189"/>
      <c r="X859" s="189"/>
      <c r="Y859" s="189"/>
      <c r="Z859" s="189"/>
      <c r="AA859" s="189"/>
      <c r="AB859" s="189"/>
      <c r="AC859" s="189"/>
      <c r="AD859" s="189"/>
      <c r="AE859" s="189"/>
      <c r="AF859" s="189"/>
      <c r="AG859" s="189"/>
      <c r="AH859" s="189"/>
      <c r="AI859" s="189"/>
      <c r="AJ859" s="189"/>
      <c r="AK859" s="189"/>
      <c r="AL859" s="189"/>
      <c r="AM859" s="189"/>
      <c r="AN859" s="189"/>
      <c r="AO859" s="189"/>
      <c r="AP859" s="189"/>
      <c r="AQ859" s="189"/>
      <c r="AR859" s="189"/>
      <c r="AS859" s="189"/>
      <c r="AT859" s="189"/>
      <c r="AU859" s="189"/>
      <c r="AV859" s="189"/>
      <c r="AW859" s="189"/>
      <c r="AX859" s="189"/>
      <c r="AY859" s="194"/>
      <c r="AZ859" s="142"/>
      <c r="BA859" s="184"/>
      <c r="BB859" s="184"/>
      <c r="BC859" s="184"/>
      <c r="BD859" s="189"/>
      <c r="BE859" s="189"/>
      <c r="BF859" s="189"/>
      <c r="BG859" s="189"/>
      <c r="BH859" s="291"/>
      <c r="BI859" s="292"/>
      <c r="BJ859" s="187"/>
      <c r="BK859" s="187"/>
      <c r="BL859" s="187"/>
      <c r="BM859" s="189"/>
      <c r="BN859" s="187"/>
      <c r="BO859" s="163"/>
      <c r="BP859" s="189"/>
      <c r="BR859" s="142"/>
      <c r="BS859" s="293"/>
      <c r="BT859" s="293"/>
      <c r="BU859" s="293"/>
      <c r="BV859" s="163"/>
      <c r="BW859" s="163"/>
      <c r="BX859" s="192"/>
      <c r="BY859" s="189"/>
      <c r="BZ859" s="189"/>
      <c r="CA859" s="193"/>
      <c r="CB859" s="194"/>
      <c r="CC859" s="292"/>
      <c r="CD859" s="189"/>
      <c r="CE859" s="189"/>
      <c r="CF859" s="181"/>
      <c r="CG859" s="294"/>
      <c r="CH859" s="294"/>
      <c r="CI859" s="227"/>
      <c r="CJ859" s="142"/>
      <c r="CK859" s="192"/>
      <c r="CL859" s="142"/>
      <c r="CM859" s="188"/>
      <c r="CN859" s="295"/>
      <c r="CO859" s="189"/>
      <c r="CP859" s="189"/>
      <c r="CQ859" s="189"/>
      <c r="CR859" s="142"/>
      <c r="CS859" s="194"/>
    </row>
    <row r="860" spans="2:97">
      <c r="B860" s="181"/>
      <c r="C860" s="65"/>
      <c r="D860" s="65"/>
      <c r="E860" s="65"/>
      <c r="J860" s="192"/>
      <c r="K860"/>
      <c r="L860"/>
      <c r="O860" s="228"/>
      <c r="P860" s="228"/>
      <c r="Q860" s="189"/>
      <c r="R860" s="189"/>
      <c r="S860" s="187"/>
      <c r="T860" s="181"/>
      <c r="U860" s="187"/>
      <c r="V860" s="188"/>
      <c r="W860" s="189"/>
      <c r="X860" s="189"/>
      <c r="Y860" s="189"/>
      <c r="Z860" s="189"/>
      <c r="AA860" s="189"/>
      <c r="AB860" s="189"/>
      <c r="AC860" s="189"/>
      <c r="AD860" s="189"/>
      <c r="AE860" s="189"/>
      <c r="AF860" s="189"/>
      <c r="AG860" s="189"/>
      <c r="AH860" s="189"/>
      <c r="AI860" s="189"/>
      <c r="AJ860" s="189"/>
      <c r="AK860" s="189"/>
      <c r="AL860" s="189"/>
      <c r="AM860" s="189"/>
      <c r="AN860" s="189"/>
      <c r="AO860" s="189"/>
      <c r="AP860" s="189"/>
      <c r="AQ860" s="189"/>
      <c r="AR860" s="189"/>
      <c r="AS860" s="189"/>
      <c r="AT860" s="189"/>
      <c r="AU860" s="189"/>
      <c r="AV860" s="189"/>
      <c r="AW860" s="189"/>
      <c r="AX860" s="189"/>
      <c r="AY860" s="194"/>
      <c r="AZ860" s="142"/>
      <c r="BA860" s="184"/>
      <c r="BB860" s="184"/>
      <c r="BC860" s="184"/>
      <c r="BD860" s="189"/>
      <c r="BE860" s="189"/>
      <c r="BF860" s="189"/>
      <c r="BG860" s="189"/>
      <c r="BH860" s="291"/>
      <c r="BI860" s="292"/>
      <c r="BJ860" s="187"/>
      <c r="BK860" s="187"/>
      <c r="BL860" s="187"/>
      <c r="BM860" s="189"/>
      <c r="BN860" s="187"/>
      <c r="BO860" s="163"/>
      <c r="BP860" s="189"/>
      <c r="BR860" s="142"/>
      <c r="BS860" s="293"/>
      <c r="BT860" s="293"/>
      <c r="BU860" s="293"/>
      <c r="BV860" s="163"/>
      <c r="BW860" s="163"/>
      <c r="BX860" s="192"/>
      <c r="BY860" s="189"/>
      <c r="BZ860" s="189"/>
      <c r="CA860" s="193"/>
      <c r="CB860" s="194"/>
      <c r="CC860" s="292"/>
      <c r="CD860" s="189"/>
      <c r="CE860" s="189"/>
      <c r="CF860" s="181"/>
      <c r="CG860" s="294"/>
      <c r="CH860" s="294"/>
      <c r="CI860" s="227"/>
      <c r="CJ860" s="142"/>
      <c r="CK860" s="192"/>
      <c r="CL860" s="142"/>
      <c r="CM860" s="188"/>
      <c r="CN860" s="295"/>
      <c r="CO860" s="189"/>
      <c r="CP860" s="189"/>
      <c r="CQ860" s="189"/>
      <c r="CR860" s="142"/>
      <c r="CS860" s="194"/>
    </row>
    <row r="861" spans="2:97">
      <c r="B861" s="181"/>
      <c r="C861" s="65"/>
      <c r="D861" s="65"/>
      <c r="E861" s="65"/>
      <c r="J861" s="192"/>
      <c r="K861"/>
      <c r="L861"/>
      <c r="O861" s="228"/>
      <c r="P861" s="228"/>
      <c r="Q861" s="189"/>
      <c r="R861" s="189"/>
      <c r="S861" s="187"/>
      <c r="T861" s="181"/>
      <c r="U861" s="187"/>
      <c r="V861" s="188"/>
      <c r="W861" s="189"/>
      <c r="X861" s="189"/>
      <c r="Y861" s="189"/>
      <c r="Z861" s="189"/>
      <c r="AA861" s="189"/>
      <c r="AB861" s="189"/>
      <c r="AC861" s="189"/>
      <c r="AD861" s="189"/>
      <c r="AE861" s="189"/>
      <c r="AF861" s="189"/>
      <c r="AG861" s="189"/>
      <c r="AH861" s="189"/>
      <c r="AI861" s="189"/>
      <c r="AJ861" s="189"/>
      <c r="AK861" s="189"/>
      <c r="AL861" s="189"/>
      <c r="AM861" s="189"/>
      <c r="AN861" s="189"/>
      <c r="AO861" s="189"/>
      <c r="AP861" s="189"/>
      <c r="AQ861" s="189"/>
      <c r="AR861" s="189"/>
      <c r="AS861" s="189"/>
      <c r="AT861" s="189"/>
      <c r="AU861" s="189"/>
      <c r="AV861" s="189"/>
      <c r="AW861" s="189"/>
      <c r="AX861" s="189"/>
      <c r="AY861" s="194"/>
      <c r="AZ861" s="142"/>
      <c r="BA861" s="184"/>
      <c r="BB861" s="184"/>
      <c r="BC861" s="184"/>
      <c r="BD861" s="189"/>
      <c r="BE861" s="189"/>
      <c r="BF861" s="189"/>
      <c r="BG861" s="189"/>
      <c r="BH861" s="291"/>
      <c r="BI861" s="292"/>
      <c r="BJ861" s="187"/>
      <c r="BK861" s="187"/>
      <c r="BL861" s="187"/>
      <c r="BM861" s="189"/>
      <c r="BN861" s="187"/>
      <c r="BO861" s="163"/>
      <c r="BP861" s="189"/>
      <c r="BR861" s="142"/>
      <c r="BS861" s="293"/>
      <c r="BT861" s="293"/>
      <c r="BU861" s="293"/>
      <c r="BV861" s="163"/>
      <c r="BW861" s="163"/>
      <c r="BX861" s="192"/>
      <c r="BY861" s="189"/>
      <c r="BZ861" s="189"/>
      <c r="CA861" s="193"/>
      <c r="CB861" s="194"/>
      <c r="CC861" s="292"/>
      <c r="CD861" s="189"/>
      <c r="CE861" s="189"/>
      <c r="CF861" s="181"/>
      <c r="CG861" s="294"/>
      <c r="CH861" s="294"/>
      <c r="CI861" s="227"/>
      <c r="CJ861" s="142"/>
      <c r="CK861" s="192"/>
      <c r="CL861" s="142"/>
      <c r="CM861" s="188"/>
      <c r="CN861" s="295"/>
      <c r="CO861" s="189"/>
      <c r="CP861" s="189"/>
      <c r="CQ861" s="189"/>
      <c r="CR861" s="142"/>
      <c r="CS861" s="194"/>
    </row>
    <row r="862" spans="2:97">
      <c r="B862" s="181"/>
      <c r="C862" s="65"/>
      <c r="D862" s="65"/>
      <c r="E862" s="65"/>
      <c r="J862" s="192"/>
      <c r="K862"/>
      <c r="L862"/>
      <c r="O862" s="228"/>
      <c r="P862" s="228"/>
      <c r="Q862" s="189"/>
      <c r="R862" s="189"/>
      <c r="S862" s="187"/>
      <c r="T862" s="181"/>
      <c r="U862" s="187"/>
      <c r="V862" s="188"/>
      <c r="W862" s="189"/>
      <c r="X862" s="189"/>
      <c r="Y862" s="189"/>
      <c r="Z862" s="189"/>
      <c r="AA862" s="189"/>
      <c r="AB862" s="189"/>
      <c r="AC862" s="189"/>
      <c r="AD862" s="189"/>
      <c r="AE862" s="189"/>
      <c r="AF862" s="189"/>
      <c r="AG862" s="189"/>
      <c r="AH862" s="189"/>
      <c r="AI862" s="189"/>
      <c r="AJ862" s="189"/>
      <c r="AK862" s="189"/>
      <c r="AL862" s="189"/>
      <c r="AM862" s="189"/>
      <c r="AN862" s="189"/>
      <c r="AO862" s="189"/>
      <c r="AP862" s="189"/>
      <c r="AQ862" s="189"/>
      <c r="AR862" s="189"/>
      <c r="AS862" s="189"/>
      <c r="AT862" s="189"/>
      <c r="AU862" s="189"/>
      <c r="AV862" s="189"/>
      <c r="AW862" s="189"/>
      <c r="AX862" s="189"/>
      <c r="AY862" s="194"/>
      <c r="AZ862" s="142"/>
      <c r="BA862" s="184"/>
      <c r="BB862" s="184"/>
      <c r="BC862" s="184"/>
      <c r="BD862" s="189"/>
      <c r="BE862" s="189"/>
      <c r="BF862" s="189"/>
      <c r="BG862" s="189"/>
      <c r="BH862" s="291"/>
      <c r="BI862" s="292"/>
      <c r="BJ862" s="187"/>
      <c r="BK862" s="187"/>
      <c r="BL862" s="187"/>
      <c r="BM862" s="189"/>
      <c r="BN862" s="187"/>
      <c r="BO862" s="163"/>
      <c r="BP862" s="189"/>
      <c r="BR862" s="142"/>
      <c r="BS862" s="293"/>
      <c r="BT862" s="293"/>
      <c r="BU862" s="293"/>
      <c r="BV862" s="163"/>
      <c r="BW862" s="163"/>
      <c r="BX862" s="192"/>
      <c r="BY862" s="189"/>
      <c r="BZ862" s="189"/>
      <c r="CA862" s="193"/>
      <c r="CB862" s="194"/>
      <c r="CC862" s="292"/>
      <c r="CD862" s="189"/>
      <c r="CE862" s="189"/>
      <c r="CF862" s="181"/>
      <c r="CG862" s="294"/>
      <c r="CH862" s="294"/>
      <c r="CI862" s="227"/>
      <c r="CJ862" s="142"/>
      <c r="CK862" s="192"/>
      <c r="CL862" s="142"/>
      <c r="CM862" s="188"/>
      <c r="CN862" s="295"/>
      <c r="CO862" s="189"/>
      <c r="CP862" s="189"/>
      <c r="CQ862" s="189"/>
      <c r="CR862" s="142"/>
      <c r="CS862" s="194"/>
    </row>
    <row r="863" spans="2:97">
      <c r="B863" s="181"/>
      <c r="C863" s="65"/>
      <c r="D863" s="65"/>
      <c r="E863" s="65"/>
      <c r="J863" s="192"/>
      <c r="K863"/>
      <c r="L863"/>
      <c r="O863" s="228"/>
      <c r="P863" s="228"/>
      <c r="Q863" s="189"/>
      <c r="R863" s="189"/>
      <c r="S863" s="187"/>
      <c r="T863" s="181"/>
      <c r="U863" s="187"/>
      <c r="V863" s="188"/>
      <c r="W863" s="189"/>
      <c r="X863" s="189"/>
      <c r="Y863" s="189"/>
      <c r="Z863" s="189"/>
      <c r="AA863" s="189"/>
      <c r="AB863" s="189"/>
      <c r="AC863" s="189"/>
      <c r="AD863" s="189"/>
      <c r="AE863" s="189"/>
      <c r="AF863" s="189"/>
      <c r="AG863" s="189"/>
      <c r="AH863" s="189"/>
      <c r="AI863" s="189"/>
      <c r="AJ863" s="189"/>
      <c r="AK863" s="189"/>
      <c r="AL863" s="189"/>
      <c r="AM863" s="189"/>
      <c r="AN863" s="189"/>
      <c r="AO863" s="189"/>
      <c r="AP863" s="189"/>
      <c r="AQ863" s="189"/>
      <c r="AR863" s="189"/>
      <c r="AS863" s="189"/>
      <c r="AT863" s="189"/>
      <c r="AU863" s="189"/>
      <c r="AV863" s="189"/>
      <c r="AW863" s="189"/>
      <c r="AX863" s="189"/>
      <c r="AY863" s="194"/>
      <c r="AZ863" s="142"/>
      <c r="BA863" s="184"/>
      <c r="BB863" s="184"/>
      <c r="BC863" s="184"/>
      <c r="BD863" s="189"/>
      <c r="BE863" s="189"/>
      <c r="BF863" s="189"/>
      <c r="BG863" s="189"/>
      <c r="BH863" s="291"/>
      <c r="BI863" s="292"/>
      <c r="BJ863" s="187"/>
      <c r="BK863" s="187"/>
      <c r="BL863" s="187"/>
      <c r="BM863" s="189"/>
      <c r="BN863" s="187"/>
      <c r="BO863" s="163"/>
      <c r="BP863" s="189"/>
      <c r="BR863" s="142"/>
      <c r="BS863" s="293"/>
      <c r="BT863" s="293"/>
      <c r="BU863" s="293"/>
      <c r="BV863" s="163"/>
      <c r="BW863" s="163"/>
      <c r="BX863" s="192"/>
      <c r="BY863" s="189"/>
      <c r="BZ863" s="189"/>
      <c r="CA863" s="193"/>
      <c r="CB863" s="194"/>
      <c r="CC863" s="292"/>
      <c r="CD863" s="189"/>
      <c r="CE863" s="189"/>
      <c r="CF863" s="181"/>
      <c r="CG863" s="294"/>
      <c r="CH863" s="294"/>
      <c r="CI863" s="227"/>
      <c r="CJ863" s="142"/>
      <c r="CK863" s="192"/>
      <c r="CL863" s="142"/>
      <c r="CM863" s="188"/>
      <c r="CN863" s="295"/>
      <c r="CO863" s="189"/>
      <c r="CP863" s="189"/>
      <c r="CQ863" s="189"/>
      <c r="CR863" s="142"/>
      <c r="CS863" s="194"/>
    </row>
    <row r="864" spans="2:97">
      <c r="B864" s="181"/>
      <c r="C864" s="65"/>
      <c r="D864" s="65"/>
      <c r="E864" s="65"/>
      <c r="J864" s="192"/>
      <c r="K864"/>
      <c r="L864"/>
      <c r="O864" s="228"/>
      <c r="P864" s="228"/>
      <c r="Q864" s="189"/>
      <c r="R864" s="189"/>
      <c r="S864" s="187"/>
      <c r="T864" s="181"/>
      <c r="U864" s="187"/>
      <c r="V864" s="188"/>
      <c r="W864" s="189"/>
      <c r="X864" s="189"/>
      <c r="Y864" s="189"/>
      <c r="Z864" s="189"/>
      <c r="AA864" s="189"/>
      <c r="AB864" s="189"/>
      <c r="AC864" s="189"/>
      <c r="AD864" s="189"/>
      <c r="AE864" s="189"/>
      <c r="AF864" s="189"/>
      <c r="AG864" s="189"/>
      <c r="AH864" s="189"/>
      <c r="AI864" s="189"/>
      <c r="AJ864" s="189"/>
      <c r="AK864" s="189"/>
      <c r="AL864" s="189"/>
      <c r="AM864" s="189"/>
      <c r="AN864" s="189"/>
      <c r="AO864" s="189"/>
      <c r="AP864" s="189"/>
      <c r="AQ864" s="189"/>
      <c r="AR864" s="189"/>
      <c r="AS864" s="189"/>
      <c r="AT864" s="189"/>
      <c r="AU864" s="189"/>
      <c r="AV864" s="189"/>
      <c r="AW864" s="189"/>
      <c r="AX864" s="189"/>
      <c r="AY864" s="194"/>
      <c r="AZ864" s="142"/>
      <c r="BA864" s="184"/>
      <c r="BB864" s="184"/>
      <c r="BC864" s="184"/>
      <c r="BD864" s="189"/>
      <c r="BE864" s="189"/>
      <c r="BF864" s="189"/>
      <c r="BG864" s="189"/>
      <c r="BH864" s="291"/>
      <c r="BI864" s="292"/>
      <c r="BJ864" s="187"/>
      <c r="BK864" s="187"/>
      <c r="BL864" s="187"/>
      <c r="BM864" s="189"/>
      <c r="BN864" s="187"/>
      <c r="BO864" s="163"/>
      <c r="BP864" s="189"/>
      <c r="BR864" s="142"/>
      <c r="BS864" s="293"/>
      <c r="BT864" s="293"/>
      <c r="BU864" s="293"/>
      <c r="BV864" s="163"/>
      <c r="BW864" s="163"/>
      <c r="BX864" s="192"/>
      <c r="BY864" s="189"/>
      <c r="BZ864" s="189"/>
      <c r="CA864" s="193"/>
      <c r="CB864" s="194"/>
      <c r="CC864" s="292"/>
      <c r="CD864" s="189"/>
      <c r="CE864" s="189"/>
      <c r="CF864" s="181"/>
      <c r="CG864" s="294"/>
      <c r="CH864" s="294"/>
      <c r="CI864" s="227"/>
      <c r="CJ864" s="142"/>
      <c r="CK864" s="192"/>
      <c r="CL864" s="142"/>
      <c r="CM864" s="188"/>
      <c r="CN864" s="295"/>
      <c r="CO864" s="189"/>
      <c r="CP864" s="189"/>
      <c r="CQ864" s="189"/>
      <c r="CR864" s="142"/>
      <c r="CS864" s="194"/>
    </row>
    <row r="865" spans="2:97">
      <c r="B865" s="181"/>
      <c r="C865" s="65"/>
      <c r="D865" s="65"/>
      <c r="E865" s="65"/>
      <c r="J865" s="192"/>
      <c r="K865"/>
      <c r="L865"/>
      <c r="O865" s="228"/>
      <c r="P865" s="228"/>
      <c r="Q865" s="189"/>
      <c r="R865" s="189"/>
      <c r="S865" s="187"/>
      <c r="T865" s="181"/>
      <c r="U865" s="187"/>
      <c r="V865" s="188"/>
      <c r="W865" s="189"/>
      <c r="X865" s="189"/>
      <c r="Y865" s="189"/>
      <c r="Z865" s="189"/>
      <c r="AA865" s="189"/>
      <c r="AB865" s="189"/>
      <c r="AC865" s="189"/>
      <c r="AD865" s="189"/>
      <c r="AE865" s="189"/>
      <c r="AF865" s="189"/>
      <c r="AG865" s="189"/>
      <c r="AH865" s="189"/>
      <c r="AI865" s="189"/>
      <c r="AJ865" s="189"/>
      <c r="AK865" s="189"/>
      <c r="AL865" s="189"/>
      <c r="AM865" s="189"/>
      <c r="AN865" s="189"/>
      <c r="AO865" s="189"/>
      <c r="AP865" s="189"/>
      <c r="AQ865" s="189"/>
      <c r="AR865" s="189"/>
      <c r="AS865" s="189"/>
      <c r="AT865" s="189"/>
      <c r="AU865" s="189"/>
      <c r="AV865" s="189"/>
      <c r="AW865" s="189"/>
      <c r="AX865" s="189"/>
      <c r="AY865" s="194"/>
      <c r="AZ865" s="142"/>
      <c r="BA865" s="184"/>
      <c r="BB865" s="184"/>
      <c r="BC865" s="184"/>
      <c r="BD865" s="189"/>
      <c r="BE865" s="189"/>
      <c r="BF865" s="189"/>
      <c r="BG865" s="189"/>
      <c r="BH865" s="291"/>
      <c r="BI865" s="292"/>
      <c r="BJ865" s="187"/>
      <c r="BK865" s="187"/>
      <c r="BL865" s="187"/>
      <c r="BM865" s="189"/>
      <c r="BN865" s="187"/>
      <c r="BO865" s="163"/>
      <c r="BP865" s="189"/>
      <c r="BR865" s="142"/>
      <c r="BS865" s="293"/>
      <c r="BT865" s="293"/>
      <c r="BU865" s="293"/>
      <c r="BV865" s="163"/>
      <c r="BW865" s="163"/>
      <c r="BX865" s="192"/>
      <c r="BY865" s="189"/>
      <c r="BZ865" s="189"/>
      <c r="CA865" s="193"/>
      <c r="CB865" s="194"/>
      <c r="CC865" s="292"/>
      <c r="CD865" s="189"/>
      <c r="CE865" s="189"/>
      <c r="CF865" s="181"/>
      <c r="CG865" s="294"/>
      <c r="CH865" s="294"/>
      <c r="CI865" s="227"/>
      <c r="CJ865" s="142"/>
      <c r="CK865" s="192"/>
      <c r="CL865" s="142"/>
      <c r="CM865" s="188"/>
      <c r="CN865" s="295"/>
      <c r="CO865" s="189"/>
      <c r="CP865" s="189"/>
      <c r="CQ865" s="189"/>
      <c r="CR865" s="142"/>
      <c r="CS865" s="194"/>
    </row>
    <row r="866" spans="2:97">
      <c r="B866" s="181"/>
      <c r="C866" s="65"/>
      <c r="D866" s="65"/>
      <c r="E866" s="65"/>
      <c r="J866" s="192"/>
      <c r="K866"/>
      <c r="L866"/>
      <c r="O866" s="228"/>
      <c r="P866" s="228"/>
      <c r="Q866" s="189"/>
      <c r="R866" s="189"/>
      <c r="S866" s="187"/>
      <c r="T866" s="181"/>
      <c r="U866" s="187"/>
      <c r="V866" s="188"/>
      <c r="W866" s="189"/>
      <c r="X866" s="189"/>
      <c r="Y866" s="189"/>
      <c r="Z866" s="189"/>
      <c r="AA866" s="189"/>
      <c r="AB866" s="189"/>
      <c r="AC866" s="189"/>
      <c r="AD866" s="189"/>
      <c r="AE866" s="189"/>
      <c r="AF866" s="189"/>
      <c r="AG866" s="189"/>
      <c r="AH866" s="189"/>
      <c r="AI866" s="189"/>
      <c r="AJ866" s="189"/>
      <c r="AK866" s="189"/>
      <c r="AL866" s="189"/>
      <c r="AM866" s="189"/>
      <c r="AN866" s="189"/>
      <c r="AO866" s="189"/>
      <c r="AP866" s="189"/>
      <c r="AQ866" s="189"/>
      <c r="AR866" s="189"/>
      <c r="AS866" s="189"/>
      <c r="AT866" s="189"/>
      <c r="AU866" s="189"/>
      <c r="AV866" s="189"/>
      <c r="AW866" s="189"/>
      <c r="AX866" s="189"/>
      <c r="AY866" s="194"/>
      <c r="AZ866" s="142"/>
      <c r="BA866" s="184"/>
      <c r="BB866" s="184"/>
      <c r="BC866" s="184"/>
      <c r="BD866" s="189"/>
      <c r="BE866" s="189"/>
      <c r="BF866" s="189"/>
      <c r="BG866" s="189"/>
      <c r="BH866" s="291"/>
      <c r="BI866" s="292"/>
      <c r="BJ866" s="187"/>
      <c r="BK866" s="187"/>
      <c r="BL866" s="187"/>
      <c r="BM866" s="189"/>
      <c r="BN866" s="187"/>
      <c r="BO866" s="163"/>
      <c r="BP866" s="189"/>
      <c r="BR866" s="142"/>
      <c r="BS866" s="293"/>
      <c r="BT866" s="293"/>
      <c r="BU866" s="293"/>
      <c r="BV866" s="163"/>
      <c r="BW866" s="163"/>
      <c r="BX866" s="192"/>
      <c r="BY866" s="189"/>
      <c r="BZ866" s="189"/>
      <c r="CA866" s="193"/>
      <c r="CB866" s="194"/>
      <c r="CC866" s="292"/>
      <c r="CD866" s="189"/>
      <c r="CE866" s="189"/>
      <c r="CF866" s="181"/>
      <c r="CG866" s="294"/>
      <c r="CH866" s="294"/>
      <c r="CI866" s="227"/>
      <c r="CJ866" s="142"/>
      <c r="CK866" s="192"/>
      <c r="CL866" s="142"/>
      <c r="CM866" s="188"/>
      <c r="CN866" s="295"/>
      <c r="CO866" s="189"/>
      <c r="CP866" s="189"/>
      <c r="CQ866" s="189"/>
      <c r="CR866" s="142"/>
      <c r="CS866" s="194"/>
    </row>
    <row r="867" spans="2:97">
      <c r="B867" s="181"/>
      <c r="C867" s="65"/>
      <c r="D867" s="65"/>
      <c r="E867" s="65"/>
      <c r="J867" s="192"/>
      <c r="K867"/>
      <c r="L867"/>
      <c r="O867" s="228"/>
      <c r="P867" s="228"/>
      <c r="Q867" s="189"/>
      <c r="R867" s="189"/>
      <c r="S867" s="187"/>
      <c r="T867" s="181"/>
      <c r="U867" s="187"/>
      <c r="V867" s="188"/>
      <c r="W867" s="189"/>
      <c r="X867" s="189"/>
      <c r="Y867" s="189"/>
      <c r="Z867" s="189"/>
      <c r="AA867" s="189"/>
      <c r="AB867" s="189"/>
      <c r="AC867" s="189"/>
      <c r="AD867" s="189"/>
      <c r="AE867" s="189"/>
      <c r="AF867" s="189"/>
      <c r="AG867" s="189"/>
      <c r="AH867" s="189"/>
      <c r="AI867" s="189"/>
      <c r="AJ867" s="189"/>
      <c r="AK867" s="189"/>
      <c r="AL867" s="189"/>
      <c r="AM867" s="189"/>
      <c r="AN867" s="189"/>
      <c r="AO867" s="189"/>
      <c r="AP867" s="189"/>
      <c r="AQ867" s="189"/>
      <c r="AR867" s="189"/>
      <c r="AS867" s="189"/>
      <c r="AT867" s="189"/>
      <c r="AU867" s="189"/>
      <c r="AV867" s="189"/>
      <c r="AW867" s="189"/>
      <c r="AX867" s="189"/>
      <c r="AY867" s="194"/>
      <c r="AZ867" s="142"/>
      <c r="BA867" s="184"/>
      <c r="BB867" s="184"/>
      <c r="BC867" s="184"/>
      <c r="BD867" s="189"/>
      <c r="BE867" s="189"/>
      <c r="BF867" s="189"/>
      <c r="BG867" s="189"/>
      <c r="BH867" s="291"/>
      <c r="BI867" s="292"/>
      <c r="BJ867" s="187"/>
      <c r="BK867" s="187"/>
      <c r="BL867" s="187"/>
      <c r="BM867" s="189"/>
      <c r="BN867" s="187"/>
      <c r="BO867" s="163"/>
      <c r="BP867" s="189"/>
      <c r="BR867" s="142"/>
      <c r="BS867" s="293"/>
      <c r="BT867" s="293"/>
      <c r="BU867" s="293"/>
      <c r="BV867" s="163"/>
      <c r="BW867" s="163"/>
      <c r="BX867" s="192"/>
      <c r="BY867" s="189"/>
      <c r="BZ867" s="189"/>
      <c r="CA867" s="193"/>
      <c r="CB867" s="194"/>
      <c r="CC867" s="292"/>
      <c r="CD867" s="189"/>
      <c r="CE867" s="189"/>
      <c r="CF867" s="181"/>
      <c r="CG867" s="294"/>
      <c r="CH867" s="294"/>
      <c r="CI867" s="227"/>
      <c r="CJ867" s="142"/>
      <c r="CK867" s="192"/>
      <c r="CL867" s="142"/>
      <c r="CM867" s="188"/>
      <c r="CN867" s="295"/>
      <c r="CO867" s="189"/>
      <c r="CP867" s="189"/>
      <c r="CQ867" s="189"/>
      <c r="CR867" s="142"/>
      <c r="CS867" s="194"/>
    </row>
    <row r="868" spans="2:97">
      <c r="B868" s="181"/>
      <c r="C868" s="65"/>
      <c r="D868" s="65"/>
      <c r="E868" s="65"/>
      <c r="J868" s="192"/>
      <c r="K868"/>
      <c r="L868"/>
      <c r="O868" s="228"/>
      <c r="P868" s="228"/>
      <c r="Q868" s="189"/>
      <c r="R868" s="189"/>
      <c r="S868" s="187"/>
      <c r="T868" s="181"/>
      <c r="U868" s="187"/>
      <c r="V868" s="188"/>
      <c r="W868" s="189"/>
      <c r="X868" s="189"/>
      <c r="Y868" s="189"/>
      <c r="Z868" s="189"/>
      <c r="AA868" s="189"/>
      <c r="AB868" s="189"/>
      <c r="AC868" s="189"/>
      <c r="AD868" s="189"/>
      <c r="AE868" s="189"/>
      <c r="AF868" s="189"/>
      <c r="AG868" s="189"/>
      <c r="AH868" s="189"/>
      <c r="AI868" s="189"/>
      <c r="AJ868" s="189"/>
      <c r="AK868" s="189"/>
      <c r="AL868" s="189"/>
      <c r="AM868" s="189"/>
      <c r="AN868" s="189"/>
      <c r="AO868" s="189"/>
      <c r="AP868" s="189"/>
      <c r="AQ868" s="189"/>
      <c r="AR868" s="189"/>
      <c r="AS868" s="189"/>
      <c r="AT868" s="189"/>
      <c r="AU868" s="189"/>
      <c r="AV868" s="189"/>
      <c r="AW868" s="189"/>
      <c r="AX868" s="189"/>
      <c r="AY868" s="194"/>
      <c r="AZ868" s="142"/>
      <c r="BA868" s="184"/>
      <c r="BB868" s="184"/>
      <c r="BC868" s="184"/>
      <c r="BD868" s="189"/>
      <c r="BE868" s="189"/>
      <c r="BF868" s="189"/>
      <c r="BG868" s="189"/>
      <c r="BH868" s="291"/>
      <c r="BI868" s="292"/>
      <c r="BJ868" s="187"/>
      <c r="BK868" s="187"/>
      <c r="BL868" s="187"/>
      <c r="BM868" s="189"/>
      <c r="BN868" s="187"/>
      <c r="BO868" s="163"/>
      <c r="BP868" s="189"/>
      <c r="BR868" s="142"/>
      <c r="BS868" s="293"/>
      <c r="BT868" s="293"/>
      <c r="BU868" s="293"/>
      <c r="BV868" s="163"/>
      <c r="BW868" s="163"/>
      <c r="BX868" s="192"/>
      <c r="BY868" s="189"/>
      <c r="BZ868" s="189"/>
      <c r="CA868" s="193"/>
      <c r="CB868" s="194"/>
      <c r="CC868" s="292"/>
      <c r="CD868" s="189"/>
      <c r="CE868" s="189"/>
      <c r="CF868" s="181"/>
      <c r="CG868" s="294"/>
      <c r="CH868" s="294"/>
      <c r="CI868" s="227"/>
      <c r="CJ868" s="142"/>
      <c r="CK868" s="192"/>
      <c r="CL868" s="142"/>
      <c r="CM868" s="188"/>
      <c r="CN868" s="295"/>
      <c r="CO868" s="189"/>
      <c r="CP868" s="189"/>
      <c r="CQ868" s="189"/>
      <c r="CR868" s="142"/>
      <c r="CS868" s="194"/>
    </row>
    <row r="869" spans="2:97">
      <c r="B869" s="181"/>
      <c r="C869" s="65"/>
      <c r="D869" s="65"/>
      <c r="E869" s="65"/>
      <c r="J869" s="192"/>
      <c r="K869"/>
      <c r="L869"/>
      <c r="O869" s="228"/>
      <c r="P869" s="228"/>
      <c r="Q869" s="189"/>
      <c r="R869" s="189"/>
      <c r="S869" s="187"/>
      <c r="T869" s="181"/>
      <c r="U869" s="187"/>
      <c r="V869" s="188"/>
      <c r="W869" s="189"/>
      <c r="X869" s="189"/>
      <c r="Y869" s="189"/>
      <c r="Z869" s="189"/>
      <c r="AA869" s="189"/>
      <c r="AB869" s="189"/>
      <c r="AC869" s="189"/>
      <c r="AD869" s="189"/>
      <c r="AE869" s="189"/>
      <c r="AF869" s="189"/>
      <c r="AG869" s="189"/>
      <c r="AH869" s="189"/>
      <c r="AI869" s="189"/>
      <c r="AJ869" s="189"/>
      <c r="AK869" s="189"/>
      <c r="AL869" s="189"/>
      <c r="AM869" s="189"/>
      <c r="AN869" s="189"/>
      <c r="AO869" s="189"/>
      <c r="AP869" s="189"/>
      <c r="AQ869" s="189"/>
      <c r="AR869" s="189"/>
      <c r="AS869" s="189"/>
      <c r="AT869" s="189"/>
      <c r="AU869" s="189"/>
      <c r="AV869" s="189"/>
      <c r="AW869" s="189"/>
      <c r="AX869" s="189"/>
      <c r="AY869" s="194"/>
      <c r="AZ869" s="142"/>
      <c r="BA869" s="184"/>
      <c r="BB869" s="184"/>
      <c r="BC869" s="184"/>
      <c r="BD869" s="189"/>
      <c r="BE869" s="189"/>
      <c r="BF869" s="189"/>
      <c r="BG869" s="189"/>
      <c r="BH869" s="291"/>
      <c r="BI869" s="292"/>
      <c r="BJ869" s="187"/>
      <c r="BK869" s="187"/>
      <c r="BL869" s="187"/>
      <c r="BM869" s="189"/>
      <c r="BN869" s="187"/>
      <c r="BO869" s="163"/>
      <c r="BP869" s="189"/>
      <c r="BR869" s="142"/>
      <c r="BS869" s="293"/>
      <c r="BT869" s="293"/>
      <c r="BU869" s="293"/>
      <c r="BV869" s="163"/>
      <c r="BW869" s="163"/>
      <c r="BX869" s="192"/>
      <c r="BY869" s="189"/>
      <c r="BZ869" s="189"/>
      <c r="CA869" s="193"/>
      <c r="CB869" s="194"/>
      <c r="CC869" s="292"/>
      <c r="CD869" s="189"/>
      <c r="CE869" s="189"/>
      <c r="CF869" s="181"/>
      <c r="CG869" s="294"/>
      <c r="CH869" s="294"/>
      <c r="CI869" s="227"/>
      <c r="CJ869" s="142"/>
      <c r="CK869" s="192"/>
      <c r="CL869" s="142"/>
      <c r="CM869" s="188"/>
      <c r="CN869" s="295"/>
      <c r="CO869" s="189"/>
      <c r="CP869" s="189"/>
      <c r="CQ869" s="189"/>
      <c r="CR869" s="142"/>
      <c r="CS869" s="194"/>
    </row>
    <row r="870" spans="2:97">
      <c r="B870" s="181"/>
      <c r="C870" s="65"/>
      <c r="D870" s="65"/>
      <c r="E870" s="65"/>
      <c r="J870" s="192"/>
      <c r="K870"/>
      <c r="L870"/>
      <c r="O870" s="228"/>
      <c r="P870" s="228"/>
      <c r="Q870" s="189"/>
      <c r="R870" s="189"/>
      <c r="S870" s="187"/>
      <c r="T870" s="181"/>
      <c r="U870" s="187"/>
      <c r="V870" s="188"/>
      <c r="W870" s="189"/>
      <c r="X870" s="189"/>
      <c r="Y870" s="189"/>
      <c r="Z870" s="189"/>
      <c r="AA870" s="189"/>
      <c r="AB870" s="189"/>
      <c r="AC870" s="189"/>
      <c r="AD870" s="189"/>
      <c r="AE870" s="189"/>
      <c r="AF870" s="189"/>
      <c r="AG870" s="189"/>
      <c r="AH870" s="189"/>
      <c r="AI870" s="189"/>
      <c r="AJ870" s="189"/>
      <c r="AK870" s="189"/>
      <c r="AL870" s="189"/>
      <c r="AM870" s="189"/>
      <c r="AN870" s="189"/>
      <c r="AO870" s="189"/>
      <c r="AP870" s="189"/>
      <c r="AQ870" s="189"/>
      <c r="AR870" s="189"/>
      <c r="AS870" s="189"/>
      <c r="AT870" s="189"/>
      <c r="AU870" s="189"/>
      <c r="AV870" s="189"/>
      <c r="AW870" s="189"/>
      <c r="AX870" s="189"/>
      <c r="AY870" s="194"/>
      <c r="AZ870" s="142"/>
      <c r="BA870" s="184"/>
      <c r="BB870" s="184"/>
      <c r="BC870" s="184"/>
      <c r="BD870" s="189"/>
      <c r="BE870" s="189"/>
      <c r="BF870" s="189"/>
      <c r="BG870" s="189"/>
      <c r="BH870" s="291"/>
      <c r="BI870" s="292"/>
      <c r="BJ870" s="187"/>
      <c r="BK870" s="187"/>
      <c r="BL870" s="187"/>
      <c r="BM870" s="189"/>
      <c r="BN870" s="187"/>
      <c r="BO870" s="163"/>
      <c r="BP870" s="189"/>
      <c r="BR870" s="142"/>
      <c r="BS870" s="293"/>
      <c r="BT870" s="293"/>
      <c r="BU870" s="293"/>
      <c r="BV870" s="163"/>
      <c r="BW870" s="163"/>
      <c r="BX870" s="192"/>
      <c r="BY870" s="189"/>
      <c r="BZ870" s="189"/>
      <c r="CA870" s="193"/>
      <c r="CB870" s="194"/>
      <c r="CC870" s="292"/>
      <c r="CD870" s="189"/>
      <c r="CE870" s="189"/>
      <c r="CF870" s="181"/>
      <c r="CG870" s="294"/>
      <c r="CH870" s="294"/>
      <c r="CI870" s="227"/>
      <c r="CJ870" s="142"/>
      <c r="CK870" s="192"/>
      <c r="CL870" s="142"/>
      <c r="CM870" s="188"/>
      <c r="CN870" s="295"/>
      <c r="CO870" s="189"/>
      <c r="CP870" s="189"/>
      <c r="CQ870" s="189"/>
      <c r="CR870" s="142"/>
      <c r="CS870" s="194"/>
    </row>
    <row r="871" spans="2:97">
      <c r="B871" s="181"/>
      <c r="C871" s="65"/>
      <c r="D871" s="65"/>
      <c r="E871" s="65"/>
      <c r="J871" s="192"/>
      <c r="K871"/>
      <c r="L871"/>
      <c r="O871" s="228"/>
      <c r="P871" s="228"/>
      <c r="Q871" s="189"/>
      <c r="R871" s="189"/>
      <c r="S871" s="187"/>
      <c r="T871" s="181"/>
      <c r="U871" s="187"/>
      <c r="V871" s="188"/>
      <c r="W871" s="189"/>
      <c r="X871" s="189"/>
      <c r="Y871" s="189"/>
      <c r="Z871" s="189"/>
      <c r="AA871" s="189"/>
      <c r="AB871" s="189"/>
      <c r="AC871" s="189"/>
      <c r="AD871" s="189"/>
      <c r="AE871" s="189"/>
      <c r="AF871" s="189"/>
      <c r="AG871" s="189"/>
      <c r="AH871" s="189"/>
      <c r="AI871" s="189"/>
      <c r="AJ871" s="189"/>
      <c r="AK871" s="189"/>
      <c r="AL871" s="189"/>
      <c r="AM871" s="189"/>
      <c r="AN871" s="189"/>
      <c r="AO871" s="189"/>
      <c r="AP871" s="189"/>
      <c r="AQ871" s="189"/>
      <c r="AR871" s="189"/>
      <c r="AS871" s="189"/>
      <c r="AT871" s="189"/>
      <c r="AU871" s="189"/>
      <c r="AV871" s="189"/>
      <c r="AW871" s="189"/>
      <c r="AX871" s="189"/>
      <c r="AY871" s="194"/>
      <c r="AZ871" s="142"/>
      <c r="BA871" s="184"/>
      <c r="BB871" s="184"/>
      <c r="BC871" s="184"/>
      <c r="BD871" s="189"/>
      <c r="BE871" s="189"/>
      <c r="BF871" s="189"/>
      <c r="BG871" s="189"/>
      <c r="BH871" s="291"/>
      <c r="BI871" s="292"/>
      <c r="BJ871" s="187"/>
      <c r="BK871" s="187"/>
      <c r="BL871" s="187"/>
      <c r="BM871" s="189"/>
      <c r="BN871" s="187"/>
      <c r="BO871" s="163"/>
      <c r="BP871" s="189"/>
      <c r="BR871" s="142"/>
      <c r="BS871" s="293"/>
      <c r="BT871" s="293"/>
      <c r="BU871" s="293"/>
      <c r="BV871" s="163"/>
      <c r="BW871" s="163"/>
      <c r="BX871" s="192"/>
      <c r="BY871" s="189"/>
      <c r="BZ871" s="189"/>
      <c r="CA871" s="193"/>
      <c r="CB871" s="194"/>
      <c r="CC871" s="292"/>
      <c r="CD871" s="189"/>
      <c r="CE871" s="189"/>
      <c r="CF871" s="181"/>
      <c r="CG871" s="294"/>
      <c r="CH871" s="294"/>
      <c r="CI871" s="227"/>
      <c r="CJ871" s="142"/>
      <c r="CK871" s="192"/>
      <c r="CL871" s="142"/>
      <c r="CM871" s="188"/>
      <c r="CN871" s="295"/>
      <c r="CO871" s="189"/>
      <c r="CP871" s="189"/>
      <c r="CQ871" s="189"/>
      <c r="CR871" s="142"/>
      <c r="CS871" s="194"/>
    </row>
    <row r="872" spans="2:97">
      <c r="B872" s="181"/>
      <c r="C872" s="65"/>
      <c r="D872" s="65"/>
      <c r="E872" s="65"/>
      <c r="J872" s="192"/>
      <c r="K872"/>
      <c r="L872"/>
      <c r="O872" s="228"/>
      <c r="P872" s="228"/>
      <c r="Q872" s="189"/>
      <c r="R872" s="189"/>
      <c r="S872" s="187"/>
      <c r="T872" s="181"/>
      <c r="U872" s="187"/>
      <c r="V872" s="188"/>
      <c r="W872" s="189"/>
      <c r="X872" s="189"/>
      <c r="Y872" s="189"/>
      <c r="Z872" s="189"/>
      <c r="AA872" s="189"/>
      <c r="AB872" s="189"/>
      <c r="AC872" s="189"/>
      <c r="AD872" s="189"/>
      <c r="AE872" s="189"/>
      <c r="AF872" s="189"/>
      <c r="AG872" s="189"/>
      <c r="AH872" s="189"/>
      <c r="AI872" s="189"/>
      <c r="AJ872" s="189"/>
      <c r="AK872" s="189"/>
      <c r="AL872" s="189"/>
      <c r="AM872" s="189"/>
      <c r="AN872" s="189"/>
      <c r="AO872" s="189"/>
      <c r="AP872" s="189"/>
      <c r="AQ872" s="189"/>
      <c r="AR872" s="189"/>
      <c r="AS872" s="189"/>
      <c r="AT872" s="189"/>
      <c r="AU872" s="189"/>
      <c r="AV872" s="189"/>
      <c r="AW872" s="189"/>
      <c r="AX872" s="189"/>
      <c r="AY872" s="194"/>
      <c r="AZ872" s="142"/>
      <c r="BA872" s="184"/>
      <c r="BB872" s="184"/>
      <c r="BC872" s="184"/>
      <c r="BD872" s="189"/>
      <c r="BE872" s="189"/>
      <c r="BF872" s="189"/>
      <c r="BG872" s="189"/>
      <c r="BH872" s="291"/>
      <c r="BI872" s="292"/>
      <c r="BJ872" s="187"/>
      <c r="BK872" s="187"/>
      <c r="BL872" s="187"/>
      <c r="BM872" s="189"/>
      <c r="BN872" s="187"/>
      <c r="BO872" s="163"/>
      <c r="BP872" s="189"/>
      <c r="BR872" s="142"/>
      <c r="BS872" s="293"/>
      <c r="BT872" s="293"/>
      <c r="BU872" s="293"/>
      <c r="BV872" s="163"/>
      <c r="BW872" s="163"/>
      <c r="BX872" s="192"/>
      <c r="BY872" s="189"/>
      <c r="BZ872" s="189"/>
      <c r="CA872" s="193"/>
      <c r="CB872" s="194"/>
      <c r="CC872" s="292"/>
      <c r="CD872" s="189"/>
      <c r="CE872" s="189"/>
      <c r="CF872" s="181"/>
      <c r="CG872" s="294"/>
      <c r="CH872" s="294"/>
      <c r="CI872" s="227"/>
      <c r="CJ872" s="142"/>
      <c r="CK872" s="192"/>
      <c r="CL872" s="142"/>
      <c r="CM872" s="188"/>
      <c r="CN872" s="295"/>
      <c r="CO872" s="189"/>
      <c r="CP872" s="189"/>
      <c r="CQ872" s="189"/>
      <c r="CR872" s="142"/>
      <c r="CS872" s="194"/>
    </row>
    <row r="873" spans="2:97">
      <c r="B873" s="181"/>
      <c r="C873" s="65"/>
      <c r="D873" s="65"/>
      <c r="E873" s="65"/>
      <c r="J873" s="192"/>
      <c r="K873"/>
      <c r="L873"/>
      <c r="O873" s="228"/>
      <c r="P873" s="228"/>
      <c r="Q873" s="189"/>
      <c r="R873" s="189"/>
      <c r="S873" s="187"/>
      <c r="T873" s="181"/>
      <c r="U873" s="187"/>
      <c r="V873" s="188"/>
      <c r="W873" s="189"/>
      <c r="X873" s="189"/>
      <c r="Y873" s="189"/>
      <c r="Z873" s="189"/>
      <c r="AA873" s="189"/>
      <c r="AB873" s="189"/>
      <c r="AC873" s="189"/>
      <c r="AD873" s="189"/>
      <c r="AE873" s="189"/>
      <c r="AF873" s="189"/>
      <c r="AG873" s="189"/>
      <c r="AH873" s="189"/>
      <c r="AI873" s="189"/>
      <c r="AJ873" s="189"/>
      <c r="AK873" s="189"/>
      <c r="AL873" s="189"/>
      <c r="AM873" s="189"/>
      <c r="AN873" s="189"/>
      <c r="AO873" s="189"/>
      <c r="AP873" s="189"/>
      <c r="AQ873" s="189"/>
      <c r="AR873" s="189"/>
      <c r="AS873" s="189"/>
      <c r="AT873" s="189"/>
      <c r="AU873" s="189"/>
      <c r="AV873" s="189"/>
      <c r="AW873" s="189"/>
      <c r="AX873" s="189"/>
      <c r="AY873" s="194"/>
      <c r="AZ873" s="142"/>
      <c r="BA873" s="184"/>
      <c r="BB873" s="184"/>
      <c r="BC873" s="184"/>
      <c r="BD873" s="189"/>
      <c r="BE873" s="189"/>
      <c r="BF873" s="189"/>
      <c r="BG873" s="189"/>
      <c r="BH873" s="291"/>
      <c r="BI873" s="292"/>
      <c r="BJ873" s="187"/>
      <c r="BK873" s="187"/>
      <c r="BL873" s="187"/>
      <c r="BM873" s="189"/>
      <c r="BN873" s="187"/>
      <c r="BO873" s="163"/>
      <c r="BP873" s="189"/>
      <c r="BR873" s="142"/>
      <c r="BS873" s="293"/>
      <c r="BT873" s="293"/>
      <c r="BU873" s="293"/>
      <c r="BV873" s="163"/>
      <c r="BW873" s="163"/>
      <c r="BX873" s="192"/>
      <c r="BY873" s="189"/>
      <c r="BZ873" s="189"/>
      <c r="CA873" s="193"/>
      <c r="CB873" s="194"/>
      <c r="CC873" s="292"/>
      <c r="CD873" s="189"/>
      <c r="CE873" s="189"/>
      <c r="CF873" s="181"/>
      <c r="CG873" s="294"/>
      <c r="CH873" s="294"/>
      <c r="CI873" s="227"/>
      <c r="CJ873" s="142"/>
      <c r="CK873" s="192"/>
      <c r="CL873" s="142"/>
      <c r="CM873" s="188"/>
      <c r="CN873" s="295"/>
      <c r="CO873" s="189"/>
      <c r="CP873" s="189"/>
      <c r="CQ873" s="189"/>
      <c r="CR873" s="142"/>
      <c r="CS873" s="194"/>
    </row>
    <row r="874" spans="2:97">
      <c r="B874" s="181"/>
      <c r="C874" s="65"/>
      <c r="D874" s="65"/>
      <c r="E874" s="65"/>
      <c r="J874" s="192"/>
      <c r="K874"/>
      <c r="L874"/>
      <c r="O874" s="228"/>
      <c r="P874" s="228"/>
      <c r="Q874" s="189"/>
      <c r="R874" s="189"/>
      <c r="S874" s="187"/>
      <c r="T874" s="181"/>
      <c r="U874" s="187"/>
      <c r="V874" s="188"/>
      <c r="W874" s="189"/>
      <c r="X874" s="189"/>
      <c r="Y874" s="189"/>
      <c r="Z874" s="189"/>
      <c r="AA874" s="189"/>
      <c r="AB874" s="189"/>
      <c r="AC874" s="189"/>
      <c r="AD874" s="189"/>
      <c r="AE874" s="189"/>
      <c r="AF874" s="189"/>
      <c r="AG874" s="189"/>
      <c r="AH874" s="189"/>
      <c r="AI874" s="189"/>
      <c r="AJ874" s="189"/>
      <c r="AK874" s="189"/>
      <c r="AL874" s="189"/>
      <c r="AM874" s="189"/>
      <c r="AN874" s="189"/>
      <c r="AO874" s="189"/>
      <c r="AP874" s="189"/>
      <c r="AQ874" s="189"/>
      <c r="AR874" s="189"/>
      <c r="AS874" s="189"/>
      <c r="AT874" s="189"/>
      <c r="AU874" s="189"/>
      <c r="AV874" s="189"/>
      <c r="AW874" s="189"/>
      <c r="AX874" s="189"/>
      <c r="AY874" s="194"/>
      <c r="AZ874" s="142"/>
      <c r="BA874" s="184"/>
      <c r="BB874" s="184"/>
      <c r="BC874" s="184"/>
      <c r="BD874" s="189"/>
      <c r="BE874" s="189"/>
      <c r="BF874" s="189"/>
      <c r="BG874" s="189"/>
      <c r="BH874" s="291"/>
      <c r="BI874" s="292"/>
      <c r="BJ874" s="187"/>
      <c r="BK874" s="187"/>
      <c r="BL874" s="187"/>
      <c r="BM874" s="189"/>
      <c r="BN874" s="187"/>
      <c r="BO874" s="163"/>
      <c r="BP874" s="189"/>
      <c r="BR874" s="142"/>
      <c r="BS874" s="293"/>
      <c r="BT874" s="293"/>
      <c r="BU874" s="293"/>
      <c r="BV874" s="163"/>
      <c r="BW874" s="163"/>
      <c r="BX874" s="192"/>
      <c r="BY874" s="189"/>
      <c r="BZ874" s="189"/>
      <c r="CA874" s="193"/>
      <c r="CB874" s="194"/>
      <c r="CC874" s="292"/>
      <c r="CD874" s="189"/>
      <c r="CE874" s="189"/>
      <c r="CF874" s="181"/>
      <c r="CG874" s="294"/>
      <c r="CH874" s="294"/>
      <c r="CI874" s="227"/>
      <c r="CJ874" s="142"/>
      <c r="CK874" s="192"/>
      <c r="CL874" s="142"/>
      <c r="CM874" s="188"/>
      <c r="CN874" s="295"/>
      <c r="CO874" s="189"/>
      <c r="CP874" s="189"/>
      <c r="CQ874" s="189"/>
      <c r="CR874" s="142"/>
      <c r="CS874" s="194"/>
    </row>
    <row r="875" spans="2:97">
      <c r="B875" s="181"/>
      <c r="C875" s="65"/>
      <c r="D875" s="65"/>
      <c r="E875" s="65"/>
      <c r="J875" s="192"/>
      <c r="K875"/>
      <c r="L875"/>
      <c r="O875" s="228"/>
      <c r="P875" s="228"/>
      <c r="Q875" s="189"/>
      <c r="R875" s="189"/>
      <c r="S875" s="187"/>
      <c r="T875" s="181"/>
      <c r="U875" s="187"/>
      <c r="V875" s="188"/>
      <c r="W875" s="189"/>
      <c r="X875" s="189"/>
      <c r="Y875" s="189"/>
      <c r="Z875" s="189"/>
      <c r="AA875" s="189"/>
      <c r="AB875" s="189"/>
      <c r="AC875" s="189"/>
      <c r="AD875" s="189"/>
      <c r="AE875" s="189"/>
      <c r="AF875" s="189"/>
      <c r="AG875" s="189"/>
      <c r="AH875" s="189"/>
      <c r="AI875" s="189"/>
      <c r="AJ875" s="189"/>
      <c r="AK875" s="189"/>
      <c r="AL875" s="189"/>
      <c r="AM875" s="189"/>
      <c r="AN875" s="189"/>
      <c r="AO875" s="189"/>
      <c r="AP875" s="189"/>
      <c r="AQ875" s="189"/>
      <c r="AR875" s="189"/>
      <c r="AS875" s="189"/>
      <c r="AT875" s="189"/>
      <c r="AU875" s="189"/>
      <c r="AV875" s="189"/>
      <c r="AW875" s="189"/>
      <c r="AX875" s="189"/>
      <c r="AY875" s="194"/>
      <c r="AZ875" s="142"/>
      <c r="BA875" s="184"/>
      <c r="BB875" s="184"/>
      <c r="BC875" s="184"/>
      <c r="BD875" s="189"/>
      <c r="BE875" s="189"/>
      <c r="BF875" s="189"/>
      <c r="BG875" s="189"/>
      <c r="BH875" s="291"/>
      <c r="BI875" s="292"/>
      <c r="BJ875" s="187"/>
      <c r="BK875" s="187"/>
      <c r="BL875" s="187"/>
      <c r="BM875" s="189"/>
      <c r="BN875" s="187"/>
      <c r="BO875" s="163"/>
      <c r="BP875" s="189"/>
      <c r="BR875" s="142"/>
      <c r="BS875" s="293"/>
      <c r="BT875" s="293"/>
      <c r="BU875" s="293"/>
      <c r="BV875" s="163"/>
      <c r="BW875" s="163"/>
      <c r="BX875" s="192"/>
      <c r="BY875" s="189"/>
      <c r="BZ875" s="189"/>
      <c r="CA875" s="193"/>
      <c r="CB875" s="194"/>
      <c r="CC875" s="292"/>
      <c r="CD875" s="189"/>
      <c r="CE875" s="189"/>
      <c r="CF875" s="181"/>
      <c r="CG875" s="294"/>
      <c r="CH875" s="294"/>
      <c r="CI875" s="227"/>
      <c r="CJ875" s="142"/>
      <c r="CK875" s="192"/>
      <c r="CL875" s="142"/>
      <c r="CM875" s="188"/>
      <c r="CN875" s="295"/>
      <c r="CO875" s="189"/>
      <c r="CP875" s="189"/>
      <c r="CQ875" s="189"/>
      <c r="CR875" s="142"/>
      <c r="CS875" s="194"/>
    </row>
    <row r="876" spans="2:97">
      <c r="B876" s="181"/>
      <c r="C876" s="65"/>
      <c r="D876" s="65"/>
      <c r="E876" s="65"/>
      <c r="J876" s="192"/>
      <c r="K876"/>
      <c r="L876"/>
      <c r="O876" s="228"/>
      <c r="P876" s="228"/>
      <c r="Q876" s="189"/>
      <c r="R876" s="189"/>
      <c r="S876" s="187"/>
      <c r="T876" s="181"/>
      <c r="U876" s="187"/>
      <c r="V876" s="188"/>
      <c r="W876" s="189"/>
      <c r="X876" s="189"/>
      <c r="Y876" s="189"/>
      <c r="Z876" s="189"/>
      <c r="AA876" s="189"/>
      <c r="AB876" s="189"/>
      <c r="AC876" s="189"/>
      <c r="AD876" s="189"/>
      <c r="AE876" s="189"/>
      <c r="AF876" s="189"/>
      <c r="AG876" s="189"/>
      <c r="AH876" s="189"/>
      <c r="AI876" s="189"/>
      <c r="AJ876" s="189"/>
      <c r="AK876" s="189"/>
      <c r="AL876" s="189"/>
      <c r="AM876" s="189"/>
      <c r="AN876" s="189"/>
      <c r="AO876" s="189"/>
      <c r="AP876" s="189"/>
      <c r="AQ876" s="189"/>
      <c r="AR876" s="189"/>
      <c r="AS876" s="189"/>
      <c r="AT876" s="189"/>
      <c r="AU876" s="189"/>
      <c r="AV876" s="189"/>
      <c r="AW876" s="189"/>
      <c r="AX876" s="189"/>
      <c r="AY876" s="194"/>
      <c r="AZ876" s="142"/>
      <c r="BA876" s="184"/>
      <c r="BB876" s="184"/>
      <c r="BC876" s="184"/>
      <c r="BD876" s="189"/>
      <c r="BE876" s="189"/>
      <c r="BF876" s="189"/>
      <c r="BG876" s="189"/>
      <c r="BH876" s="291"/>
      <c r="BI876" s="292"/>
      <c r="BJ876" s="187"/>
      <c r="BK876" s="187"/>
      <c r="BL876" s="187"/>
      <c r="BM876" s="189"/>
      <c r="BN876" s="187"/>
      <c r="BO876" s="163"/>
      <c r="BP876" s="189"/>
      <c r="BR876" s="142"/>
      <c r="BS876" s="293"/>
      <c r="BT876" s="293"/>
      <c r="BU876" s="293"/>
      <c r="BV876" s="163"/>
      <c r="BW876" s="163"/>
      <c r="BX876" s="192"/>
      <c r="BY876" s="189"/>
      <c r="BZ876" s="189"/>
      <c r="CA876" s="193"/>
      <c r="CB876" s="194"/>
      <c r="CC876" s="292"/>
      <c r="CD876" s="189"/>
      <c r="CE876" s="189"/>
      <c r="CF876" s="181"/>
      <c r="CG876" s="294"/>
      <c r="CH876" s="294"/>
      <c r="CI876" s="227"/>
      <c r="CJ876" s="142"/>
      <c r="CK876" s="192"/>
      <c r="CL876" s="142"/>
      <c r="CM876" s="188"/>
      <c r="CN876" s="295"/>
      <c r="CO876" s="189"/>
      <c r="CP876" s="189"/>
      <c r="CQ876" s="189"/>
      <c r="CR876" s="142"/>
      <c r="CS876" s="194"/>
    </row>
    <row r="877" spans="2:97">
      <c r="B877" s="181"/>
      <c r="C877" s="65"/>
      <c r="D877" s="65"/>
      <c r="E877" s="65"/>
      <c r="J877" s="192"/>
      <c r="K877"/>
      <c r="L877"/>
      <c r="O877" s="228"/>
      <c r="P877" s="228"/>
      <c r="Q877" s="189"/>
      <c r="R877" s="189"/>
      <c r="S877" s="187"/>
      <c r="T877" s="181"/>
      <c r="U877" s="187"/>
      <c r="V877" s="188"/>
      <c r="W877" s="189"/>
      <c r="X877" s="189"/>
      <c r="Y877" s="189"/>
      <c r="Z877" s="189"/>
      <c r="AA877" s="189"/>
      <c r="AB877" s="189"/>
      <c r="AC877" s="189"/>
      <c r="AD877" s="189"/>
      <c r="AE877" s="189"/>
      <c r="AF877" s="189"/>
      <c r="AG877" s="189"/>
      <c r="AH877" s="189"/>
      <c r="AI877" s="189"/>
      <c r="AJ877" s="189"/>
      <c r="AK877" s="189"/>
      <c r="AL877" s="189"/>
      <c r="AM877" s="189"/>
      <c r="AN877" s="189"/>
      <c r="AO877" s="189"/>
      <c r="AP877" s="189"/>
      <c r="AQ877" s="189"/>
      <c r="AR877" s="189"/>
      <c r="AS877" s="189"/>
      <c r="AT877" s="189"/>
      <c r="AU877" s="189"/>
      <c r="AV877" s="189"/>
      <c r="AW877" s="189"/>
      <c r="AX877" s="189"/>
      <c r="AY877" s="194"/>
      <c r="AZ877" s="142"/>
      <c r="BA877" s="184"/>
      <c r="BB877" s="184"/>
      <c r="BC877" s="184"/>
      <c r="BD877" s="189"/>
      <c r="BE877" s="189"/>
      <c r="BF877" s="189"/>
      <c r="BG877" s="189"/>
      <c r="BH877" s="291"/>
      <c r="BI877" s="292"/>
      <c r="BJ877" s="187"/>
      <c r="BK877" s="187"/>
      <c r="BL877" s="187"/>
      <c r="BM877" s="189"/>
      <c r="BN877" s="187"/>
      <c r="BO877" s="163"/>
      <c r="BP877" s="189"/>
      <c r="BR877" s="142"/>
      <c r="BS877" s="293"/>
      <c r="BT877" s="293"/>
      <c r="BU877" s="293"/>
      <c r="BV877" s="163"/>
      <c r="BW877" s="163"/>
      <c r="BX877" s="192"/>
      <c r="BY877" s="189"/>
      <c r="BZ877" s="189"/>
      <c r="CA877" s="193"/>
      <c r="CB877" s="194"/>
      <c r="CC877" s="292"/>
      <c r="CD877" s="189"/>
      <c r="CE877" s="189"/>
      <c r="CF877" s="181"/>
      <c r="CG877" s="294"/>
      <c r="CH877" s="294"/>
      <c r="CI877" s="227"/>
      <c r="CJ877" s="142"/>
      <c r="CK877" s="192"/>
      <c r="CL877" s="142"/>
      <c r="CM877" s="188"/>
      <c r="CN877" s="295"/>
      <c r="CO877" s="189"/>
      <c r="CP877" s="189"/>
      <c r="CQ877" s="189"/>
      <c r="CR877" s="142"/>
      <c r="CS877" s="194"/>
    </row>
    <row r="878" spans="2:97">
      <c r="B878" s="181"/>
      <c r="C878" s="65"/>
      <c r="D878" s="65"/>
      <c r="E878" s="65"/>
      <c r="J878" s="192"/>
      <c r="K878"/>
      <c r="L878"/>
      <c r="O878" s="228"/>
      <c r="P878" s="228"/>
      <c r="Q878" s="189"/>
      <c r="R878" s="189"/>
      <c r="S878" s="187"/>
      <c r="T878" s="181"/>
      <c r="U878" s="187"/>
      <c r="V878" s="188"/>
      <c r="W878" s="189"/>
      <c r="X878" s="189"/>
      <c r="Y878" s="189"/>
      <c r="Z878" s="189"/>
      <c r="AA878" s="189"/>
      <c r="AB878" s="189"/>
      <c r="AC878" s="189"/>
      <c r="AD878" s="189"/>
      <c r="AE878" s="189"/>
      <c r="AF878" s="189"/>
      <c r="AG878" s="189"/>
      <c r="AH878" s="189"/>
      <c r="AI878" s="189"/>
      <c r="AJ878" s="189"/>
      <c r="AK878" s="189"/>
      <c r="AL878" s="189"/>
      <c r="AM878" s="189"/>
      <c r="AN878" s="189"/>
      <c r="AO878" s="189"/>
      <c r="AP878" s="189"/>
      <c r="AQ878" s="189"/>
      <c r="AR878" s="189"/>
      <c r="AS878" s="189"/>
      <c r="AT878" s="189"/>
      <c r="AU878" s="189"/>
      <c r="AV878" s="189"/>
      <c r="AW878" s="189"/>
      <c r="AX878" s="189"/>
      <c r="AY878" s="194"/>
      <c r="AZ878" s="142"/>
      <c r="BA878" s="184"/>
      <c r="BB878" s="184"/>
      <c r="BC878" s="184"/>
      <c r="BD878" s="189"/>
      <c r="BE878" s="189"/>
      <c r="BF878" s="189"/>
      <c r="BG878" s="189"/>
      <c r="BH878" s="291"/>
      <c r="BI878" s="292"/>
      <c r="BJ878" s="187"/>
      <c r="BK878" s="187"/>
      <c r="BL878" s="187"/>
      <c r="BM878" s="189"/>
      <c r="BN878" s="187"/>
      <c r="BO878" s="163"/>
      <c r="BP878" s="189"/>
      <c r="BR878" s="142"/>
      <c r="BS878" s="293"/>
      <c r="BT878" s="293"/>
      <c r="BU878" s="293"/>
      <c r="BV878" s="163"/>
      <c r="BW878" s="163"/>
      <c r="BX878" s="192"/>
      <c r="BY878" s="189"/>
      <c r="BZ878" s="189"/>
      <c r="CA878" s="193"/>
      <c r="CB878" s="194"/>
      <c r="CC878" s="292"/>
      <c r="CD878" s="189"/>
      <c r="CE878" s="189"/>
      <c r="CF878" s="181"/>
      <c r="CG878" s="294"/>
      <c r="CH878" s="294"/>
      <c r="CI878" s="227"/>
      <c r="CJ878" s="142"/>
      <c r="CK878" s="192"/>
      <c r="CL878" s="142"/>
      <c r="CM878" s="188"/>
      <c r="CN878" s="295"/>
      <c r="CO878" s="189"/>
      <c r="CP878" s="189"/>
      <c r="CQ878" s="189"/>
      <c r="CR878" s="142"/>
      <c r="CS878" s="194"/>
    </row>
    <row r="879" spans="2:97">
      <c r="B879" s="181"/>
      <c r="C879" s="65"/>
      <c r="D879" s="65"/>
      <c r="E879" s="65"/>
      <c r="J879" s="192"/>
      <c r="K879"/>
      <c r="L879"/>
      <c r="O879" s="228"/>
      <c r="P879" s="228"/>
      <c r="Q879" s="189"/>
      <c r="R879" s="189"/>
      <c r="S879" s="187"/>
      <c r="T879" s="181"/>
      <c r="U879" s="187"/>
      <c r="V879" s="188"/>
      <c r="W879" s="189"/>
      <c r="X879" s="189"/>
      <c r="Y879" s="189"/>
      <c r="Z879" s="189"/>
      <c r="AA879" s="189"/>
      <c r="AB879" s="189"/>
      <c r="AC879" s="189"/>
      <c r="AD879" s="189"/>
      <c r="AE879" s="189"/>
      <c r="AF879" s="189"/>
      <c r="AG879" s="189"/>
      <c r="AH879" s="189"/>
      <c r="AI879" s="189"/>
      <c r="AJ879" s="189"/>
      <c r="AK879" s="189"/>
      <c r="AL879" s="189"/>
      <c r="AM879" s="189"/>
      <c r="AN879" s="189"/>
      <c r="AO879" s="189"/>
      <c r="AP879" s="189"/>
      <c r="AQ879" s="189"/>
      <c r="AR879" s="189"/>
      <c r="AS879" s="189"/>
      <c r="AT879" s="189"/>
      <c r="AU879" s="189"/>
      <c r="AV879" s="189"/>
      <c r="AW879" s="189"/>
      <c r="AX879" s="189"/>
      <c r="AY879" s="194"/>
      <c r="AZ879" s="142"/>
      <c r="BA879" s="184"/>
      <c r="BB879" s="184"/>
      <c r="BC879" s="184"/>
      <c r="BD879" s="189"/>
      <c r="BE879" s="189"/>
      <c r="BF879" s="189"/>
      <c r="BG879" s="189"/>
      <c r="BH879" s="291"/>
      <c r="BI879" s="292"/>
      <c r="BJ879" s="187"/>
      <c r="BK879" s="187"/>
      <c r="BL879" s="187"/>
      <c r="BM879" s="189"/>
      <c r="BN879" s="187"/>
      <c r="BO879" s="163"/>
      <c r="BP879" s="189"/>
      <c r="BR879" s="142"/>
      <c r="BS879" s="293"/>
      <c r="BT879" s="293"/>
      <c r="BU879" s="293"/>
      <c r="BV879" s="163"/>
      <c r="BW879" s="163"/>
      <c r="BX879" s="192"/>
      <c r="BY879" s="189"/>
      <c r="BZ879" s="189"/>
      <c r="CA879" s="193"/>
      <c r="CB879" s="194"/>
      <c r="CC879" s="292"/>
      <c r="CD879" s="189"/>
      <c r="CE879" s="189"/>
      <c r="CF879" s="181"/>
      <c r="CG879" s="294"/>
      <c r="CH879" s="294"/>
      <c r="CI879" s="227"/>
      <c r="CJ879" s="142"/>
      <c r="CK879" s="192"/>
      <c r="CL879" s="142"/>
      <c r="CM879" s="188"/>
      <c r="CN879" s="295"/>
      <c r="CO879" s="189"/>
      <c r="CP879" s="189"/>
      <c r="CQ879" s="189"/>
      <c r="CR879" s="142"/>
      <c r="CS879" s="194"/>
    </row>
    <row r="880" spans="2:97">
      <c r="B880" s="181"/>
      <c r="C880" s="65"/>
      <c r="D880" s="65"/>
      <c r="E880" s="65"/>
      <c r="J880" s="192"/>
      <c r="K880"/>
      <c r="L880"/>
      <c r="O880" s="228"/>
      <c r="P880" s="228"/>
      <c r="Q880" s="189"/>
      <c r="R880" s="189"/>
      <c r="S880" s="187"/>
      <c r="T880" s="181"/>
      <c r="U880" s="187"/>
      <c r="V880" s="188"/>
      <c r="W880" s="189"/>
      <c r="X880" s="189"/>
      <c r="Y880" s="189"/>
      <c r="Z880" s="189"/>
      <c r="AA880" s="189"/>
      <c r="AB880" s="189"/>
      <c r="AC880" s="189"/>
      <c r="AD880" s="189"/>
      <c r="AE880" s="189"/>
      <c r="AF880" s="189"/>
      <c r="AG880" s="189"/>
      <c r="AH880" s="189"/>
      <c r="AI880" s="189"/>
      <c r="AJ880" s="189"/>
      <c r="AK880" s="189"/>
      <c r="AL880" s="189"/>
      <c r="AM880" s="189"/>
      <c r="AN880" s="189"/>
      <c r="AO880" s="189"/>
      <c r="AP880" s="189"/>
      <c r="AQ880" s="189"/>
      <c r="AR880" s="189"/>
      <c r="AS880" s="189"/>
      <c r="AT880" s="189"/>
      <c r="AU880" s="189"/>
      <c r="AV880" s="189"/>
      <c r="AW880" s="189"/>
      <c r="AX880" s="189"/>
      <c r="AY880" s="194"/>
      <c r="AZ880" s="142"/>
      <c r="BA880" s="184"/>
      <c r="BB880" s="184"/>
      <c r="BC880" s="184"/>
      <c r="BD880" s="189"/>
      <c r="BE880" s="189"/>
      <c r="BF880" s="189"/>
      <c r="BG880" s="189"/>
      <c r="BH880" s="291"/>
      <c r="BI880" s="292"/>
      <c r="BJ880" s="187"/>
      <c r="BK880" s="187"/>
      <c r="BL880" s="187"/>
      <c r="BM880" s="189"/>
      <c r="BN880" s="187"/>
      <c r="BO880" s="163"/>
      <c r="BP880" s="189"/>
      <c r="BR880" s="142"/>
      <c r="BS880" s="293"/>
      <c r="BT880" s="293"/>
      <c r="BU880" s="293"/>
      <c r="BV880" s="163"/>
      <c r="BW880" s="163"/>
      <c r="BX880" s="192"/>
      <c r="BY880" s="189"/>
      <c r="BZ880" s="189"/>
      <c r="CA880" s="193"/>
      <c r="CB880" s="194"/>
      <c r="CC880" s="292"/>
      <c r="CD880" s="189"/>
      <c r="CE880" s="189"/>
      <c r="CF880" s="181"/>
      <c r="CG880" s="294"/>
      <c r="CH880" s="294"/>
      <c r="CI880" s="227"/>
      <c r="CJ880" s="142"/>
      <c r="CK880" s="192"/>
      <c r="CL880" s="142"/>
      <c r="CM880" s="188"/>
      <c r="CN880" s="295"/>
      <c r="CO880" s="189"/>
      <c r="CP880" s="189"/>
      <c r="CQ880" s="189"/>
      <c r="CR880" s="142"/>
      <c r="CS880" s="194"/>
    </row>
    <row r="881" spans="2:97">
      <c r="B881" s="181"/>
      <c r="C881" s="65"/>
      <c r="D881" s="65"/>
      <c r="E881" s="65"/>
      <c r="J881" s="192"/>
      <c r="K881"/>
      <c r="L881"/>
      <c r="O881" s="228"/>
      <c r="P881" s="228"/>
      <c r="Q881" s="189"/>
      <c r="R881" s="189"/>
      <c r="S881" s="187"/>
      <c r="T881" s="181"/>
      <c r="U881" s="187"/>
      <c r="V881" s="188"/>
      <c r="W881" s="189"/>
      <c r="X881" s="189"/>
      <c r="Y881" s="189"/>
      <c r="Z881" s="189"/>
      <c r="AA881" s="189"/>
      <c r="AB881" s="189"/>
      <c r="AC881" s="189"/>
      <c r="AD881" s="189"/>
      <c r="AE881" s="189"/>
      <c r="AF881" s="189"/>
      <c r="AG881" s="189"/>
      <c r="AH881" s="189"/>
      <c r="AI881" s="189"/>
      <c r="AJ881" s="189"/>
      <c r="AK881" s="189"/>
      <c r="AL881" s="189"/>
      <c r="AM881" s="189"/>
      <c r="AN881" s="189"/>
      <c r="AO881" s="189"/>
      <c r="AP881" s="189"/>
      <c r="AQ881" s="189"/>
      <c r="AR881" s="189"/>
      <c r="AS881" s="189"/>
      <c r="AT881" s="189"/>
      <c r="AU881" s="189"/>
      <c r="AV881" s="189"/>
      <c r="AW881" s="189"/>
      <c r="AX881" s="189"/>
      <c r="AY881" s="194"/>
      <c r="AZ881" s="142"/>
      <c r="BA881" s="184"/>
      <c r="BB881" s="184"/>
      <c r="BC881" s="184"/>
      <c r="BD881" s="189"/>
      <c r="BE881" s="189"/>
      <c r="BF881" s="189"/>
      <c r="BG881" s="189"/>
      <c r="BH881" s="291"/>
      <c r="BI881" s="292"/>
      <c r="BJ881" s="187"/>
      <c r="BK881" s="187"/>
      <c r="BL881" s="187"/>
      <c r="BM881" s="189"/>
      <c r="BN881" s="187"/>
      <c r="BO881" s="163"/>
      <c r="BP881" s="189"/>
      <c r="BR881" s="142"/>
      <c r="BS881" s="293"/>
      <c r="BT881" s="293"/>
      <c r="BU881" s="293"/>
      <c r="BV881" s="163"/>
      <c r="BW881" s="163"/>
      <c r="BX881" s="192"/>
      <c r="BY881" s="189"/>
      <c r="BZ881" s="189"/>
      <c r="CA881" s="193"/>
      <c r="CB881" s="194"/>
      <c r="CC881" s="292"/>
      <c r="CD881" s="189"/>
      <c r="CE881" s="189"/>
      <c r="CF881" s="181"/>
      <c r="CG881" s="294"/>
      <c r="CH881" s="294"/>
      <c r="CI881" s="227"/>
      <c r="CJ881" s="142"/>
      <c r="CK881" s="192"/>
      <c r="CL881" s="142"/>
      <c r="CM881" s="188"/>
      <c r="CN881" s="295"/>
      <c r="CO881" s="189"/>
      <c r="CP881" s="189"/>
      <c r="CQ881" s="189"/>
      <c r="CR881" s="142"/>
      <c r="CS881" s="194"/>
    </row>
    <row r="882" spans="2:97">
      <c r="B882" s="181"/>
      <c r="C882" s="65"/>
      <c r="D882" s="65"/>
      <c r="E882" s="65"/>
      <c r="J882" s="192"/>
      <c r="K882"/>
      <c r="L882"/>
      <c r="O882" s="228"/>
      <c r="P882" s="228"/>
      <c r="Q882" s="189"/>
      <c r="R882" s="189"/>
      <c r="S882" s="187"/>
      <c r="T882" s="181"/>
      <c r="U882" s="187"/>
      <c r="V882" s="188"/>
      <c r="W882" s="189"/>
      <c r="X882" s="189"/>
      <c r="Y882" s="189"/>
      <c r="Z882" s="189"/>
      <c r="AA882" s="189"/>
      <c r="AB882" s="189"/>
      <c r="AC882" s="189"/>
      <c r="AD882" s="189"/>
      <c r="AE882" s="189"/>
      <c r="AF882" s="189"/>
      <c r="AG882" s="189"/>
      <c r="AH882" s="189"/>
      <c r="AI882" s="189"/>
      <c r="AJ882" s="189"/>
      <c r="AK882" s="189"/>
      <c r="AL882" s="189"/>
      <c r="AM882" s="189"/>
      <c r="AN882" s="189"/>
      <c r="AO882" s="189"/>
      <c r="AP882" s="189"/>
      <c r="AQ882" s="189"/>
      <c r="AR882" s="189"/>
      <c r="AS882" s="189"/>
      <c r="AT882" s="189"/>
      <c r="AU882" s="189"/>
      <c r="AV882" s="189"/>
      <c r="AW882" s="189"/>
      <c r="AX882" s="189"/>
      <c r="AY882" s="194"/>
      <c r="AZ882" s="142"/>
      <c r="BA882" s="184"/>
      <c r="BB882" s="184"/>
      <c r="BC882" s="184"/>
      <c r="BD882" s="189"/>
      <c r="BE882" s="189"/>
      <c r="BF882" s="189"/>
      <c r="BG882" s="189"/>
      <c r="BH882" s="291"/>
      <c r="BI882" s="292"/>
      <c r="BJ882" s="187"/>
      <c r="BK882" s="187"/>
      <c r="BL882" s="187"/>
      <c r="BM882" s="189"/>
      <c r="BN882" s="187"/>
      <c r="BO882" s="163"/>
      <c r="BP882" s="189"/>
      <c r="BR882" s="142"/>
      <c r="BS882" s="293"/>
      <c r="BT882" s="293"/>
      <c r="BU882" s="293"/>
      <c r="BV882" s="163"/>
      <c r="BW882" s="163"/>
      <c r="BX882" s="192"/>
      <c r="BY882" s="189"/>
      <c r="BZ882" s="189"/>
      <c r="CA882" s="193"/>
      <c r="CB882" s="194"/>
      <c r="CC882" s="292"/>
      <c r="CD882" s="189"/>
      <c r="CE882" s="189"/>
      <c r="CF882" s="181"/>
      <c r="CG882" s="294"/>
      <c r="CH882" s="294"/>
      <c r="CI882" s="227"/>
      <c r="CJ882" s="142"/>
      <c r="CK882" s="192"/>
      <c r="CL882" s="142"/>
      <c r="CM882" s="188"/>
      <c r="CN882" s="295"/>
      <c r="CO882" s="189"/>
      <c r="CP882" s="189"/>
      <c r="CQ882" s="189"/>
      <c r="CR882" s="142"/>
      <c r="CS882" s="194"/>
    </row>
    <row r="883" spans="2:97">
      <c r="B883" s="181"/>
      <c r="C883" s="65"/>
      <c r="D883" s="65"/>
      <c r="E883" s="65"/>
      <c r="J883" s="192"/>
      <c r="K883"/>
      <c r="L883"/>
      <c r="O883" s="228"/>
      <c r="P883" s="228"/>
      <c r="Q883" s="189"/>
      <c r="R883" s="189"/>
      <c r="S883" s="187"/>
      <c r="T883" s="181"/>
      <c r="U883" s="187"/>
      <c r="V883" s="188"/>
      <c r="W883" s="189"/>
      <c r="X883" s="189"/>
      <c r="Y883" s="189"/>
      <c r="Z883" s="189"/>
      <c r="AA883" s="189"/>
      <c r="AB883" s="189"/>
      <c r="AC883" s="189"/>
      <c r="AD883" s="189"/>
      <c r="AE883" s="189"/>
      <c r="AF883" s="189"/>
      <c r="AG883" s="189"/>
      <c r="AH883" s="189"/>
      <c r="AI883" s="189"/>
      <c r="AJ883" s="189"/>
      <c r="AK883" s="189"/>
      <c r="AL883" s="189"/>
      <c r="AM883" s="189"/>
      <c r="AN883" s="189"/>
      <c r="AO883" s="189"/>
      <c r="AP883" s="189"/>
      <c r="AQ883" s="189"/>
      <c r="AR883" s="189"/>
      <c r="AS883" s="189"/>
      <c r="AT883" s="189"/>
      <c r="AU883" s="189"/>
      <c r="AV883" s="189"/>
      <c r="AW883" s="189"/>
      <c r="AX883" s="189"/>
      <c r="AY883" s="194"/>
      <c r="AZ883" s="142"/>
      <c r="BA883" s="184"/>
      <c r="BB883" s="184"/>
      <c r="BC883" s="184"/>
      <c r="BD883" s="189"/>
      <c r="BE883" s="189"/>
      <c r="BF883" s="189"/>
      <c r="BG883" s="189"/>
      <c r="BH883" s="291"/>
      <c r="BI883" s="292"/>
      <c r="BJ883" s="187"/>
      <c r="BK883" s="187"/>
      <c r="BL883" s="187"/>
      <c r="BM883" s="189"/>
      <c r="BN883" s="187"/>
      <c r="BO883" s="163"/>
      <c r="BP883" s="189"/>
      <c r="BR883" s="142"/>
      <c r="BS883" s="293"/>
      <c r="BT883" s="293"/>
      <c r="BU883" s="293"/>
      <c r="BV883" s="163"/>
      <c r="BW883" s="163"/>
      <c r="BX883" s="192"/>
      <c r="BY883" s="189"/>
      <c r="BZ883" s="189"/>
      <c r="CA883" s="193"/>
      <c r="CB883" s="194"/>
      <c r="CC883" s="292"/>
      <c r="CD883" s="189"/>
      <c r="CE883" s="189"/>
      <c r="CF883" s="181"/>
      <c r="CG883" s="294"/>
      <c r="CH883" s="294"/>
      <c r="CI883" s="227"/>
      <c r="CJ883" s="142"/>
      <c r="CK883" s="192"/>
      <c r="CL883" s="142"/>
      <c r="CM883" s="188"/>
      <c r="CN883" s="295"/>
      <c r="CO883" s="189"/>
      <c r="CP883" s="189"/>
      <c r="CQ883" s="189"/>
      <c r="CR883" s="142"/>
      <c r="CS883" s="194"/>
    </row>
    <row r="884" spans="2:97">
      <c r="B884" s="181"/>
      <c r="C884" s="65"/>
      <c r="D884" s="65"/>
      <c r="E884" s="65"/>
      <c r="J884" s="192"/>
      <c r="K884"/>
      <c r="L884"/>
      <c r="O884" s="228"/>
      <c r="P884" s="228"/>
      <c r="Q884" s="189"/>
      <c r="R884" s="189"/>
      <c r="S884" s="187"/>
      <c r="T884" s="181"/>
      <c r="U884" s="187"/>
      <c r="V884" s="188"/>
      <c r="W884" s="189"/>
      <c r="X884" s="189"/>
      <c r="Y884" s="189"/>
      <c r="Z884" s="189"/>
      <c r="AA884" s="189"/>
      <c r="AB884" s="189"/>
      <c r="AC884" s="189"/>
      <c r="AD884" s="189"/>
      <c r="AE884" s="189"/>
      <c r="AF884" s="189"/>
      <c r="AG884" s="189"/>
      <c r="AH884" s="189"/>
      <c r="AI884" s="189"/>
      <c r="AJ884" s="189"/>
      <c r="AK884" s="189"/>
      <c r="AL884" s="189"/>
      <c r="AM884" s="189"/>
      <c r="AN884" s="189"/>
      <c r="AO884" s="189"/>
      <c r="AP884" s="189"/>
      <c r="AQ884" s="189"/>
      <c r="AR884" s="189"/>
      <c r="AS884" s="189"/>
      <c r="AT884" s="189"/>
      <c r="AU884" s="189"/>
      <c r="AV884" s="189"/>
      <c r="AW884" s="189"/>
      <c r="AX884" s="189"/>
      <c r="AY884" s="194"/>
      <c r="AZ884" s="142"/>
      <c r="BA884" s="184"/>
      <c r="BB884" s="184"/>
      <c r="BC884" s="184"/>
      <c r="BD884" s="189"/>
      <c r="BE884" s="189"/>
      <c r="BF884" s="189"/>
      <c r="BG884" s="189"/>
      <c r="BH884" s="291"/>
      <c r="BI884" s="292"/>
      <c r="BJ884" s="187"/>
      <c r="BK884" s="187"/>
      <c r="BL884" s="187"/>
      <c r="BM884" s="189"/>
      <c r="BN884" s="187"/>
      <c r="BO884" s="163"/>
      <c r="BP884" s="189"/>
      <c r="BR884" s="142"/>
      <c r="BS884" s="293"/>
      <c r="BT884" s="293"/>
      <c r="BU884" s="293"/>
      <c r="BV884" s="163"/>
      <c r="BW884" s="163"/>
      <c r="BX884" s="192"/>
      <c r="BY884" s="189"/>
      <c r="BZ884" s="189"/>
      <c r="CA884" s="193"/>
      <c r="CB884" s="194"/>
      <c r="CC884" s="292"/>
      <c r="CD884" s="189"/>
      <c r="CE884" s="189"/>
      <c r="CF884" s="181"/>
      <c r="CG884" s="294"/>
      <c r="CH884" s="294"/>
      <c r="CI884" s="227"/>
      <c r="CJ884" s="142"/>
      <c r="CK884" s="192"/>
      <c r="CL884" s="142"/>
      <c r="CM884" s="188"/>
      <c r="CN884" s="295"/>
      <c r="CO884" s="189"/>
      <c r="CP884" s="189"/>
      <c r="CQ884" s="189"/>
      <c r="CR884" s="142"/>
      <c r="CS884" s="194"/>
    </row>
    <row r="885" spans="2:97">
      <c r="B885" s="181"/>
      <c r="C885" s="65"/>
      <c r="D885" s="65"/>
      <c r="E885" s="65"/>
      <c r="J885" s="192"/>
      <c r="K885"/>
      <c r="L885"/>
      <c r="O885" s="228"/>
      <c r="P885" s="228"/>
      <c r="Q885" s="189"/>
      <c r="R885" s="189"/>
      <c r="S885" s="187"/>
      <c r="T885" s="181"/>
      <c r="U885" s="187"/>
      <c r="V885" s="188"/>
      <c r="W885" s="189"/>
      <c r="X885" s="189"/>
      <c r="Y885" s="189"/>
      <c r="Z885" s="189"/>
      <c r="AA885" s="189"/>
      <c r="AB885" s="189"/>
      <c r="AC885" s="189"/>
      <c r="AD885" s="189"/>
      <c r="AE885" s="189"/>
      <c r="AF885" s="189"/>
      <c r="AG885" s="189"/>
      <c r="AH885" s="189"/>
      <c r="AI885" s="189"/>
      <c r="AJ885" s="189"/>
      <c r="AK885" s="189"/>
      <c r="AL885" s="189"/>
      <c r="AM885" s="189"/>
      <c r="AN885" s="189"/>
      <c r="AO885" s="189"/>
      <c r="AP885" s="189"/>
      <c r="AQ885" s="189"/>
      <c r="AR885" s="189"/>
      <c r="AS885" s="189"/>
      <c r="AT885" s="189"/>
      <c r="AU885" s="189"/>
      <c r="AV885" s="189"/>
      <c r="AW885" s="189"/>
      <c r="AX885" s="189"/>
      <c r="AY885" s="194"/>
      <c r="AZ885" s="142"/>
      <c r="BA885" s="184"/>
      <c r="BB885" s="184"/>
      <c r="BC885" s="184"/>
      <c r="BD885" s="189"/>
      <c r="BE885" s="189"/>
      <c r="BF885" s="189"/>
      <c r="BG885" s="189"/>
      <c r="BH885" s="291"/>
      <c r="BI885" s="292"/>
      <c r="BJ885" s="187"/>
      <c r="BK885" s="187"/>
      <c r="BL885" s="187"/>
      <c r="BM885" s="189"/>
      <c r="BN885" s="187"/>
      <c r="BO885" s="163"/>
      <c r="BP885" s="189"/>
      <c r="BR885" s="142"/>
      <c r="BS885" s="293"/>
      <c r="BT885" s="293"/>
      <c r="BU885" s="293"/>
      <c r="BV885" s="163"/>
      <c r="BW885" s="163"/>
      <c r="BX885" s="192"/>
      <c r="BY885" s="189"/>
      <c r="BZ885" s="189"/>
      <c r="CA885" s="193"/>
      <c r="CB885" s="194"/>
      <c r="CC885" s="292"/>
      <c r="CD885" s="189"/>
      <c r="CE885" s="189"/>
      <c r="CF885" s="181"/>
      <c r="CG885" s="294"/>
      <c r="CH885" s="294"/>
      <c r="CI885" s="227"/>
      <c r="CJ885" s="142"/>
      <c r="CK885" s="192"/>
      <c r="CL885" s="142"/>
      <c r="CM885" s="188"/>
      <c r="CN885" s="295"/>
      <c r="CO885" s="189"/>
      <c r="CP885" s="189"/>
      <c r="CQ885" s="189"/>
      <c r="CR885" s="142"/>
      <c r="CS885" s="194"/>
    </row>
    <row r="886" spans="2:97">
      <c r="B886" s="181"/>
      <c r="C886" s="65"/>
      <c r="D886" s="65"/>
      <c r="E886" s="65"/>
      <c r="J886" s="192"/>
      <c r="K886"/>
      <c r="L886"/>
      <c r="O886" s="228"/>
      <c r="P886" s="228"/>
      <c r="Q886" s="189"/>
      <c r="R886" s="189"/>
      <c r="S886" s="187"/>
      <c r="T886" s="181"/>
      <c r="U886" s="187"/>
      <c r="V886" s="188"/>
      <c r="W886" s="189"/>
      <c r="X886" s="189"/>
      <c r="Y886" s="189"/>
      <c r="Z886" s="189"/>
      <c r="AA886" s="189"/>
      <c r="AB886" s="189"/>
      <c r="AC886" s="189"/>
      <c r="AD886" s="189"/>
      <c r="AE886" s="189"/>
      <c r="AF886" s="189"/>
      <c r="AG886" s="189"/>
      <c r="AH886" s="189"/>
      <c r="AI886" s="189"/>
      <c r="AJ886" s="189"/>
      <c r="AK886" s="189"/>
      <c r="AL886" s="189"/>
      <c r="AM886" s="189"/>
      <c r="AN886" s="189"/>
      <c r="AO886" s="189"/>
      <c r="AP886" s="189"/>
      <c r="AQ886" s="189"/>
      <c r="AR886" s="189"/>
      <c r="AS886" s="189"/>
      <c r="AT886" s="189"/>
      <c r="AU886" s="189"/>
      <c r="AV886" s="189"/>
      <c r="AW886" s="189"/>
      <c r="AX886" s="189"/>
      <c r="AY886" s="194"/>
      <c r="AZ886" s="142"/>
      <c r="BA886" s="184"/>
      <c r="BB886" s="184"/>
      <c r="BC886" s="184"/>
      <c r="BD886" s="189"/>
      <c r="BE886" s="189"/>
      <c r="BF886" s="189"/>
      <c r="BG886" s="189"/>
      <c r="BH886" s="291"/>
      <c r="BI886" s="292"/>
      <c r="BJ886" s="187"/>
      <c r="BK886" s="187"/>
      <c r="BL886" s="187"/>
      <c r="BM886" s="189"/>
      <c r="BN886" s="187"/>
      <c r="BO886" s="163"/>
      <c r="BP886" s="189"/>
      <c r="BR886" s="142"/>
      <c r="BS886" s="293"/>
      <c r="BT886" s="293"/>
      <c r="BU886" s="293"/>
      <c r="BV886" s="163"/>
      <c r="BW886" s="163"/>
      <c r="BX886" s="192"/>
      <c r="BY886" s="189"/>
      <c r="BZ886" s="189"/>
      <c r="CA886" s="193"/>
      <c r="CB886" s="194"/>
      <c r="CC886" s="292"/>
      <c r="CD886" s="189"/>
      <c r="CE886" s="189"/>
      <c r="CF886" s="181"/>
      <c r="CG886" s="294"/>
      <c r="CH886" s="294"/>
      <c r="CI886" s="227"/>
      <c r="CJ886" s="142"/>
      <c r="CK886" s="192"/>
      <c r="CL886" s="142"/>
      <c r="CM886" s="188"/>
      <c r="CN886" s="295"/>
      <c r="CO886" s="189"/>
      <c r="CP886" s="189"/>
      <c r="CQ886" s="189"/>
      <c r="CR886" s="142"/>
      <c r="CS886" s="194"/>
    </row>
    <row r="887" spans="2:97">
      <c r="B887" s="181"/>
      <c r="C887" s="65"/>
      <c r="D887" s="65"/>
      <c r="E887" s="65"/>
      <c r="J887" s="192"/>
      <c r="K887"/>
      <c r="L887"/>
      <c r="O887" s="228"/>
      <c r="P887" s="228"/>
      <c r="Q887" s="189"/>
      <c r="R887" s="189"/>
      <c r="S887" s="187"/>
      <c r="T887" s="181"/>
      <c r="U887" s="187"/>
      <c r="V887" s="188"/>
      <c r="W887" s="189"/>
      <c r="X887" s="189"/>
      <c r="Y887" s="189"/>
      <c r="Z887" s="189"/>
      <c r="AA887" s="189"/>
      <c r="AB887" s="189"/>
      <c r="AC887" s="189"/>
      <c r="AD887" s="189"/>
      <c r="AE887" s="189"/>
      <c r="AF887" s="189"/>
      <c r="AG887" s="189"/>
      <c r="AH887" s="189"/>
      <c r="AI887" s="189"/>
      <c r="AJ887" s="189"/>
      <c r="AK887" s="189"/>
      <c r="AL887" s="189"/>
      <c r="AM887" s="189"/>
      <c r="AN887" s="189"/>
      <c r="AO887" s="189"/>
      <c r="AP887" s="189"/>
      <c r="AQ887" s="189"/>
      <c r="AR887" s="189"/>
      <c r="AS887" s="189"/>
      <c r="AT887" s="189"/>
      <c r="AU887" s="189"/>
      <c r="AV887" s="189"/>
      <c r="AW887" s="189"/>
      <c r="AX887" s="189"/>
      <c r="AY887" s="194"/>
      <c r="AZ887" s="142"/>
      <c r="BA887" s="184"/>
      <c r="BB887" s="184"/>
      <c r="BC887" s="184"/>
      <c r="BD887" s="189"/>
      <c r="BE887" s="189"/>
      <c r="BF887" s="189"/>
      <c r="BG887" s="189"/>
      <c r="BH887" s="291"/>
      <c r="BI887" s="292"/>
      <c r="BJ887" s="187"/>
      <c r="BK887" s="187"/>
      <c r="BL887" s="187"/>
      <c r="BM887" s="189"/>
      <c r="BN887" s="187"/>
      <c r="BO887" s="163"/>
      <c r="BP887" s="189"/>
      <c r="BR887" s="142"/>
      <c r="BS887" s="293"/>
      <c r="BT887" s="293"/>
      <c r="BU887" s="293"/>
      <c r="BV887" s="163"/>
      <c r="BW887" s="163"/>
      <c r="BX887" s="192"/>
      <c r="BY887" s="189"/>
      <c r="BZ887" s="189"/>
      <c r="CA887" s="193"/>
      <c r="CB887" s="194"/>
      <c r="CC887" s="292"/>
      <c r="CD887" s="189"/>
      <c r="CE887" s="189"/>
      <c r="CF887" s="181"/>
      <c r="CG887" s="294"/>
      <c r="CH887" s="294"/>
      <c r="CI887" s="227"/>
      <c r="CJ887" s="142"/>
      <c r="CK887" s="192"/>
      <c r="CL887" s="142"/>
      <c r="CM887" s="188"/>
      <c r="CN887" s="295"/>
      <c r="CO887" s="189"/>
      <c r="CP887" s="189"/>
      <c r="CQ887" s="189"/>
      <c r="CR887" s="142"/>
      <c r="CS887" s="194"/>
    </row>
    <row r="888" spans="2:97">
      <c r="B888" s="181"/>
      <c r="C888" s="65"/>
      <c r="D888" s="65"/>
      <c r="E888" s="65"/>
      <c r="J888" s="192"/>
      <c r="K888"/>
      <c r="L888"/>
      <c r="O888" s="228"/>
      <c r="P888" s="228"/>
      <c r="Q888" s="189"/>
      <c r="R888" s="189"/>
      <c r="S888" s="187"/>
      <c r="T888" s="181"/>
      <c r="U888" s="187"/>
      <c r="V888" s="188"/>
      <c r="W888" s="189"/>
      <c r="X888" s="189"/>
      <c r="Y888" s="189"/>
      <c r="Z888" s="189"/>
      <c r="AA888" s="189"/>
      <c r="AB888" s="189"/>
      <c r="AC888" s="189"/>
      <c r="AD888" s="189"/>
      <c r="AE888" s="189"/>
      <c r="AF888" s="189"/>
      <c r="AG888" s="189"/>
      <c r="AH888" s="189"/>
      <c r="AI888" s="189"/>
      <c r="AJ888" s="189"/>
      <c r="AK888" s="189"/>
      <c r="AL888" s="189"/>
      <c r="AM888" s="189"/>
      <c r="AN888" s="189"/>
      <c r="AO888" s="189"/>
      <c r="AP888" s="189"/>
      <c r="AQ888" s="189"/>
      <c r="AR888" s="189"/>
      <c r="AS888" s="189"/>
      <c r="AT888" s="189"/>
      <c r="AU888" s="189"/>
      <c r="AV888" s="189"/>
      <c r="AW888" s="189"/>
      <c r="AX888" s="189"/>
      <c r="AY888" s="194"/>
      <c r="AZ888" s="142"/>
      <c r="BA888" s="184"/>
      <c r="BB888" s="184"/>
      <c r="BC888" s="184"/>
      <c r="BD888" s="189"/>
      <c r="BE888" s="189"/>
      <c r="BF888" s="189"/>
      <c r="BG888" s="189"/>
      <c r="BH888" s="291"/>
      <c r="BI888" s="292"/>
      <c r="BJ888" s="187"/>
      <c r="BK888" s="187"/>
      <c r="BL888" s="187"/>
      <c r="BM888" s="189"/>
      <c r="BN888" s="187"/>
      <c r="BO888" s="163"/>
      <c r="BP888" s="189"/>
      <c r="BR888" s="142"/>
      <c r="BS888" s="293"/>
      <c r="BT888" s="293"/>
      <c r="BU888" s="293"/>
      <c r="BV888" s="163"/>
      <c r="BW888" s="163"/>
      <c r="BX888" s="192"/>
      <c r="BY888" s="189"/>
      <c r="BZ888" s="189"/>
      <c r="CA888" s="193"/>
      <c r="CB888" s="194"/>
      <c r="CC888" s="292"/>
      <c r="CD888" s="189"/>
      <c r="CE888" s="189"/>
      <c r="CF888" s="181"/>
      <c r="CG888" s="294"/>
      <c r="CH888" s="294"/>
      <c r="CI888" s="227"/>
      <c r="CJ888" s="142"/>
      <c r="CK888" s="192"/>
      <c r="CL888" s="142"/>
      <c r="CM888" s="188"/>
      <c r="CN888" s="295"/>
      <c r="CO888" s="189"/>
      <c r="CP888" s="189"/>
      <c r="CQ888" s="189"/>
      <c r="CR888" s="142"/>
      <c r="CS888" s="194"/>
    </row>
    <row r="889" spans="2:97">
      <c r="B889" s="181"/>
      <c r="C889" s="65"/>
      <c r="D889" s="65"/>
      <c r="E889" s="65"/>
      <c r="J889" s="192"/>
      <c r="K889"/>
      <c r="L889"/>
      <c r="O889" s="228"/>
      <c r="P889" s="228"/>
      <c r="Q889" s="189"/>
      <c r="R889" s="189"/>
      <c r="S889" s="187"/>
      <c r="T889" s="181"/>
      <c r="U889" s="187"/>
      <c r="V889" s="188"/>
      <c r="W889" s="189"/>
      <c r="X889" s="189"/>
      <c r="Y889" s="189"/>
      <c r="Z889" s="189"/>
      <c r="AA889" s="189"/>
      <c r="AB889" s="189"/>
      <c r="AC889" s="189"/>
      <c r="AD889" s="189"/>
      <c r="AE889" s="189"/>
      <c r="AF889" s="189"/>
      <c r="AG889" s="189"/>
      <c r="AH889" s="189"/>
      <c r="AI889" s="189"/>
      <c r="AJ889" s="189"/>
      <c r="AK889" s="189"/>
      <c r="AL889" s="189"/>
      <c r="AM889" s="189"/>
      <c r="AN889" s="189"/>
      <c r="AO889" s="189"/>
      <c r="AP889" s="189"/>
      <c r="AQ889" s="189"/>
      <c r="AR889" s="189"/>
      <c r="AS889" s="189"/>
      <c r="AT889" s="189"/>
      <c r="AU889" s="189"/>
      <c r="AV889" s="189"/>
      <c r="AW889" s="189"/>
      <c r="AX889" s="189"/>
      <c r="AY889" s="194"/>
      <c r="AZ889" s="142"/>
      <c r="BA889" s="184"/>
      <c r="BB889" s="184"/>
      <c r="BC889" s="184"/>
      <c r="BD889" s="189"/>
      <c r="BE889" s="189"/>
      <c r="BF889" s="189"/>
      <c r="BG889" s="189"/>
      <c r="BH889" s="291"/>
      <c r="BI889" s="292"/>
      <c r="BJ889" s="187"/>
      <c r="BK889" s="187"/>
      <c r="BL889" s="187"/>
      <c r="BM889" s="189"/>
      <c r="BN889" s="187"/>
      <c r="BO889" s="163"/>
      <c r="BP889" s="189"/>
      <c r="BR889" s="142"/>
      <c r="BS889" s="293"/>
      <c r="BT889" s="293"/>
      <c r="BU889" s="293"/>
      <c r="BV889" s="163"/>
      <c r="BW889" s="163"/>
      <c r="BX889" s="192"/>
      <c r="BY889" s="189"/>
      <c r="BZ889" s="189"/>
      <c r="CA889" s="193"/>
      <c r="CB889" s="194"/>
      <c r="CC889" s="292"/>
      <c r="CD889" s="189"/>
      <c r="CE889" s="189"/>
      <c r="CF889" s="181"/>
      <c r="CG889" s="294"/>
      <c r="CH889" s="294"/>
      <c r="CI889" s="227"/>
      <c r="CJ889" s="142"/>
      <c r="CK889" s="192"/>
      <c r="CL889" s="142"/>
      <c r="CM889" s="188"/>
      <c r="CN889" s="295"/>
      <c r="CO889" s="189"/>
      <c r="CP889" s="189"/>
      <c r="CQ889" s="189"/>
      <c r="CR889" s="142"/>
      <c r="CS889" s="194"/>
    </row>
    <row r="890" spans="2:97">
      <c r="B890" s="181"/>
      <c r="C890" s="65"/>
      <c r="D890" s="65"/>
      <c r="E890" s="65"/>
      <c r="J890" s="192"/>
      <c r="K890"/>
      <c r="L890"/>
      <c r="O890" s="228"/>
      <c r="P890" s="228"/>
      <c r="Q890" s="189"/>
      <c r="R890" s="189"/>
      <c r="S890" s="187"/>
      <c r="T890" s="181"/>
      <c r="U890" s="187"/>
      <c r="V890" s="188"/>
      <c r="W890" s="189"/>
      <c r="X890" s="189"/>
      <c r="Y890" s="189"/>
      <c r="Z890" s="189"/>
      <c r="AA890" s="189"/>
      <c r="AB890" s="189"/>
      <c r="AC890" s="189"/>
      <c r="AD890" s="189"/>
      <c r="AE890" s="189"/>
      <c r="AF890" s="189"/>
      <c r="AG890" s="189"/>
      <c r="AH890" s="189"/>
      <c r="AI890" s="189"/>
      <c r="AJ890" s="189"/>
      <c r="AK890" s="189"/>
      <c r="AL890" s="189"/>
      <c r="AM890" s="189"/>
      <c r="AN890" s="189"/>
      <c r="AO890" s="189"/>
      <c r="AP890" s="189"/>
      <c r="AQ890" s="189"/>
      <c r="AR890" s="189"/>
      <c r="AS890" s="189"/>
      <c r="AT890" s="189"/>
      <c r="AU890" s="189"/>
      <c r="AV890" s="189"/>
      <c r="AW890" s="189"/>
      <c r="AX890" s="189"/>
      <c r="AY890" s="194"/>
      <c r="AZ890" s="142"/>
      <c r="BA890" s="184"/>
      <c r="BB890" s="184"/>
      <c r="BC890" s="184"/>
      <c r="BD890" s="189"/>
      <c r="BE890" s="189"/>
      <c r="BF890" s="189"/>
      <c r="BG890" s="189"/>
      <c r="BH890" s="291"/>
      <c r="BI890" s="292"/>
      <c r="BJ890" s="187"/>
      <c r="BK890" s="187"/>
      <c r="BL890" s="187"/>
      <c r="BM890" s="189"/>
      <c r="BN890" s="187"/>
      <c r="BO890" s="163"/>
      <c r="BP890" s="189"/>
      <c r="BR890" s="142"/>
      <c r="BS890" s="293"/>
      <c r="BT890" s="293"/>
      <c r="BU890" s="293"/>
      <c r="BV890" s="163"/>
      <c r="BW890" s="163"/>
      <c r="BX890" s="192"/>
      <c r="BY890" s="189"/>
      <c r="BZ890" s="189"/>
      <c r="CA890" s="193"/>
      <c r="CB890" s="194"/>
      <c r="CC890" s="292"/>
      <c r="CD890" s="189"/>
      <c r="CE890" s="189"/>
      <c r="CF890" s="181"/>
      <c r="CG890" s="294"/>
      <c r="CH890" s="294"/>
      <c r="CI890" s="227"/>
      <c r="CJ890" s="142"/>
      <c r="CK890" s="192"/>
      <c r="CL890" s="142"/>
      <c r="CM890" s="188"/>
      <c r="CN890" s="295"/>
      <c r="CO890" s="189"/>
      <c r="CP890" s="189"/>
      <c r="CQ890" s="189"/>
      <c r="CR890" s="142"/>
      <c r="CS890" s="194"/>
    </row>
    <row r="891" spans="2:97">
      <c r="B891" s="181"/>
      <c r="C891" s="65"/>
      <c r="D891" s="65"/>
      <c r="E891" s="65"/>
      <c r="J891" s="192"/>
      <c r="K891"/>
      <c r="L891"/>
      <c r="O891" s="228"/>
      <c r="P891" s="228"/>
      <c r="Q891" s="189"/>
      <c r="R891" s="189"/>
      <c r="S891" s="187"/>
      <c r="T891" s="181"/>
      <c r="U891" s="187"/>
      <c r="V891" s="188"/>
      <c r="W891" s="189"/>
      <c r="X891" s="189"/>
      <c r="Y891" s="189"/>
      <c r="Z891" s="189"/>
      <c r="AA891" s="189"/>
      <c r="AB891" s="189"/>
      <c r="AC891" s="189"/>
      <c r="AD891" s="189"/>
      <c r="AE891" s="189"/>
      <c r="AF891" s="189"/>
      <c r="AG891" s="189"/>
      <c r="AH891" s="189"/>
      <c r="AI891" s="189"/>
      <c r="AJ891" s="189"/>
      <c r="AK891" s="189"/>
      <c r="AL891" s="189"/>
      <c r="AM891" s="189"/>
      <c r="AN891" s="189"/>
      <c r="AO891" s="189"/>
      <c r="AP891" s="189"/>
      <c r="AQ891" s="189"/>
      <c r="AR891" s="189"/>
      <c r="AS891" s="189"/>
      <c r="AT891" s="189"/>
      <c r="AU891" s="189"/>
      <c r="AV891" s="189"/>
      <c r="AW891" s="189"/>
      <c r="AX891" s="189"/>
      <c r="AY891" s="194"/>
      <c r="AZ891" s="142"/>
      <c r="BA891" s="184"/>
      <c r="BB891" s="184"/>
      <c r="BC891" s="184"/>
      <c r="BD891" s="189"/>
      <c r="BE891" s="189"/>
      <c r="BF891" s="189"/>
      <c r="BG891" s="189"/>
      <c r="BH891" s="291"/>
      <c r="BI891" s="292"/>
      <c r="BJ891" s="187"/>
      <c r="BK891" s="187"/>
      <c r="BL891" s="187"/>
      <c r="BM891" s="189"/>
      <c r="BN891" s="187"/>
      <c r="BO891" s="163"/>
      <c r="BP891" s="189"/>
      <c r="BR891" s="142"/>
      <c r="BS891" s="293"/>
      <c r="BT891" s="293"/>
      <c r="BU891" s="293"/>
      <c r="BV891" s="163"/>
      <c r="BW891" s="163"/>
      <c r="BX891" s="192"/>
      <c r="BY891" s="189"/>
      <c r="BZ891" s="189"/>
      <c r="CA891" s="193"/>
      <c r="CB891" s="194"/>
      <c r="CC891" s="292"/>
      <c r="CD891" s="189"/>
      <c r="CE891" s="189"/>
      <c r="CF891" s="181"/>
      <c r="CG891" s="294"/>
      <c r="CH891" s="294"/>
      <c r="CI891" s="227"/>
      <c r="CJ891" s="142"/>
      <c r="CK891" s="192"/>
      <c r="CL891" s="142"/>
      <c r="CM891" s="188"/>
      <c r="CN891" s="295"/>
      <c r="CO891" s="189"/>
      <c r="CP891" s="189"/>
      <c r="CQ891" s="189"/>
      <c r="CR891" s="142"/>
      <c r="CS891" s="194"/>
    </row>
    <row r="892" spans="2:97">
      <c r="B892" s="181"/>
      <c r="C892" s="65"/>
      <c r="D892" s="65"/>
      <c r="E892" s="65"/>
      <c r="J892" s="192"/>
      <c r="K892"/>
      <c r="L892"/>
      <c r="O892" s="228"/>
      <c r="P892" s="228"/>
      <c r="Q892" s="189"/>
      <c r="R892" s="189"/>
      <c r="S892" s="187"/>
      <c r="T892" s="181"/>
      <c r="U892" s="187"/>
      <c r="V892" s="188"/>
      <c r="W892" s="189"/>
      <c r="X892" s="189"/>
      <c r="Y892" s="189"/>
      <c r="Z892" s="189"/>
      <c r="AA892" s="189"/>
      <c r="AB892" s="189"/>
      <c r="AC892" s="189"/>
      <c r="AD892" s="189"/>
      <c r="AE892" s="189"/>
      <c r="AF892" s="189"/>
      <c r="AG892" s="189"/>
      <c r="AH892" s="189"/>
      <c r="AI892" s="189"/>
      <c r="AJ892" s="189"/>
      <c r="AK892" s="189"/>
      <c r="AL892" s="189"/>
      <c r="AM892" s="189"/>
      <c r="AN892" s="189"/>
      <c r="AO892" s="189"/>
      <c r="AP892" s="189"/>
      <c r="AQ892" s="189"/>
      <c r="AR892" s="189"/>
      <c r="AS892" s="189"/>
      <c r="AT892" s="189"/>
      <c r="AU892" s="189"/>
      <c r="AV892" s="189"/>
      <c r="AW892" s="189"/>
      <c r="AX892" s="189"/>
      <c r="AY892" s="194"/>
      <c r="AZ892" s="142"/>
      <c r="BA892" s="184"/>
      <c r="BB892" s="184"/>
      <c r="BC892" s="184"/>
      <c r="BD892" s="189"/>
      <c r="BE892" s="189"/>
      <c r="BF892" s="189"/>
      <c r="BG892" s="189"/>
      <c r="BH892" s="291"/>
      <c r="BI892" s="292"/>
      <c r="BJ892" s="187"/>
      <c r="BK892" s="187"/>
      <c r="BL892" s="187"/>
      <c r="BM892" s="189"/>
      <c r="BN892" s="187"/>
      <c r="BO892" s="163"/>
      <c r="BP892" s="189"/>
      <c r="BR892" s="142"/>
      <c r="BS892" s="293"/>
      <c r="BT892" s="293"/>
      <c r="BU892" s="293"/>
      <c r="BV892" s="163"/>
      <c r="BW892" s="163"/>
      <c r="BX892" s="192"/>
      <c r="BY892" s="189"/>
      <c r="BZ892" s="189"/>
      <c r="CA892" s="193"/>
      <c r="CB892" s="194"/>
      <c r="CC892" s="292"/>
      <c r="CD892" s="189"/>
      <c r="CE892" s="189"/>
      <c r="CF892" s="181"/>
      <c r="CG892" s="294"/>
      <c r="CH892" s="294"/>
      <c r="CI892" s="227"/>
      <c r="CJ892" s="142"/>
      <c r="CK892" s="192"/>
      <c r="CL892" s="142"/>
      <c r="CM892" s="188"/>
      <c r="CN892" s="295"/>
      <c r="CO892" s="189"/>
      <c r="CP892" s="189"/>
      <c r="CQ892" s="189"/>
      <c r="CR892" s="142"/>
      <c r="CS892" s="194"/>
    </row>
    <row r="893" spans="2:97">
      <c r="B893" s="181"/>
      <c r="C893" s="65"/>
      <c r="D893" s="65"/>
      <c r="E893" s="65"/>
      <c r="J893" s="192"/>
      <c r="K893"/>
      <c r="L893"/>
      <c r="O893" s="228"/>
      <c r="P893" s="228"/>
      <c r="Q893" s="189"/>
      <c r="R893" s="189"/>
      <c r="S893" s="187"/>
      <c r="T893" s="181"/>
      <c r="U893" s="187"/>
      <c r="V893" s="188"/>
      <c r="W893" s="189"/>
      <c r="X893" s="189"/>
      <c r="Y893" s="189"/>
      <c r="Z893" s="189"/>
      <c r="AA893" s="189"/>
      <c r="AB893" s="189"/>
      <c r="AC893" s="189"/>
      <c r="AD893" s="189"/>
      <c r="AE893" s="189"/>
      <c r="AF893" s="189"/>
      <c r="AG893" s="189"/>
      <c r="AH893" s="189"/>
      <c r="AI893" s="189"/>
      <c r="AJ893" s="189"/>
      <c r="AK893" s="189"/>
      <c r="AL893" s="189"/>
      <c r="AM893" s="189"/>
      <c r="AN893" s="189"/>
      <c r="AO893" s="189"/>
      <c r="AP893" s="189"/>
      <c r="AQ893" s="189"/>
      <c r="AR893" s="189"/>
      <c r="AS893" s="189"/>
      <c r="AT893" s="189"/>
      <c r="AU893" s="189"/>
      <c r="AV893" s="189"/>
      <c r="AW893" s="189"/>
      <c r="AX893" s="189"/>
      <c r="AY893" s="194"/>
      <c r="AZ893" s="142"/>
      <c r="BA893" s="184"/>
      <c r="BB893" s="184"/>
      <c r="BC893" s="184"/>
      <c r="BD893" s="189"/>
      <c r="BE893" s="189"/>
      <c r="BF893" s="189"/>
      <c r="BG893" s="189"/>
      <c r="BH893" s="291"/>
      <c r="BI893" s="292"/>
      <c r="BJ893" s="187"/>
      <c r="BK893" s="187"/>
      <c r="BL893" s="187"/>
      <c r="BM893" s="189"/>
      <c r="BN893" s="187"/>
      <c r="BO893" s="163"/>
      <c r="BP893" s="189"/>
      <c r="BR893" s="142"/>
      <c r="BS893" s="293"/>
      <c r="BT893" s="293"/>
      <c r="BU893" s="293"/>
      <c r="BV893" s="163"/>
      <c r="BW893" s="163"/>
      <c r="BX893" s="192"/>
      <c r="BY893" s="189"/>
      <c r="BZ893" s="189"/>
      <c r="CA893" s="193"/>
      <c r="CB893" s="194"/>
      <c r="CC893" s="292"/>
      <c r="CD893" s="189"/>
      <c r="CE893" s="189"/>
      <c r="CF893" s="181"/>
      <c r="CG893" s="294"/>
      <c r="CH893" s="294"/>
      <c r="CI893" s="227"/>
      <c r="CJ893" s="142"/>
      <c r="CK893" s="192"/>
      <c r="CL893" s="142"/>
      <c r="CM893" s="188"/>
      <c r="CN893" s="295"/>
      <c r="CO893" s="189"/>
      <c r="CP893" s="189"/>
      <c r="CQ893" s="189"/>
      <c r="CR893" s="142"/>
      <c r="CS893" s="194"/>
    </row>
    <row r="894" spans="2:97">
      <c r="B894" s="181"/>
      <c r="C894" s="65"/>
      <c r="D894" s="65"/>
      <c r="E894" s="65"/>
      <c r="J894" s="192"/>
      <c r="K894"/>
      <c r="L894"/>
      <c r="O894" s="228"/>
      <c r="P894" s="228"/>
      <c r="Q894" s="189"/>
      <c r="R894" s="189"/>
      <c r="S894" s="187"/>
      <c r="T894" s="181"/>
      <c r="U894" s="187"/>
      <c r="V894" s="188"/>
      <c r="W894" s="189"/>
      <c r="X894" s="189"/>
      <c r="Y894" s="189"/>
      <c r="Z894" s="189"/>
      <c r="AA894" s="189"/>
      <c r="AB894" s="189"/>
      <c r="AC894" s="189"/>
      <c r="AD894" s="189"/>
      <c r="AE894" s="189"/>
      <c r="AF894" s="189"/>
      <c r="AG894" s="189"/>
      <c r="AH894" s="189"/>
      <c r="AI894" s="189"/>
      <c r="AJ894" s="189"/>
      <c r="AK894" s="189"/>
      <c r="AL894" s="189"/>
      <c r="AM894" s="189"/>
      <c r="AN894" s="189"/>
      <c r="AO894" s="189"/>
      <c r="AP894" s="189"/>
      <c r="AQ894" s="189"/>
      <c r="AR894" s="189"/>
      <c r="AS894" s="189"/>
      <c r="AT894" s="189"/>
      <c r="AU894" s="189"/>
      <c r="AV894" s="189"/>
      <c r="AW894" s="189"/>
      <c r="AX894" s="189"/>
      <c r="AY894" s="194"/>
      <c r="AZ894" s="142"/>
      <c r="BA894" s="184"/>
      <c r="BB894" s="184"/>
      <c r="BC894" s="184"/>
      <c r="BD894" s="189"/>
      <c r="BE894" s="189"/>
      <c r="BF894" s="189"/>
      <c r="BG894" s="189"/>
      <c r="BH894" s="291"/>
      <c r="BI894" s="292"/>
      <c r="BJ894" s="187"/>
      <c r="BK894" s="187"/>
      <c r="BL894" s="187"/>
      <c r="BM894" s="189"/>
      <c r="BN894" s="187"/>
      <c r="BO894" s="163"/>
      <c r="BP894" s="189"/>
      <c r="BR894" s="142"/>
      <c r="BS894" s="293"/>
      <c r="BT894" s="293"/>
      <c r="BU894" s="293"/>
      <c r="BV894" s="163"/>
      <c r="BW894" s="163"/>
      <c r="BX894" s="192"/>
      <c r="BY894" s="189"/>
      <c r="BZ894" s="189"/>
      <c r="CA894" s="193"/>
      <c r="CB894" s="194"/>
      <c r="CC894" s="292"/>
      <c r="CD894" s="189"/>
      <c r="CE894" s="189"/>
      <c r="CF894" s="181"/>
      <c r="CG894" s="294"/>
      <c r="CH894" s="294"/>
      <c r="CI894" s="227"/>
      <c r="CJ894" s="142"/>
      <c r="CK894" s="192"/>
      <c r="CL894" s="142"/>
      <c r="CM894" s="188"/>
      <c r="CN894" s="295"/>
      <c r="CO894" s="189"/>
      <c r="CP894" s="189"/>
      <c r="CQ894" s="189"/>
      <c r="CR894" s="142"/>
      <c r="CS894" s="194"/>
    </row>
    <row r="895" spans="2:97">
      <c r="B895" s="181"/>
      <c r="C895" s="65"/>
      <c r="D895" s="65"/>
      <c r="E895" s="65"/>
      <c r="J895" s="192"/>
      <c r="K895"/>
      <c r="L895"/>
      <c r="O895" s="228"/>
      <c r="P895" s="228"/>
      <c r="Q895" s="189"/>
      <c r="R895" s="189"/>
      <c r="S895" s="187"/>
      <c r="T895" s="181"/>
      <c r="U895" s="187"/>
      <c r="V895" s="188"/>
      <c r="W895" s="189"/>
      <c r="X895" s="189"/>
      <c r="Y895" s="189"/>
      <c r="Z895" s="189"/>
      <c r="AA895" s="189"/>
      <c r="AB895" s="189"/>
      <c r="AC895" s="189"/>
      <c r="AD895" s="189"/>
      <c r="AE895" s="189"/>
      <c r="AF895" s="189"/>
      <c r="AG895" s="189"/>
      <c r="AH895" s="189"/>
      <c r="AI895" s="189"/>
      <c r="AJ895" s="189"/>
      <c r="AK895" s="189"/>
      <c r="AL895" s="189"/>
      <c r="AM895" s="189"/>
      <c r="AN895" s="189"/>
      <c r="AO895" s="189"/>
      <c r="AP895" s="189"/>
      <c r="AQ895" s="189"/>
      <c r="AR895" s="189"/>
      <c r="AS895" s="189"/>
      <c r="AT895" s="189"/>
      <c r="AU895" s="189"/>
      <c r="AV895" s="189"/>
      <c r="AW895" s="189"/>
      <c r="AX895" s="189"/>
      <c r="AY895" s="194"/>
      <c r="AZ895" s="142"/>
      <c r="BA895" s="184"/>
      <c r="BB895" s="184"/>
      <c r="BC895" s="184"/>
      <c r="BD895" s="189"/>
      <c r="BE895" s="189"/>
      <c r="BF895" s="189"/>
      <c r="BG895" s="189"/>
      <c r="BH895" s="291"/>
      <c r="BI895" s="292"/>
      <c r="BJ895" s="187"/>
      <c r="BK895" s="187"/>
      <c r="BL895" s="187"/>
      <c r="BM895" s="189"/>
      <c r="BN895" s="187"/>
      <c r="BO895" s="163"/>
      <c r="BP895" s="189"/>
      <c r="BR895" s="142"/>
      <c r="BS895" s="293"/>
      <c r="BT895" s="293"/>
      <c r="BU895" s="293"/>
      <c r="BV895" s="163"/>
      <c r="BW895" s="163"/>
      <c r="BX895" s="192"/>
      <c r="BY895" s="189"/>
      <c r="BZ895" s="189"/>
      <c r="CA895" s="193"/>
      <c r="CB895" s="194"/>
      <c r="CC895" s="292"/>
      <c r="CD895" s="189"/>
      <c r="CE895" s="189"/>
      <c r="CF895" s="181"/>
      <c r="CG895" s="294"/>
      <c r="CH895" s="294"/>
      <c r="CI895" s="227"/>
      <c r="CJ895" s="142"/>
      <c r="CK895" s="192"/>
      <c r="CL895" s="142"/>
      <c r="CM895" s="188"/>
      <c r="CN895" s="295"/>
      <c r="CO895" s="189"/>
      <c r="CP895" s="189"/>
      <c r="CQ895" s="189"/>
      <c r="CR895" s="142"/>
      <c r="CS895" s="194"/>
    </row>
    <row r="896" spans="2:97">
      <c r="B896" s="181"/>
      <c r="C896" s="65"/>
      <c r="D896" s="65"/>
      <c r="E896" s="65"/>
      <c r="J896" s="192"/>
      <c r="K896"/>
      <c r="L896"/>
      <c r="O896" s="228"/>
      <c r="P896" s="228"/>
      <c r="Q896" s="189"/>
      <c r="R896" s="189"/>
      <c r="S896" s="187"/>
      <c r="T896" s="181"/>
      <c r="U896" s="187"/>
      <c r="V896" s="188"/>
      <c r="W896" s="189"/>
      <c r="X896" s="189"/>
      <c r="Y896" s="189"/>
      <c r="Z896" s="189"/>
      <c r="AA896" s="189"/>
      <c r="AB896" s="189"/>
      <c r="AC896" s="189"/>
      <c r="AD896" s="189"/>
      <c r="AE896" s="189"/>
      <c r="AF896" s="189"/>
      <c r="AG896" s="189"/>
      <c r="AH896" s="189"/>
      <c r="AI896" s="189"/>
      <c r="AJ896" s="189"/>
      <c r="AK896" s="189"/>
      <c r="AL896" s="189"/>
      <c r="AM896" s="189"/>
      <c r="AN896" s="189"/>
      <c r="AO896" s="189"/>
      <c r="AP896" s="189"/>
      <c r="AQ896" s="189"/>
      <c r="AR896" s="189"/>
      <c r="AS896" s="189"/>
      <c r="AT896" s="189"/>
      <c r="AU896" s="189"/>
      <c r="AV896" s="189"/>
      <c r="AW896" s="189"/>
      <c r="AX896" s="189"/>
      <c r="AY896" s="194"/>
      <c r="AZ896" s="142"/>
      <c r="BA896" s="184"/>
      <c r="BB896" s="184"/>
      <c r="BC896" s="184"/>
      <c r="BD896" s="189"/>
      <c r="BE896" s="189"/>
      <c r="BF896" s="189"/>
      <c r="BG896" s="189"/>
      <c r="BH896" s="291"/>
      <c r="BI896" s="292"/>
      <c r="BJ896" s="187"/>
      <c r="BK896" s="187"/>
      <c r="BL896" s="187"/>
      <c r="BM896" s="189"/>
      <c r="BN896" s="187"/>
      <c r="BO896" s="163"/>
      <c r="BP896" s="189"/>
      <c r="BR896" s="142"/>
      <c r="BS896" s="293"/>
      <c r="BT896" s="293"/>
      <c r="BU896" s="293"/>
      <c r="BV896" s="163"/>
      <c r="BW896" s="163"/>
      <c r="BX896" s="192"/>
      <c r="BY896" s="189"/>
      <c r="BZ896" s="189"/>
      <c r="CA896" s="193"/>
      <c r="CB896" s="194"/>
      <c r="CC896" s="292"/>
      <c r="CD896" s="189"/>
      <c r="CE896" s="189"/>
      <c r="CF896" s="181"/>
      <c r="CG896" s="294"/>
      <c r="CH896" s="294"/>
      <c r="CI896" s="227"/>
      <c r="CJ896" s="142"/>
      <c r="CK896" s="192"/>
      <c r="CL896" s="142"/>
      <c r="CM896" s="188"/>
      <c r="CN896" s="295"/>
      <c r="CO896" s="189"/>
      <c r="CP896" s="189"/>
      <c r="CQ896" s="189"/>
      <c r="CR896" s="142"/>
      <c r="CS896" s="194"/>
    </row>
    <row r="897" spans="2:97">
      <c r="B897" s="181"/>
      <c r="C897" s="65"/>
      <c r="D897" s="65"/>
      <c r="E897" s="65"/>
      <c r="J897" s="192"/>
      <c r="K897"/>
      <c r="L897"/>
      <c r="O897" s="228"/>
      <c r="P897" s="228"/>
      <c r="Q897" s="189"/>
      <c r="R897" s="189"/>
      <c r="S897" s="187"/>
      <c r="T897" s="181"/>
      <c r="U897" s="187"/>
      <c r="V897" s="188"/>
      <c r="W897" s="189"/>
      <c r="X897" s="189"/>
      <c r="Y897" s="189"/>
      <c r="Z897" s="189"/>
      <c r="AA897" s="189"/>
      <c r="AB897" s="189"/>
      <c r="AC897" s="189"/>
      <c r="AD897" s="189"/>
      <c r="AE897" s="189"/>
      <c r="AF897" s="189"/>
      <c r="AG897" s="189"/>
      <c r="AH897" s="189"/>
      <c r="AI897" s="189"/>
      <c r="AJ897" s="189"/>
      <c r="AK897" s="189"/>
      <c r="AL897" s="189"/>
      <c r="AM897" s="189"/>
      <c r="AN897" s="189"/>
      <c r="AO897" s="189"/>
      <c r="AP897" s="189"/>
      <c r="AQ897" s="189"/>
      <c r="AR897" s="189"/>
      <c r="AS897" s="189"/>
      <c r="AT897" s="189"/>
      <c r="AU897" s="189"/>
      <c r="AV897" s="189"/>
      <c r="AW897" s="189"/>
      <c r="AX897" s="189"/>
      <c r="AY897" s="194"/>
      <c r="AZ897" s="142"/>
      <c r="BA897" s="184"/>
      <c r="BB897" s="184"/>
      <c r="BC897" s="184"/>
      <c r="BD897" s="189"/>
      <c r="BE897" s="189"/>
      <c r="BF897" s="189"/>
      <c r="BG897" s="189"/>
      <c r="BH897" s="291"/>
      <c r="BI897" s="292"/>
      <c r="BJ897" s="187"/>
      <c r="BK897" s="187"/>
      <c r="BL897" s="187"/>
      <c r="BM897" s="189"/>
      <c r="BN897" s="187"/>
      <c r="BO897" s="163"/>
      <c r="BP897" s="189"/>
      <c r="BR897" s="142"/>
      <c r="BS897" s="293"/>
      <c r="BT897" s="293"/>
      <c r="BU897" s="293"/>
      <c r="BV897" s="163"/>
      <c r="BW897" s="163"/>
      <c r="BX897" s="192"/>
      <c r="BY897" s="189"/>
      <c r="BZ897" s="189"/>
      <c r="CA897" s="193"/>
      <c r="CB897" s="194"/>
      <c r="CC897" s="292"/>
      <c r="CD897" s="189"/>
      <c r="CE897" s="189"/>
      <c r="CF897" s="181"/>
      <c r="CG897" s="294"/>
      <c r="CH897" s="294"/>
      <c r="CI897" s="227"/>
      <c r="CJ897" s="142"/>
      <c r="CK897" s="192"/>
      <c r="CL897" s="142"/>
      <c r="CM897" s="188"/>
      <c r="CN897" s="295"/>
      <c r="CO897" s="189"/>
      <c r="CP897" s="189"/>
      <c r="CQ897" s="189"/>
      <c r="CR897" s="142"/>
      <c r="CS897" s="194"/>
    </row>
    <row r="898" spans="2:97">
      <c r="B898" s="181"/>
      <c r="C898" s="65"/>
      <c r="D898" s="65"/>
      <c r="E898" s="65"/>
      <c r="J898" s="192"/>
      <c r="K898"/>
      <c r="L898"/>
      <c r="O898" s="228"/>
      <c r="P898" s="228"/>
      <c r="Q898" s="189"/>
      <c r="R898" s="189"/>
      <c r="S898" s="187"/>
      <c r="T898" s="181"/>
      <c r="U898" s="187"/>
      <c r="V898" s="188"/>
      <c r="W898" s="189"/>
      <c r="X898" s="189"/>
      <c r="Y898" s="189"/>
      <c r="Z898" s="189"/>
      <c r="AA898" s="189"/>
      <c r="AB898" s="189"/>
      <c r="AC898" s="189"/>
      <c r="AD898" s="189"/>
      <c r="AE898" s="189"/>
      <c r="AF898" s="189"/>
      <c r="AG898" s="189"/>
      <c r="AH898" s="189"/>
      <c r="AI898" s="189"/>
      <c r="AJ898" s="189"/>
      <c r="AK898" s="189"/>
      <c r="AL898" s="189"/>
      <c r="AM898" s="189"/>
      <c r="AN898" s="189"/>
      <c r="AO898" s="189"/>
      <c r="AP898" s="189"/>
      <c r="AQ898" s="189"/>
      <c r="AR898" s="189"/>
      <c r="AS898" s="189"/>
      <c r="AT898" s="189"/>
      <c r="AU898" s="189"/>
      <c r="AV898" s="189"/>
      <c r="AW898" s="189"/>
      <c r="AX898" s="189"/>
      <c r="AY898" s="194"/>
      <c r="AZ898" s="142"/>
      <c r="BA898" s="184"/>
      <c r="BB898" s="184"/>
      <c r="BC898" s="184"/>
      <c r="BD898" s="189"/>
      <c r="BE898" s="189"/>
      <c r="BF898" s="189"/>
      <c r="BG898" s="189"/>
      <c r="BH898" s="291"/>
      <c r="BI898" s="292"/>
      <c r="BJ898" s="187"/>
      <c r="BK898" s="187"/>
      <c r="BL898" s="187"/>
      <c r="BM898" s="189"/>
      <c r="BN898" s="187"/>
      <c r="BO898" s="163"/>
      <c r="BP898" s="189"/>
      <c r="BR898" s="142"/>
      <c r="BS898" s="293"/>
      <c r="BT898" s="293"/>
      <c r="BU898" s="293"/>
      <c r="BV898" s="163"/>
      <c r="BW898" s="163"/>
      <c r="BX898" s="192"/>
      <c r="BY898" s="189"/>
      <c r="BZ898" s="189"/>
      <c r="CA898" s="193"/>
      <c r="CB898" s="194"/>
      <c r="CC898" s="292"/>
      <c r="CD898" s="189"/>
      <c r="CE898" s="189"/>
      <c r="CF898" s="181"/>
      <c r="CG898" s="294"/>
      <c r="CH898" s="294"/>
      <c r="CI898" s="227"/>
      <c r="CJ898" s="142"/>
      <c r="CK898" s="192"/>
      <c r="CL898" s="142"/>
      <c r="CM898" s="188"/>
      <c r="CN898" s="295"/>
      <c r="CO898" s="189"/>
      <c r="CP898" s="189"/>
      <c r="CQ898" s="189"/>
      <c r="CR898" s="142"/>
      <c r="CS898" s="194"/>
    </row>
    <row r="899" spans="2:97">
      <c r="B899" s="181"/>
      <c r="C899" s="65"/>
      <c r="D899" s="65"/>
      <c r="E899" s="65"/>
      <c r="J899" s="192"/>
      <c r="K899"/>
      <c r="L899"/>
      <c r="O899" s="228"/>
      <c r="P899" s="228"/>
      <c r="Q899" s="189"/>
      <c r="R899" s="189"/>
      <c r="S899" s="187"/>
      <c r="T899" s="181"/>
      <c r="U899" s="187"/>
      <c r="V899" s="188"/>
      <c r="W899" s="189"/>
      <c r="X899" s="189"/>
      <c r="Y899" s="189"/>
      <c r="Z899" s="189"/>
      <c r="AA899" s="189"/>
      <c r="AB899" s="189"/>
      <c r="AC899" s="189"/>
      <c r="AD899" s="189"/>
      <c r="AE899" s="189"/>
      <c r="AF899" s="189"/>
      <c r="AG899" s="189"/>
      <c r="AH899" s="189"/>
      <c r="AI899" s="189"/>
      <c r="AJ899" s="189"/>
      <c r="AK899" s="189"/>
      <c r="AL899" s="189"/>
      <c r="AM899" s="189"/>
      <c r="AN899" s="189"/>
      <c r="AO899" s="189"/>
      <c r="AP899" s="189"/>
      <c r="AQ899" s="189"/>
      <c r="AR899" s="189"/>
      <c r="AS899" s="189"/>
      <c r="AT899" s="189"/>
      <c r="AU899" s="189"/>
      <c r="AV899" s="189"/>
      <c r="AW899" s="189"/>
      <c r="AX899" s="189"/>
      <c r="AY899" s="194"/>
      <c r="AZ899" s="142"/>
      <c r="BA899" s="184"/>
      <c r="BB899" s="184"/>
      <c r="BC899" s="184"/>
      <c r="BD899" s="189"/>
      <c r="BE899" s="189"/>
      <c r="BF899" s="189"/>
      <c r="BG899" s="189"/>
      <c r="BH899" s="291"/>
      <c r="BI899" s="292"/>
      <c r="BJ899" s="187"/>
      <c r="BK899" s="187"/>
      <c r="BL899" s="187"/>
      <c r="BM899" s="189"/>
      <c r="BN899" s="187"/>
      <c r="BO899" s="163"/>
      <c r="BP899" s="189"/>
      <c r="BR899" s="142"/>
      <c r="BS899" s="293"/>
      <c r="BT899" s="293"/>
      <c r="BU899" s="293"/>
      <c r="BV899" s="163"/>
      <c r="BW899" s="163"/>
      <c r="BX899" s="192"/>
      <c r="BY899" s="189"/>
      <c r="BZ899" s="189"/>
      <c r="CA899" s="193"/>
      <c r="CB899" s="194"/>
      <c r="CC899" s="292"/>
      <c r="CD899" s="189"/>
      <c r="CE899" s="189"/>
      <c r="CF899" s="181"/>
      <c r="CG899" s="294"/>
      <c r="CH899" s="294"/>
      <c r="CI899" s="227"/>
      <c r="CJ899" s="142"/>
      <c r="CK899" s="192"/>
      <c r="CL899" s="142"/>
      <c r="CM899" s="188"/>
      <c r="CN899" s="295"/>
      <c r="CO899" s="189"/>
      <c r="CP899" s="189"/>
      <c r="CQ899" s="189"/>
      <c r="CR899" s="142"/>
      <c r="CS899" s="194"/>
    </row>
    <row r="900" spans="2:97">
      <c r="B900" s="181"/>
      <c r="C900" s="65"/>
      <c r="D900" s="65"/>
      <c r="E900" s="65"/>
      <c r="J900" s="192"/>
      <c r="K900"/>
      <c r="L900"/>
      <c r="O900" s="228"/>
      <c r="P900" s="228"/>
      <c r="Q900" s="189"/>
      <c r="R900" s="189"/>
      <c r="S900" s="187"/>
      <c r="T900" s="181"/>
      <c r="U900" s="187"/>
      <c r="V900" s="188"/>
      <c r="W900" s="189"/>
      <c r="X900" s="189"/>
      <c r="Y900" s="189"/>
      <c r="Z900" s="189"/>
      <c r="AA900" s="189"/>
      <c r="AB900" s="189"/>
      <c r="AC900" s="189"/>
      <c r="AD900" s="189"/>
      <c r="AE900" s="189"/>
      <c r="AF900" s="189"/>
      <c r="AG900" s="189"/>
      <c r="AH900" s="189"/>
      <c r="AI900" s="189"/>
      <c r="AJ900" s="189"/>
      <c r="AK900" s="189"/>
      <c r="AL900" s="189"/>
      <c r="AM900" s="189"/>
      <c r="AN900" s="189"/>
      <c r="AO900" s="189"/>
      <c r="AP900" s="189"/>
      <c r="AQ900" s="189"/>
      <c r="AR900" s="189"/>
      <c r="AS900" s="189"/>
      <c r="AT900" s="189"/>
      <c r="AU900" s="189"/>
      <c r="AV900" s="189"/>
      <c r="AW900" s="189"/>
      <c r="AX900" s="189"/>
      <c r="AY900" s="194"/>
      <c r="AZ900" s="142"/>
      <c r="BA900" s="184"/>
      <c r="BB900" s="184"/>
      <c r="BC900" s="184"/>
      <c r="BD900" s="189"/>
      <c r="BE900" s="189"/>
      <c r="BF900" s="189"/>
      <c r="BG900" s="189"/>
      <c r="BH900" s="291"/>
      <c r="BI900" s="292"/>
      <c r="BJ900" s="187"/>
      <c r="BK900" s="187"/>
      <c r="BL900" s="187"/>
      <c r="BM900" s="189"/>
      <c r="BN900" s="187"/>
      <c r="BO900" s="163"/>
      <c r="BP900" s="189"/>
      <c r="BR900" s="142"/>
      <c r="BS900" s="293"/>
      <c r="BT900" s="293"/>
      <c r="BU900" s="293"/>
      <c r="BV900" s="163"/>
      <c r="BW900" s="163"/>
      <c r="BX900" s="192"/>
      <c r="BY900" s="189"/>
      <c r="BZ900" s="189"/>
      <c r="CA900" s="193"/>
      <c r="CB900" s="194"/>
      <c r="CC900" s="292"/>
      <c r="CD900" s="189"/>
      <c r="CE900" s="189"/>
      <c r="CF900" s="181"/>
      <c r="CG900" s="294"/>
      <c r="CH900" s="294"/>
      <c r="CI900" s="227"/>
      <c r="CJ900" s="142"/>
      <c r="CK900" s="192"/>
      <c r="CL900" s="142"/>
      <c r="CM900" s="188"/>
      <c r="CN900" s="295"/>
      <c r="CO900" s="189"/>
      <c r="CP900" s="189"/>
      <c r="CQ900" s="189"/>
      <c r="CR900" s="142"/>
      <c r="CS900" s="194"/>
    </row>
    <row r="901" spans="2:97">
      <c r="B901" s="181"/>
      <c r="C901" s="65"/>
      <c r="D901" s="65"/>
      <c r="E901" s="65"/>
      <c r="J901" s="192"/>
      <c r="K901"/>
      <c r="L901"/>
      <c r="O901" s="228"/>
      <c r="P901" s="228"/>
      <c r="Q901" s="189"/>
      <c r="R901" s="189"/>
      <c r="S901" s="187"/>
      <c r="T901" s="181"/>
      <c r="U901" s="187"/>
      <c r="V901" s="188"/>
      <c r="W901" s="189"/>
      <c r="X901" s="189"/>
      <c r="Y901" s="189"/>
      <c r="Z901" s="189"/>
      <c r="AA901" s="189"/>
      <c r="AB901" s="189"/>
      <c r="AC901" s="189"/>
      <c r="AD901" s="189"/>
      <c r="AE901" s="189"/>
      <c r="AF901" s="189"/>
      <c r="AG901" s="189"/>
      <c r="AH901" s="189"/>
      <c r="AI901" s="189"/>
      <c r="AJ901" s="189"/>
      <c r="AK901" s="189"/>
      <c r="AL901" s="189"/>
      <c r="AM901" s="189"/>
      <c r="AN901" s="189"/>
      <c r="AO901" s="189"/>
      <c r="AP901" s="189"/>
      <c r="AQ901" s="189"/>
      <c r="AR901" s="189"/>
      <c r="AS901" s="189"/>
      <c r="AT901" s="189"/>
      <c r="AU901" s="189"/>
      <c r="AV901" s="189"/>
      <c r="AW901" s="189"/>
      <c r="AX901" s="189"/>
      <c r="AY901" s="194"/>
      <c r="AZ901" s="142"/>
      <c r="BA901" s="184"/>
      <c r="BB901" s="184"/>
      <c r="BC901" s="184"/>
      <c r="BD901" s="189"/>
      <c r="BE901" s="189"/>
      <c r="BF901" s="189"/>
      <c r="BG901" s="189"/>
      <c r="BH901" s="291"/>
      <c r="BI901" s="292"/>
      <c r="BJ901" s="187"/>
      <c r="BK901" s="187"/>
      <c r="BL901" s="187"/>
      <c r="BM901" s="189"/>
      <c r="BN901" s="187"/>
      <c r="BO901" s="163"/>
      <c r="BP901" s="189"/>
      <c r="BR901" s="142"/>
      <c r="BS901" s="293"/>
      <c r="BT901" s="293"/>
      <c r="BU901" s="293"/>
      <c r="BV901" s="163"/>
      <c r="BW901" s="163"/>
      <c r="BX901" s="192"/>
      <c r="BY901" s="189"/>
      <c r="BZ901" s="189"/>
      <c r="CA901" s="193"/>
      <c r="CB901" s="194"/>
      <c r="CC901" s="292"/>
      <c r="CD901" s="189"/>
      <c r="CE901" s="189"/>
      <c r="CF901" s="181"/>
      <c r="CG901" s="294"/>
      <c r="CH901" s="294"/>
      <c r="CI901" s="227"/>
      <c r="CJ901" s="142"/>
      <c r="CK901" s="192"/>
      <c r="CL901" s="142"/>
      <c r="CM901" s="188"/>
      <c r="CN901" s="295"/>
      <c r="CO901" s="189"/>
      <c r="CP901" s="189"/>
      <c r="CQ901" s="189"/>
      <c r="CR901" s="142"/>
      <c r="CS901" s="194"/>
    </row>
    <row r="902" spans="2:97">
      <c r="B902" s="181"/>
      <c r="C902" s="65"/>
      <c r="D902" s="65"/>
      <c r="E902" s="65"/>
      <c r="J902" s="192"/>
      <c r="K902"/>
      <c r="L902"/>
      <c r="O902" s="228"/>
      <c r="P902" s="228"/>
      <c r="Q902" s="189"/>
      <c r="R902" s="189"/>
      <c r="S902" s="187"/>
      <c r="T902" s="181"/>
      <c r="U902" s="187"/>
      <c r="V902" s="188"/>
      <c r="W902" s="189"/>
      <c r="X902" s="189"/>
      <c r="Y902" s="189"/>
      <c r="Z902" s="189"/>
      <c r="AA902" s="189"/>
      <c r="AB902" s="189"/>
      <c r="AC902" s="189"/>
      <c r="AD902" s="189"/>
      <c r="AE902" s="189"/>
      <c r="AF902" s="189"/>
      <c r="AG902" s="189"/>
      <c r="AH902" s="189"/>
      <c r="AI902" s="189"/>
      <c r="AJ902" s="189"/>
      <c r="AK902" s="189"/>
      <c r="AL902" s="189"/>
      <c r="AM902" s="189"/>
      <c r="AN902" s="189"/>
      <c r="AO902" s="189"/>
      <c r="AP902" s="189"/>
      <c r="AQ902" s="189"/>
      <c r="AR902" s="189"/>
      <c r="AS902" s="189"/>
      <c r="AT902" s="189"/>
      <c r="AU902" s="189"/>
      <c r="AV902" s="189"/>
      <c r="AW902" s="189"/>
      <c r="AX902" s="189"/>
      <c r="AY902" s="194"/>
      <c r="AZ902" s="142"/>
      <c r="BA902" s="184"/>
      <c r="BB902" s="184"/>
      <c r="BC902" s="184"/>
      <c r="BD902" s="189"/>
      <c r="BE902" s="189"/>
      <c r="BF902" s="189"/>
      <c r="BG902" s="189"/>
      <c r="BH902" s="291"/>
      <c r="BI902" s="292"/>
      <c r="BJ902" s="187"/>
      <c r="BK902" s="187"/>
      <c r="BL902" s="187"/>
      <c r="BM902" s="189"/>
      <c r="BN902" s="187"/>
      <c r="BO902" s="163"/>
      <c r="BP902" s="189"/>
      <c r="BR902" s="142"/>
      <c r="BS902" s="293"/>
      <c r="BT902" s="293"/>
      <c r="BU902" s="293"/>
      <c r="BV902" s="163"/>
      <c r="BW902" s="163"/>
      <c r="BX902" s="192"/>
      <c r="BY902" s="189"/>
      <c r="BZ902" s="189"/>
      <c r="CA902" s="193"/>
      <c r="CB902" s="194"/>
      <c r="CC902" s="292"/>
      <c r="CD902" s="189"/>
      <c r="CE902" s="189"/>
      <c r="CF902" s="181"/>
      <c r="CG902" s="294"/>
      <c r="CH902" s="294"/>
      <c r="CI902" s="227"/>
      <c r="CJ902" s="142"/>
      <c r="CK902" s="192"/>
      <c r="CL902" s="142"/>
      <c r="CM902" s="188"/>
      <c r="CN902" s="295"/>
      <c r="CO902" s="189"/>
      <c r="CP902" s="189"/>
      <c r="CQ902" s="189"/>
      <c r="CR902" s="142"/>
      <c r="CS902" s="194"/>
    </row>
    <row r="903" spans="2:97">
      <c r="B903" s="181"/>
      <c r="C903" s="65"/>
      <c r="D903" s="65"/>
      <c r="E903" s="65"/>
      <c r="J903" s="192"/>
      <c r="K903"/>
      <c r="L903"/>
      <c r="O903" s="228"/>
      <c r="P903" s="228"/>
      <c r="Q903" s="189"/>
      <c r="R903" s="189"/>
      <c r="S903" s="187"/>
      <c r="T903" s="181"/>
      <c r="U903" s="187"/>
      <c r="V903" s="188"/>
      <c r="W903" s="189"/>
      <c r="X903" s="189"/>
      <c r="Y903" s="189"/>
      <c r="Z903" s="189"/>
      <c r="AA903" s="189"/>
      <c r="AB903" s="189"/>
      <c r="AC903" s="189"/>
      <c r="AD903" s="189"/>
      <c r="AE903" s="189"/>
      <c r="AF903" s="189"/>
      <c r="AG903" s="189"/>
      <c r="AH903" s="189"/>
      <c r="AI903" s="189"/>
      <c r="AJ903" s="189"/>
      <c r="AK903" s="189"/>
      <c r="AL903" s="189"/>
      <c r="AM903" s="189"/>
      <c r="AN903" s="189"/>
      <c r="AO903" s="189"/>
      <c r="AP903" s="189"/>
      <c r="AQ903" s="189"/>
      <c r="AR903" s="189"/>
      <c r="AS903" s="189"/>
      <c r="AT903" s="189"/>
      <c r="AU903" s="189"/>
      <c r="AV903" s="189"/>
      <c r="AW903" s="189"/>
      <c r="AX903" s="189"/>
      <c r="AY903" s="194"/>
      <c r="AZ903" s="142"/>
      <c r="BA903" s="184"/>
      <c r="BB903" s="184"/>
      <c r="BC903" s="184"/>
      <c r="BD903" s="189"/>
      <c r="BE903" s="189"/>
      <c r="BF903" s="189"/>
      <c r="BG903" s="189"/>
      <c r="BH903" s="291"/>
      <c r="BI903" s="292"/>
      <c r="BJ903" s="187"/>
      <c r="BK903" s="187"/>
      <c r="BL903" s="187"/>
      <c r="BM903" s="189"/>
      <c r="BN903" s="187"/>
      <c r="BO903" s="163"/>
      <c r="BP903" s="189"/>
      <c r="BR903" s="142"/>
      <c r="BS903" s="293"/>
      <c r="BT903" s="293"/>
      <c r="BU903" s="293"/>
      <c r="BV903" s="163"/>
      <c r="BW903" s="163"/>
      <c r="BX903" s="192"/>
      <c r="BY903" s="189"/>
      <c r="BZ903" s="189"/>
      <c r="CA903" s="193"/>
      <c r="CB903" s="194"/>
      <c r="CC903" s="292"/>
      <c r="CD903" s="189"/>
      <c r="CE903" s="189"/>
      <c r="CF903" s="181"/>
      <c r="CG903" s="294"/>
      <c r="CH903" s="294"/>
      <c r="CI903" s="227"/>
      <c r="CJ903" s="142"/>
      <c r="CK903" s="192"/>
      <c r="CL903" s="142"/>
      <c r="CM903" s="188"/>
      <c r="CN903" s="295"/>
      <c r="CO903" s="189"/>
      <c r="CP903" s="189"/>
      <c r="CQ903" s="189"/>
      <c r="CR903" s="142"/>
      <c r="CS903" s="194"/>
    </row>
    <row r="904" spans="2:97">
      <c r="B904" s="181"/>
      <c r="C904" s="65"/>
      <c r="D904" s="65"/>
      <c r="E904" s="65"/>
      <c r="J904" s="192"/>
      <c r="K904"/>
      <c r="L904"/>
      <c r="O904" s="228"/>
      <c r="P904" s="228"/>
      <c r="Q904" s="189"/>
      <c r="R904" s="189"/>
      <c r="S904" s="187"/>
      <c r="T904" s="181"/>
      <c r="U904" s="187"/>
      <c r="V904" s="188"/>
      <c r="W904" s="189"/>
      <c r="X904" s="189"/>
      <c r="Y904" s="189"/>
      <c r="Z904" s="189"/>
      <c r="AA904" s="189"/>
      <c r="AB904" s="189"/>
      <c r="AC904" s="189"/>
      <c r="AD904" s="189"/>
      <c r="AE904" s="189"/>
      <c r="AF904" s="189"/>
      <c r="AG904" s="189"/>
      <c r="AH904" s="189"/>
      <c r="AI904" s="189"/>
      <c r="AJ904" s="189"/>
      <c r="AK904" s="189"/>
      <c r="AL904" s="189"/>
      <c r="AM904" s="189"/>
      <c r="AN904" s="189"/>
      <c r="AO904" s="189"/>
      <c r="AP904" s="189"/>
      <c r="AQ904" s="189"/>
      <c r="AR904" s="189"/>
      <c r="AS904" s="189"/>
      <c r="AT904" s="189"/>
      <c r="AU904" s="189"/>
      <c r="AV904" s="189"/>
      <c r="AW904" s="189"/>
      <c r="AX904" s="189"/>
      <c r="AY904" s="194"/>
      <c r="AZ904" s="142"/>
      <c r="BA904" s="184"/>
      <c r="BB904" s="184"/>
      <c r="BC904" s="184"/>
      <c r="BD904" s="189"/>
      <c r="BE904" s="189"/>
      <c r="BF904" s="189"/>
      <c r="BG904" s="189"/>
      <c r="BH904" s="291"/>
      <c r="BI904" s="292"/>
      <c r="BJ904" s="187"/>
      <c r="BK904" s="187"/>
      <c r="BL904" s="187"/>
      <c r="BM904" s="189"/>
      <c r="BN904" s="187"/>
      <c r="BO904" s="163"/>
      <c r="BP904" s="189"/>
      <c r="BR904" s="142"/>
      <c r="BS904" s="293"/>
      <c r="BT904" s="293"/>
      <c r="BU904" s="293"/>
      <c r="BV904" s="163"/>
      <c r="BW904" s="163"/>
      <c r="BX904" s="192"/>
      <c r="BY904" s="189"/>
      <c r="BZ904" s="189"/>
      <c r="CA904" s="193"/>
      <c r="CB904" s="194"/>
      <c r="CC904" s="292"/>
      <c r="CD904" s="189"/>
      <c r="CE904" s="189"/>
      <c r="CF904" s="181"/>
      <c r="CG904" s="294"/>
      <c r="CH904" s="294"/>
      <c r="CI904" s="227"/>
      <c r="CJ904" s="142"/>
      <c r="CK904" s="192"/>
      <c r="CL904" s="142"/>
      <c r="CM904" s="188"/>
      <c r="CN904" s="295"/>
      <c r="CO904" s="189"/>
      <c r="CP904" s="189"/>
      <c r="CQ904" s="189"/>
      <c r="CR904" s="142"/>
      <c r="CS904" s="194"/>
    </row>
    <row r="905" spans="2:97">
      <c r="B905" s="181"/>
      <c r="C905" s="65"/>
      <c r="D905" s="65"/>
      <c r="E905" s="65"/>
      <c r="J905" s="192"/>
      <c r="K905"/>
      <c r="L905"/>
      <c r="O905" s="228"/>
      <c r="P905" s="228"/>
      <c r="Q905" s="189"/>
      <c r="R905" s="189"/>
      <c r="S905" s="187"/>
      <c r="T905" s="181"/>
      <c r="U905" s="187"/>
      <c r="V905" s="188"/>
      <c r="W905" s="189"/>
      <c r="X905" s="189"/>
      <c r="Y905" s="189"/>
      <c r="Z905" s="189"/>
      <c r="AA905" s="189"/>
      <c r="AB905" s="189"/>
      <c r="AC905" s="189"/>
      <c r="AD905" s="189"/>
      <c r="AE905" s="189"/>
      <c r="AF905" s="189"/>
      <c r="AG905" s="189"/>
      <c r="AH905" s="189"/>
      <c r="AI905" s="189"/>
      <c r="AJ905" s="189"/>
      <c r="AK905" s="189"/>
      <c r="AL905" s="189"/>
      <c r="AM905" s="189"/>
      <c r="AN905" s="189"/>
      <c r="AO905" s="189"/>
      <c r="AP905" s="189"/>
      <c r="AQ905" s="189"/>
      <c r="AR905" s="189"/>
      <c r="AS905" s="189"/>
      <c r="AT905" s="189"/>
      <c r="AU905" s="189"/>
      <c r="AV905" s="189"/>
      <c r="AW905" s="189"/>
      <c r="AX905" s="189"/>
      <c r="AY905" s="194"/>
      <c r="AZ905" s="142"/>
      <c r="BA905" s="184"/>
      <c r="BB905" s="184"/>
      <c r="BC905" s="184"/>
      <c r="BD905" s="189"/>
      <c r="BE905" s="189"/>
      <c r="BF905" s="189"/>
      <c r="BG905" s="189"/>
      <c r="BH905" s="291"/>
      <c r="BI905" s="292"/>
      <c r="BJ905" s="187"/>
      <c r="BK905" s="187"/>
      <c r="BL905" s="187"/>
      <c r="BM905" s="189"/>
      <c r="BN905" s="187"/>
      <c r="BO905" s="163"/>
      <c r="BP905" s="189"/>
      <c r="BR905" s="142"/>
      <c r="BS905" s="293"/>
      <c r="BT905" s="293"/>
      <c r="BU905" s="293"/>
      <c r="BV905" s="163"/>
      <c r="BW905" s="163"/>
      <c r="BX905" s="192"/>
      <c r="BY905" s="189"/>
      <c r="BZ905" s="189"/>
      <c r="CA905" s="193"/>
      <c r="CB905" s="194"/>
      <c r="CC905" s="292"/>
      <c r="CD905" s="189"/>
      <c r="CE905" s="189"/>
      <c r="CF905" s="181"/>
      <c r="CG905" s="294"/>
      <c r="CH905" s="294"/>
      <c r="CI905" s="227"/>
      <c r="CJ905" s="142"/>
      <c r="CK905" s="192"/>
      <c r="CL905" s="142"/>
      <c r="CM905" s="188"/>
      <c r="CN905" s="295"/>
      <c r="CO905" s="189"/>
      <c r="CP905" s="189"/>
      <c r="CQ905" s="189"/>
      <c r="CR905" s="142"/>
      <c r="CS905" s="194"/>
    </row>
    <row r="906" spans="2:97">
      <c r="B906" s="181"/>
      <c r="C906" s="65"/>
      <c r="D906" s="65"/>
      <c r="E906" s="65"/>
      <c r="J906" s="192"/>
      <c r="K906"/>
      <c r="L906"/>
      <c r="O906" s="228"/>
      <c r="P906" s="228"/>
      <c r="Q906" s="189"/>
      <c r="R906" s="189"/>
      <c r="S906" s="187"/>
      <c r="T906" s="181"/>
      <c r="U906" s="187"/>
      <c r="V906" s="188"/>
      <c r="W906" s="189"/>
      <c r="X906" s="189"/>
      <c r="Y906" s="189"/>
      <c r="Z906" s="189"/>
      <c r="AA906" s="189"/>
      <c r="AB906" s="189"/>
      <c r="AC906" s="189"/>
      <c r="AD906" s="189"/>
      <c r="AE906" s="189"/>
      <c r="AF906" s="189"/>
      <c r="AG906" s="189"/>
      <c r="AH906" s="189"/>
      <c r="AI906" s="189"/>
      <c r="AJ906" s="189"/>
      <c r="AK906" s="189"/>
      <c r="AL906" s="189"/>
      <c r="AM906" s="189"/>
      <c r="AN906" s="189"/>
      <c r="AO906" s="189"/>
      <c r="AP906" s="189"/>
      <c r="AQ906" s="189"/>
      <c r="AR906" s="189"/>
      <c r="AS906" s="189"/>
      <c r="AT906" s="189"/>
      <c r="AU906" s="189"/>
      <c r="AV906" s="189"/>
      <c r="AW906" s="189"/>
      <c r="AX906" s="189"/>
      <c r="AY906" s="194"/>
      <c r="AZ906" s="142"/>
      <c r="BA906" s="184"/>
      <c r="BB906" s="184"/>
      <c r="BC906" s="184"/>
      <c r="BD906" s="189"/>
      <c r="BE906" s="189"/>
      <c r="BF906" s="189"/>
      <c r="BG906" s="189"/>
      <c r="BH906" s="291"/>
      <c r="BI906" s="292"/>
      <c r="BJ906" s="187"/>
      <c r="BK906" s="187"/>
      <c r="BL906" s="187"/>
      <c r="BM906" s="189"/>
      <c r="BN906" s="187"/>
      <c r="BO906" s="163"/>
      <c r="BP906" s="189"/>
      <c r="BR906" s="142"/>
      <c r="BS906" s="293"/>
      <c r="BT906" s="293"/>
      <c r="BU906" s="293"/>
      <c r="BV906" s="163"/>
      <c r="BW906" s="163"/>
      <c r="BX906" s="192"/>
      <c r="BY906" s="189"/>
      <c r="BZ906" s="189"/>
      <c r="CA906" s="193"/>
      <c r="CB906" s="194"/>
      <c r="CC906" s="292"/>
      <c r="CD906" s="189"/>
      <c r="CE906" s="189"/>
      <c r="CF906" s="181"/>
      <c r="CG906" s="294"/>
      <c r="CH906" s="294"/>
      <c r="CI906" s="227"/>
      <c r="CJ906" s="142"/>
      <c r="CK906" s="192"/>
      <c r="CL906" s="142"/>
      <c r="CM906" s="188"/>
      <c r="CN906" s="295"/>
      <c r="CO906" s="189"/>
      <c r="CP906" s="189"/>
      <c r="CQ906" s="189"/>
      <c r="CR906" s="142"/>
      <c r="CS906" s="194"/>
    </row>
    <row r="907" spans="2:97">
      <c r="B907" s="181"/>
      <c r="C907" s="65"/>
      <c r="D907" s="65"/>
      <c r="E907" s="65"/>
      <c r="J907" s="192"/>
      <c r="K907"/>
      <c r="L907"/>
      <c r="O907" s="228"/>
      <c r="P907" s="228"/>
      <c r="Q907" s="189"/>
      <c r="R907" s="189"/>
      <c r="S907" s="187"/>
      <c r="T907" s="181"/>
      <c r="U907" s="187"/>
      <c r="V907" s="188"/>
      <c r="W907" s="189"/>
      <c r="X907" s="189"/>
      <c r="Y907" s="189"/>
      <c r="Z907" s="189"/>
      <c r="AA907" s="189"/>
      <c r="AB907" s="189"/>
      <c r="AC907" s="189"/>
      <c r="AD907" s="189"/>
      <c r="AE907" s="189"/>
      <c r="AF907" s="189"/>
      <c r="AG907" s="189"/>
      <c r="AH907" s="189"/>
      <c r="AI907" s="189"/>
      <c r="AJ907" s="189"/>
      <c r="AK907" s="189"/>
      <c r="AL907" s="189"/>
      <c r="AM907" s="189"/>
      <c r="AN907" s="189"/>
      <c r="AO907" s="189"/>
      <c r="AP907" s="189"/>
      <c r="AQ907" s="189"/>
      <c r="AR907" s="189"/>
      <c r="AS907" s="189"/>
      <c r="AT907" s="189"/>
      <c r="AU907" s="189"/>
      <c r="AV907" s="189"/>
      <c r="AW907" s="189"/>
      <c r="AX907" s="189"/>
      <c r="AY907" s="194"/>
      <c r="AZ907" s="142"/>
      <c r="BA907" s="184"/>
      <c r="BB907" s="184"/>
      <c r="BC907" s="184"/>
      <c r="BD907" s="189"/>
      <c r="BE907" s="189"/>
      <c r="BF907" s="189"/>
      <c r="BG907" s="189"/>
      <c r="BH907" s="291"/>
      <c r="BI907" s="292"/>
      <c r="BJ907" s="187"/>
      <c r="BK907" s="187"/>
      <c r="BL907" s="187"/>
      <c r="BM907" s="189"/>
      <c r="BN907" s="187"/>
      <c r="BO907" s="163"/>
      <c r="BP907" s="189"/>
      <c r="BR907" s="142"/>
      <c r="BS907" s="293"/>
      <c r="BT907" s="293"/>
      <c r="BU907" s="293"/>
      <c r="BV907" s="163"/>
      <c r="BW907" s="163"/>
      <c r="BX907" s="192"/>
      <c r="BY907" s="189"/>
      <c r="BZ907" s="189"/>
      <c r="CA907" s="193"/>
      <c r="CB907" s="194"/>
      <c r="CC907" s="292"/>
      <c r="CD907" s="189"/>
      <c r="CE907" s="189"/>
      <c r="CF907" s="181"/>
      <c r="CG907" s="294"/>
      <c r="CH907" s="294"/>
      <c r="CI907" s="227"/>
      <c r="CJ907" s="142"/>
      <c r="CK907" s="192"/>
      <c r="CL907" s="142"/>
      <c r="CM907" s="188"/>
      <c r="CN907" s="295"/>
      <c r="CO907" s="189"/>
      <c r="CP907" s="189"/>
      <c r="CQ907" s="189"/>
      <c r="CR907" s="142"/>
      <c r="CS907" s="194"/>
    </row>
    <row r="908" spans="2:97">
      <c r="B908" s="181"/>
      <c r="C908" s="65"/>
      <c r="D908" s="65"/>
      <c r="E908" s="65"/>
      <c r="J908" s="192"/>
      <c r="K908"/>
      <c r="L908"/>
      <c r="O908" s="228"/>
      <c r="P908" s="228"/>
      <c r="Q908" s="189"/>
      <c r="R908" s="189"/>
      <c r="S908" s="187"/>
      <c r="T908" s="181"/>
      <c r="U908" s="187"/>
      <c r="V908" s="188"/>
      <c r="W908" s="189"/>
      <c r="X908" s="189"/>
      <c r="Y908" s="189"/>
      <c r="Z908" s="189"/>
      <c r="AA908" s="189"/>
      <c r="AB908" s="189"/>
      <c r="AC908" s="189"/>
      <c r="AD908" s="189"/>
      <c r="AE908" s="189"/>
      <c r="AF908" s="189"/>
      <c r="AG908" s="189"/>
      <c r="AH908" s="189"/>
      <c r="AI908" s="189"/>
      <c r="AJ908" s="189"/>
      <c r="AK908" s="189"/>
      <c r="AL908" s="189"/>
      <c r="AM908" s="189"/>
      <c r="AN908" s="189"/>
      <c r="AO908" s="189"/>
      <c r="AP908" s="189"/>
      <c r="AQ908" s="189"/>
      <c r="AR908" s="189"/>
      <c r="AS908" s="189"/>
      <c r="AT908" s="189"/>
      <c r="AU908" s="189"/>
      <c r="AV908" s="189"/>
      <c r="AW908" s="189"/>
      <c r="AX908" s="189"/>
      <c r="AY908" s="194"/>
      <c r="AZ908" s="142"/>
      <c r="BA908" s="184"/>
      <c r="BB908" s="184"/>
      <c r="BC908" s="184"/>
      <c r="BD908" s="189"/>
      <c r="BE908" s="189"/>
      <c r="BF908" s="189"/>
      <c r="BG908" s="189"/>
      <c r="BH908" s="291"/>
      <c r="BI908" s="292"/>
      <c r="BJ908" s="187"/>
      <c r="BK908" s="187"/>
      <c r="BL908" s="187"/>
      <c r="BM908" s="189"/>
      <c r="BN908" s="187"/>
      <c r="BO908" s="163"/>
      <c r="BP908" s="189"/>
      <c r="BR908" s="142"/>
      <c r="BS908" s="293"/>
      <c r="BT908" s="293"/>
      <c r="BU908" s="293"/>
      <c r="BV908" s="163"/>
      <c r="BW908" s="163"/>
      <c r="BX908" s="192"/>
      <c r="BY908" s="189"/>
      <c r="BZ908" s="189"/>
      <c r="CA908" s="193"/>
      <c r="CB908" s="194"/>
      <c r="CC908" s="292"/>
      <c r="CD908" s="189"/>
      <c r="CE908" s="189"/>
      <c r="CF908" s="181"/>
      <c r="CG908" s="294"/>
      <c r="CH908" s="294"/>
      <c r="CI908" s="227"/>
      <c r="CJ908" s="142"/>
      <c r="CK908" s="192"/>
      <c r="CL908" s="142"/>
      <c r="CM908" s="188"/>
      <c r="CN908" s="295"/>
      <c r="CO908" s="189"/>
      <c r="CP908" s="189"/>
      <c r="CQ908" s="189"/>
      <c r="CR908" s="142"/>
      <c r="CS908" s="194"/>
    </row>
    <row r="909" spans="2:97">
      <c r="B909" s="181"/>
      <c r="C909" s="65"/>
      <c r="D909" s="65"/>
      <c r="E909" s="65"/>
      <c r="J909" s="192"/>
      <c r="K909"/>
      <c r="L909"/>
      <c r="O909" s="228"/>
      <c r="P909" s="228"/>
      <c r="Q909" s="189"/>
      <c r="R909" s="189"/>
      <c r="S909" s="187"/>
      <c r="T909" s="181"/>
      <c r="U909" s="187"/>
      <c r="V909" s="188"/>
      <c r="W909" s="189"/>
      <c r="X909" s="189"/>
      <c r="Y909" s="189"/>
      <c r="Z909" s="189"/>
      <c r="AA909" s="189"/>
      <c r="AB909" s="189"/>
      <c r="AC909" s="189"/>
      <c r="AD909" s="189"/>
      <c r="AE909" s="189"/>
      <c r="AF909" s="189"/>
      <c r="AG909" s="189"/>
      <c r="AH909" s="189"/>
      <c r="AI909" s="189"/>
      <c r="AJ909" s="189"/>
      <c r="AK909" s="189"/>
      <c r="AL909" s="189"/>
      <c r="AM909" s="189"/>
      <c r="AN909" s="189"/>
      <c r="AO909" s="189"/>
      <c r="AP909" s="189"/>
      <c r="AQ909" s="189"/>
      <c r="AR909" s="189"/>
      <c r="AS909" s="189"/>
      <c r="AT909" s="189"/>
      <c r="AU909" s="189"/>
      <c r="AV909" s="189"/>
      <c r="AW909" s="189"/>
      <c r="AX909" s="189"/>
      <c r="AY909" s="194"/>
      <c r="AZ909" s="142"/>
      <c r="BA909" s="184"/>
      <c r="BB909" s="184"/>
      <c r="BC909" s="184"/>
      <c r="BD909" s="189"/>
      <c r="BE909" s="189"/>
      <c r="BF909" s="189"/>
      <c r="BG909" s="189"/>
      <c r="BH909" s="291"/>
      <c r="BI909" s="292"/>
      <c r="BJ909" s="187"/>
      <c r="BK909" s="187"/>
      <c r="BL909" s="187"/>
      <c r="BM909" s="189"/>
      <c r="BN909" s="187"/>
      <c r="BO909" s="163"/>
      <c r="BP909" s="189"/>
      <c r="BR909" s="142"/>
      <c r="BS909" s="293"/>
      <c r="BT909" s="293"/>
      <c r="BU909" s="293"/>
      <c r="BV909" s="163"/>
      <c r="BW909" s="163"/>
      <c r="BX909" s="192"/>
      <c r="BY909" s="189"/>
      <c r="BZ909" s="189"/>
      <c r="CA909" s="193"/>
      <c r="CB909" s="194"/>
      <c r="CC909" s="292"/>
      <c r="CD909" s="189"/>
      <c r="CE909" s="189"/>
      <c r="CF909" s="181"/>
      <c r="CG909" s="294"/>
      <c r="CH909" s="294"/>
      <c r="CI909" s="227"/>
      <c r="CJ909" s="142"/>
      <c r="CK909" s="192"/>
      <c r="CL909" s="142"/>
      <c r="CM909" s="188"/>
      <c r="CN909" s="295"/>
      <c r="CO909" s="189"/>
      <c r="CP909" s="189"/>
      <c r="CQ909" s="189"/>
      <c r="CR909" s="142"/>
      <c r="CS909" s="194"/>
    </row>
    <row r="910" spans="2:97">
      <c r="B910" s="181"/>
      <c r="C910" s="65"/>
      <c r="D910" s="65"/>
      <c r="E910" s="65"/>
      <c r="J910" s="192"/>
      <c r="K910"/>
      <c r="L910"/>
      <c r="O910" s="228"/>
      <c r="P910" s="228"/>
      <c r="Q910" s="189"/>
      <c r="R910" s="189"/>
      <c r="S910" s="187"/>
      <c r="T910" s="181"/>
      <c r="U910" s="187"/>
      <c r="V910" s="188"/>
      <c r="W910" s="189"/>
      <c r="X910" s="189"/>
      <c r="Y910" s="189"/>
      <c r="Z910" s="189"/>
      <c r="AA910" s="189"/>
      <c r="AB910" s="189"/>
      <c r="AC910" s="189"/>
      <c r="AD910" s="189"/>
      <c r="AE910" s="189"/>
      <c r="AF910" s="189"/>
      <c r="AG910" s="189"/>
      <c r="AH910" s="189"/>
      <c r="AI910" s="189"/>
      <c r="AJ910" s="189"/>
      <c r="AK910" s="189"/>
      <c r="AL910" s="189"/>
      <c r="AM910" s="189"/>
      <c r="AN910" s="189"/>
      <c r="AO910" s="189"/>
      <c r="AP910" s="189"/>
      <c r="AQ910" s="189"/>
      <c r="AR910" s="189"/>
      <c r="AS910" s="189"/>
      <c r="AT910" s="189"/>
      <c r="AU910" s="189"/>
      <c r="AV910" s="189"/>
      <c r="AW910" s="189"/>
      <c r="AX910" s="189"/>
      <c r="AY910" s="194"/>
      <c r="AZ910" s="142"/>
      <c r="BA910" s="184"/>
      <c r="BB910" s="184"/>
      <c r="BC910" s="184"/>
      <c r="BD910" s="189"/>
      <c r="BE910" s="189"/>
      <c r="BF910" s="189"/>
      <c r="BG910" s="189"/>
      <c r="BH910" s="291"/>
      <c r="BI910" s="292"/>
      <c r="BJ910" s="187"/>
      <c r="BK910" s="187"/>
      <c r="BL910" s="187"/>
      <c r="BM910" s="189"/>
      <c r="BN910" s="187"/>
      <c r="BO910" s="163"/>
      <c r="BP910" s="189"/>
      <c r="BR910" s="142"/>
      <c r="BS910" s="293"/>
      <c r="BT910" s="293"/>
      <c r="BU910" s="293"/>
      <c r="BV910" s="163"/>
      <c r="BW910" s="163"/>
      <c r="BX910" s="192"/>
      <c r="BY910" s="189"/>
      <c r="BZ910" s="189"/>
      <c r="CA910" s="193"/>
      <c r="CB910" s="194"/>
      <c r="CC910" s="292"/>
      <c r="CD910" s="189"/>
      <c r="CE910" s="189"/>
      <c r="CF910" s="181"/>
      <c r="CG910" s="294"/>
      <c r="CH910" s="294"/>
      <c r="CI910" s="227"/>
      <c r="CJ910" s="142"/>
      <c r="CK910" s="192"/>
      <c r="CL910" s="142"/>
      <c r="CM910" s="188"/>
      <c r="CN910" s="295"/>
      <c r="CO910" s="189"/>
      <c r="CP910" s="189"/>
      <c r="CQ910" s="189"/>
      <c r="CR910" s="142"/>
      <c r="CS910" s="194"/>
    </row>
    <row r="911" spans="2:97">
      <c r="B911" s="181"/>
      <c r="C911" s="65"/>
      <c r="D911" s="65"/>
      <c r="E911" s="65"/>
      <c r="J911" s="192"/>
      <c r="K911"/>
      <c r="L911"/>
      <c r="O911" s="228"/>
      <c r="P911" s="228"/>
      <c r="Q911" s="189"/>
      <c r="R911" s="189"/>
      <c r="S911" s="187"/>
      <c r="T911" s="181"/>
      <c r="U911" s="187"/>
      <c r="V911" s="188"/>
      <c r="W911" s="189"/>
      <c r="X911" s="189"/>
      <c r="Y911" s="189"/>
      <c r="Z911" s="189"/>
      <c r="AA911" s="189"/>
      <c r="AB911" s="189"/>
      <c r="AC911" s="189"/>
      <c r="AD911" s="189"/>
      <c r="AE911" s="189"/>
      <c r="AF911" s="189"/>
      <c r="AG911" s="189"/>
      <c r="AH911" s="189"/>
      <c r="AI911" s="189"/>
      <c r="AJ911" s="189"/>
      <c r="AK911" s="189"/>
      <c r="AL911" s="189"/>
      <c r="AM911" s="189"/>
      <c r="AN911" s="189"/>
      <c r="AO911" s="189"/>
      <c r="AP911" s="189"/>
      <c r="AQ911" s="189"/>
      <c r="AR911" s="189"/>
      <c r="AS911" s="189"/>
      <c r="AT911" s="189"/>
      <c r="AU911" s="189"/>
      <c r="AV911" s="189"/>
      <c r="AW911" s="189"/>
      <c r="AX911" s="189"/>
      <c r="AY911" s="194"/>
      <c r="AZ911" s="142"/>
      <c r="BA911" s="184"/>
      <c r="BB911" s="184"/>
      <c r="BC911" s="184"/>
      <c r="BD911" s="189"/>
      <c r="BE911" s="189"/>
      <c r="BF911" s="189"/>
      <c r="BG911" s="189"/>
      <c r="BH911" s="291"/>
      <c r="BI911" s="292"/>
      <c r="BJ911" s="187"/>
      <c r="BK911" s="187"/>
      <c r="BL911" s="187"/>
      <c r="BM911" s="189"/>
      <c r="BN911" s="187"/>
      <c r="BO911" s="163"/>
      <c r="BP911" s="189"/>
      <c r="BR911" s="142"/>
      <c r="BS911" s="293"/>
      <c r="BT911" s="293"/>
      <c r="BU911" s="293"/>
      <c r="BV911" s="163"/>
      <c r="BW911" s="163"/>
      <c r="BX911" s="192"/>
      <c r="BY911" s="189"/>
      <c r="BZ911" s="189"/>
      <c r="CA911" s="193"/>
      <c r="CB911" s="194"/>
      <c r="CC911" s="292"/>
      <c r="CD911" s="189"/>
      <c r="CE911" s="189"/>
      <c r="CF911" s="181"/>
      <c r="CG911" s="294"/>
      <c r="CH911" s="294"/>
      <c r="CI911" s="227"/>
      <c r="CJ911" s="142"/>
      <c r="CK911" s="192"/>
      <c r="CL911" s="142"/>
      <c r="CM911" s="188"/>
      <c r="CN911" s="295"/>
      <c r="CO911" s="189"/>
      <c r="CP911" s="189"/>
      <c r="CQ911" s="189"/>
      <c r="CR911" s="142"/>
      <c r="CS911" s="194"/>
    </row>
    <row r="912" spans="2:97">
      <c r="B912" s="181"/>
      <c r="C912" s="65"/>
      <c r="D912" s="65"/>
      <c r="E912" s="65"/>
      <c r="J912" s="192"/>
      <c r="K912"/>
      <c r="L912"/>
      <c r="O912" s="228"/>
      <c r="P912" s="228"/>
      <c r="Q912" s="189"/>
      <c r="R912" s="189"/>
      <c r="S912" s="187"/>
      <c r="T912" s="181"/>
      <c r="U912" s="187"/>
      <c r="V912" s="188"/>
      <c r="W912" s="189"/>
      <c r="X912" s="189"/>
      <c r="Y912" s="189"/>
      <c r="Z912" s="189"/>
      <c r="AA912" s="189"/>
      <c r="AB912" s="189"/>
      <c r="AC912" s="189"/>
      <c r="AD912" s="189"/>
      <c r="AE912" s="189"/>
      <c r="AF912" s="189"/>
      <c r="AG912" s="189"/>
      <c r="AH912" s="189"/>
      <c r="AI912" s="189"/>
      <c r="AJ912" s="189"/>
      <c r="AK912" s="189"/>
      <c r="AL912" s="189"/>
      <c r="AM912" s="189"/>
      <c r="AN912" s="189"/>
      <c r="AO912" s="189"/>
      <c r="AP912" s="189"/>
      <c r="AQ912" s="189"/>
      <c r="AR912" s="189"/>
      <c r="AS912" s="189"/>
      <c r="AT912" s="189"/>
      <c r="AU912" s="189"/>
      <c r="AV912" s="189"/>
      <c r="AW912" s="189"/>
      <c r="AX912" s="189"/>
      <c r="AY912" s="194"/>
      <c r="AZ912" s="142"/>
      <c r="BA912" s="184"/>
      <c r="BB912" s="184"/>
      <c r="BC912" s="184"/>
      <c r="BD912" s="189"/>
      <c r="BE912" s="189"/>
      <c r="BF912" s="189"/>
      <c r="BG912" s="189"/>
      <c r="BH912" s="291"/>
      <c r="BI912" s="292"/>
      <c r="BJ912" s="187"/>
      <c r="BK912" s="187"/>
      <c r="BL912" s="187"/>
      <c r="BM912" s="189"/>
      <c r="BN912" s="187"/>
      <c r="BO912" s="163"/>
      <c r="BP912" s="189"/>
      <c r="BR912" s="142"/>
      <c r="BS912" s="293"/>
      <c r="BT912" s="293"/>
      <c r="BU912" s="293"/>
      <c r="BV912" s="163"/>
      <c r="BW912" s="163"/>
      <c r="BX912" s="192"/>
      <c r="BY912" s="189"/>
      <c r="BZ912" s="189"/>
      <c r="CA912" s="193"/>
      <c r="CB912" s="194"/>
      <c r="CC912" s="292"/>
      <c r="CD912" s="189"/>
      <c r="CE912" s="189"/>
      <c r="CF912" s="181"/>
      <c r="CG912" s="294"/>
      <c r="CH912" s="294"/>
      <c r="CI912" s="227"/>
      <c r="CJ912" s="142"/>
      <c r="CK912" s="192"/>
      <c r="CL912" s="142"/>
      <c r="CM912" s="188"/>
      <c r="CN912" s="295"/>
      <c r="CO912" s="189"/>
      <c r="CP912" s="189"/>
      <c r="CQ912" s="189"/>
      <c r="CR912" s="142"/>
      <c r="CS912" s="194"/>
    </row>
    <row r="913" spans="2:97">
      <c r="B913" s="181"/>
      <c r="C913" s="65"/>
      <c r="D913" s="65"/>
      <c r="E913" s="65"/>
      <c r="J913" s="192"/>
      <c r="K913"/>
      <c r="L913"/>
      <c r="O913" s="228"/>
      <c r="P913" s="228"/>
      <c r="Q913" s="189"/>
      <c r="R913" s="189"/>
      <c r="S913" s="187"/>
      <c r="T913" s="181"/>
      <c r="U913" s="187"/>
      <c r="V913" s="188"/>
      <c r="W913" s="189"/>
      <c r="X913" s="189"/>
      <c r="Y913" s="189"/>
      <c r="Z913" s="189"/>
      <c r="AA913" s="189"/>
      <c r="AB913" s="189"/>
      <c r="AC913" s="189"/>
      <c r="AD913" s="189"/>
      <c r="AE913" s="189"/>
      <c r="AF913" s="189"/>
      <c r="AG913" s="189"/>
      <c r="AH913" s="189"/>
      <c r="AI913" s="189"/>
      <c r="AJ913" s="189"/>
      <c r="AK913" s="189"/>
      <c r="AL913" s="189"/>
      <c r="AM913" s="189"/>
      <c r="AN913" s="189"/>
      <c r="AO913" s="189"/>
      <c r="AP913" s="189"/>
      <c r="AQ913" s="189"/>
      <c r="AR913" s="189"/>
      <c r="AS913" s="189"/>
      <c r="AT913" s="189"/>
      <c r="AU913" s="189"/>
      <c r="AV913" s="189"/>
      <c r="AW913" s="189"/>
      <c r="AX913" s="189"/>
      <c r="AY913" s="194"/>
      <c r="AZ913" s="142"/>
      <c r="BA913" s="184"/>
      <c r="BB913" s="184"/>
      <c r="BC913" s="184"/>
      <c r="BD913" s="189"/>
      <c r="BE913" s="189"/>
      <c r="BF913" s="189"/>
      <c r="BG913" s="189"/>
      <c r="BH913" s="291"/>
      <c r="BI913" s="292"/>
      <c r="BJ913" s="187"/>
      <c r="BK913" s="187"/>
      <c r="BL913" s="187"/>
      <c r="BM913" s="189"/>
      <c r="BN913" s="187"/>
      <c r="BO913" s="163"/>
      <c r="BP913" s="189"/>
      <c r="BR913" s="142"/>
      <c r="BS913" s="293"/>
      <c r="BT913" s="293"/>
      <c r="BU913" s="293"/>
      <c r="BV913" s="163"/>
      <c r="BW913" s="163"/>
      <c r="BX913" s="192"/>
      <c r="BY913" s="189"/>
      <c r="BZ913" s="189"/>
      <c r="CA913" s="193"/>
      <c r="CB913" s="194"/>
      <c r="CC913" s="292"/>
      <c r="CD913" s="189"/>
      <c r="CE913" s="189"/>
      <c r="CF913" s="181"/>
      <c r="CG913" s="294"/>
      <c r="CH913" s="294"/>
      <c r="CI913" s="227"/>
      <c r="CJ913" s="142"/>
      <c r="CK913" s="192"/>
      <c r="CL913" s="142"/>
      <c r="CM913" s="188"/>
      <c r="CN913" s="295"/>
      <c r="CO913" s="189"/>
      <c r="CP913" s="189"/>
      <c r="CQ913" s="189"/>
      <c r="CR913" s="142"/>
      <c r="CS913" s="194"/>
    </row>
    <row r="914" spans="2:97">
      <c r="B914" s="181"/>
      <c r="C914" s="65"/>
      <c r="D914" s="65"/>
      <c r="E914" s="65"/>
      <c r="J914" s="192"/>
      <c r="K914"/>
      <c r="L914"/>
      <c r="O914" s="228"/>
      <c r="P914" s="228"/>
      <c r="Q914" s="189"/>
      <c r="R914" s="189"/>
      <c r="S914" s="187"/>
      <c r="T914" s="181"/>
      <c r="U914" s="187"/>
      <c r="V914" s="188"/>
      <c r="W914" s="189"/>
      <c r="X914" s="189"/>
      <c r="Y914" s="189"/>
      <c r="Z914" s="189"/>
      <c r="AA914" s="189"/>
      <c r="AB914" s="189"/>
      <c r="AC914" s="189"/>
      <c r="AD914" s="189"/>
      <c r="AE914" s="189"/>
      <c r="AF914" s="189"/>
      <c r="AG914" s="189"/>
      <c r="AH914" s="189"/>
      <c r="AI914" s="189"/>
      <c r="AJ914" s="189"/>
      <c r="AK914" s="189"/>
      <c r="AL914" s="189"/>
      <c r="AM914" s="189"/>
      <c r="AN914" s="189"/>
      <c r="AO914" s="189"/>
      <c r="AP914" s="189"/>
      <c r="AQ914" s="189"/>
      <c r="AR914" s="189"/>
      <c r="AS914" s="189"/>
      <c r="AT914" s="189"/>
      <c r="AU914" s="189"/>
      <c r="AV914" s="189"/>
      <c r="AW914" s="189"/>
      <c r="AX914" s="189"/>
      <c r="AY914" s="194"/>
      <c r="AZ914" s="142"/>
      <c r="BA914" s="184"/>
      <c r="BB914" s="184"/>
      <c r="BC914" s="184"/>
      <c r="BD914" s="189"/>
      <c r="BE914" s="189"/>
      <c r="BF914" s="189"/>
      <c r="BG914" s="189"/>
      <c r="BH914" s="291"/>
      <c r="BI914" s="292"/>
      <c r="BJ914" s="187"/>
      <c r="BK914" s="187"/>
      <c r="BL914" s="187"/>
      <c r="BM914" s="189"/>
      <c r="BN914" s="187"/>
      <c r="BO914" s="163"/>
      <c r="BP914" s="189"/>
      <c r="BR914" s="142"/>
      <c r="BS914" s="293"/>
      <c r="BT914" s="293"/>
      <c r="BU914" s="293"/>
      <c r="BV914" s="163"/>
      <c r="BW914" s="163"/>
      <c r="BX914" s="192"/>
      <c r="BY914" s="189"/>
      <c r="BZ914" s="189"/>
      <c r="CA914" s="193"/>
      <c r="CB914" s="194"/>
      <c r="CC914" s="292"/>
      <c r="CD914" s="189"/>
      <c r="CE914" s="189"/>
      <c r="CF914" s="181"/>
      <c r="CG914" s="294"/>
      <c r="CH914" s="294"/>
      <c r="CI914" s="227"/>
      <c r="CJ914" s="142"/>
      <c r="CK914" s="192"/>
      <c r="CL914" s="142"/>
      <c r="CM914" s="188"/>
      <c r="CN914" s="295"/>
      <c r="CO914" s="189"/>
      <c r="CP914" s="189"/>
      <c r="CQ914" s="189"/>
      <c r="CR914" s="142"/>
      <c r="CS914" s="194"/>
    </row>
    <row r="915" spans="2:97">
      <c r="B915" s="181"/>
      <c r="C915" s="65"/>
      <c r="D915" s="65"/>
      <c r="E915" s="65"/>
      <c r="J915" s="192"/>
      <c r="K915"/>
      <c r="L915"/>
      <c r="O915" s="228"/>
      <c r="P915" s="228"/>
      <c r="Q915" s="189"/>
      <c r="R915" s="189"/>
      <c r="S915" s="187"/>
      <c r="T915" s="181"/>
      <c r="U915" s="187"/>
      <c r="V915" s="188"/>
      <c r="W915" s="189"/>
      <c r="X915" s="189"/>
      <c r="Y915" s="189"/>
      <c r="Z915" s="189"/>
      <c r="AA915" s="189"/>
      <c r="AB915" s="189"/>
      <c r="AC915" s="189"/>
      <c r="AD915" s="189"/>
      <c r="AE915" s="189"/>
      <c r="AF915" s="189"/>
      <c r="AG915" s="189"/>
      <c r="AH915" s="189"/>
      <c r="AI915" s="189"/>
      <c r="AJ915" s="189"/>
      <c r="AK915" s="189"/>
      <c r="AL915" s="189"/>
      <c r="AM915" s="189"/>
      <c r="AN915" s="189"/>
      <c r="AO915" s="189"/>
      <c r="AP915" s="189"/>
      <c r="AQ915" s="189"/>
      <c r="AR915" s="189"/>
      <c r="AS915" s="189"/>
      <c r="AT915" s="189"/>
      <c r="AU915" s="189"/>
      <c r="AV915" s="189"/>
      <c r="AW915" s="189"/>
      <c r="AX915" s="189"/>
      <c r="AY915" s="194"/>
      <c r="AZ915" s="142"/>
      <c r="BA915" s="184"/>
      <c r="BB915" s="184"/>
      <c r="BC915" s="184"/>
      <c r="BD915" s="189"/>
      <c r="BE915" s="189"/>
      <c r="BF915" s="189"/>
      <c r="BG915" s="189"/>
      <c r="BH915" s="291"/>
      <c r="BI915" s="292"/>
      <c r="BJ915" s="187"/>
      <c r="BK915" s="187"/>
      <c r="BL915" s="187"/>
      <c r="BM915" s="189"/>
      <c r="BN915" s="187"/>
      <c r="BO915" s="163"/>
      <c r="BP915" s="189"/>
      <c r="BR915" s="142"/>
      <c r="BS915" s="293"/>
      <c r="BT915" s="293"/>
      <c r="BU915" s="293"/>
      <c r="BV915" s="163"/>
      <c r="BW915" s="163"/>
      <c r="BX915" s="192"/>
      <c r="BY915" s="189"/>
      <c r="BZ915" s="189"/>
      <c r="CA915" s="193"/>
      <c r="CB915" s="194"/>
      <c r="CC915" s="292"/>
      <c r="CD915" s="189"/>
      <c r="CE915" s="189"/>
      <c r="CF915" s="181"/>
      <c r="CG915" s="294"/>
      <c r="CH915" s="294"/>
      <c r="CI915" s="227"/>
      <c r="CJ915" s="142"/>
      <c r="CK915" s="192"/>
      <c r="CL915" s="142"/>
      <c r="CM915" s="188"/>
      <c r="CN915" s="295"/>
      <c r="CO915" s="189"/>
      <c r="CP915" s="189"/>
      <c r="CQ915" s="189"/>
      <c r="CR915" s="142"/>
      <c r="CS915" s="194"/>
    </row>
    <row r="916" spans="2:97">
      <c r="B916" s="181"/>
      <c r="C916" s="65"/>
      <c r="D916" s="65"/>
      <c r="E916" s="65"/>
      <c r="J916" s="192"/>
      <c r="K916"/>
      <c r="L916"/>
      <c r="O916" s="228"/>
      <c r="P916" s="228"/>
      <c r="Q916" s="189"/>
      <c r="R916" s="189"/>
      <c r="S916" s="187"/>
      <c r="T916" s="181"/>
      <c r="U916" s="187"/>
      <c r="V916" s="188"/>
      <c r="W916" s="189"/>
      <c r="X916" s="189"/>
      <c r="Y916" s="189"/>
      <c r="Z916" s="189"/>
      <c r="AA916" s="189"/>
      <c r="AB916" s="189"/>
      <c r="AC916" s="189"/>
      <c r="AD916" s="189"/>
      <c r="AE916" s="189"/>
      <c r="AF916" s="189"/>
      <c r="AG916" s="189"/>
      <c r="AH916" s="189"/>
      <c r="AI916" s="189"/>
      <c r="AJ916" s="189"/>
      <c r="AK916" s="189"/>
      <c r="AL916" s="189"/>
      <c r="AM916" s="189"/>
      <c r="AN916" s="189"/>
      <c r="AO916" s="189"/>
      <c r="AP916" s="189"/>
      <c r="AQ916" s="189"/>
      <c r="AR916" s="189"/>
      <c r="AS916" s="189"/>
      <c r="AT916" s="189"/>
      <c r="AU916" s="189"/>
      <c r="AV916" s="189"/>
      <c r="AW916" s="189"/>
      <c r="AX916" s="189"/>
      <c r="AY916" s="194"/>
      <c r="AZ916" s="142"/>
      <c r="BA916" s="184"/>
      <c r="BB916" s="184"/>
      <c r="BC916" s="184"/>
      <c r="BD916" s="189"/>
      <c r="BE916" s="189"/>
      <c r="BF916" s="189"/>
      <c r="BG916" s="189"/>
      <c r="BH916" s="291"/>
      <c r="BI916" s="292"/>
      <c r="BJ916" s="187"/>
      <c r="BK916" s="187"/>
      <c r="BL916" s="187"/>
      <c r="BM916" s="189"/>
      <c r="BN916" s="187"/>
      <c r="BO916" s="163"/>
      <c r="BP916" s="189"/>
      <c r="BR916" s="142"/>
      <c r="BS916" s="293"/>
      <c r="BT916" s="293"/>
      <c r="BU916" s="293"/>
      <c r="BV916" s="163"/>
      <c r="BW916" s="163"/>
      <c r="BX916" s="192"/>
      <c r="BY916" s="189"/>
      <c r="BZ916" s="189"/>
      <c r="CA916" s="193"/>
      <c r="CB916" s="194"/>
      <c r="CC916" s="292"/>
      <c r="CD916" s="189"/>
      <c r="CE916" s="189"/>
      <c r="CF916" s="181"/>
      <c r="CG916" s="294"/>
      <c r="CH916" s="294"/>
      <c r="CI916" s="227"/>
      <c r="CJ916" s="142"/>
      <c r="CK916" s="192"/>
      <c r="CL916" s="142"/>
      <c r="CM916" s="188"/>
      <c r="CN916" s="295"/>
      <c r="CO916" s="189"/>
      <c r="CP916" s="189"/>
      <c r="CQ916" s="189"/>
      <c r="CR916" s="142"/>
      <c r="CS916" s="194"/>
    </row>
    <row r="917" spans="2:97">
      <c r="B917" s="181"/>
      <c r="C917" s="65"/>
      <c r="D917" s="65"/>
      <c r="E917" s="65"/>
      <c r="J917" s="192"/>
      <c r="K917"/>
      <c r="L917"/>
      <c r="O917" s="228"/>
      <c r="P917" s="228"/>
      <c r="Q917" s="189"/>
      <c r="R917" s="189"/>
      <c r="S917" s="187"/>
      <c r="T917" s="181"/>
      <c r="U917" s="187"/>
      <c r="V917" s="188"/>
      <c r="W917" s="189"/>
      <c r="X917" s="189"/>
      <c r="Y917" s="189"/>
      <c r="Z917" s="189"/>
      <c r="AA917" s="189"/>
      <c r="AB917" s="189"/>
      <c r="AC917" s="189"/>
      <c r="AD917" s="189"/>
      <c r="AE917" s="189"/>
      <c r="AF917" s="189"/>
      <c r="AG917" s="189"/>
      <c r="AH917" s="189"/>
      <c r="AI917" s="189"/>
      <c r="AJ917" s="189"/>
      <c r="AK917" s="189"/>
      <c r="AL917" s="189"/>
      <c r="AM917" s="189"/>
      <c r="AN917" s="189"/>
      <c r="AO917" s="189"/>
      <c r="AP917" s="189"/>
      <c r="AQ917" s="189"/>
      <c r="AR917" s="189"/>
      <c r="AS917" s="189"/>
      <c r="AT917" s="189"/>
      <c r="AU917" s="189"/>
      <c r="AV917" s="189"/>
      <c r="AW917" s="189"/>
      <c r="AX917" s="189"/>
      <c r="AY917" s="194"/>
      <c r="AZ917" s="142"/>
      <c r="BA917" s="184"/>
      <c r="BB917" s="184"/>
      <c r="BC917" s="184"/>
      <c r="BD917" s="189"/>
      <c r="BE917" s="189"/>
      <c r="BF917" s="189"/>
      <c r="BG917" s="189"/>
      <c r="BH917" s="291"/>
      <c r="BI917" s="292"/>
      <c r="BJ917" s="187"/>
      <c r="BK917" s="187"/>
      <c r="BL917" s="187"/>
      <c r="BM917" s="189"/>
      <c r="BN917" s="187"/>
      <c r="BO917" s="163"/>
      <c r="BP917" s="189"/>
      <c r="BR917" s="142"/>
      <c r="BS917" s="293"/>
      <c r="BT917" s="293"/>
      <c r="BU917" s="293"/>
      <c r="BV917" s="163"/>
      <c r="BW917" s="163"/>
      <c r="BX917" s="192"/>
      <c r="BY917" s="189"/>
      <c r="BZ917" s="189"/>
      <c r="CA917" s="193"/>
      <c r="CB917" s="194"/>
      <c r="CC917" s="292"/>
      <c r="CD917" s="189"/>
      <c r="CE917" s="189"/>
      <c r="CF917" s="181"/>
      <c r="CG917" s="294"/>
      <c r="CH917" s="294"/>
      <c r="CI917" s="227"/>
      <c r="CJ917" s="142"/>
      <c r="CK917" s="192"/>
      <c r="CL917" s="142"/>
      <c r="CM917" s="188"/>
      <c r="CN917" s="295"/>
      <c r="CO917" s="189"/>
      <c r="CP917" s="189"/>
      <c r="CQ917" s="189"/>
      <c r="CR917" s="142"/>
      <c r="CS917" s="194"/>
    </row>
    <row r="918" spans="2:97">
      <c r="B918" s="181"/>
      <c r="C918" s="65"/>
      <c r="D918" s="65"/>
      <c r="E918" s="65"/>
      <c r="J918" s="192"/>
      <c r="K918"/>
      <c r="L918"/>
      <c r="O918" s="228"/>
      <c r="P918" s="228"/>
      <c r="Q918" s="189"/>
      <c r="R918" s="189"/>
      <c r="S918" s="187"/>
      <c r="T918" s="181"/>
      <c r="U918" s="187"/>
      <c r="V918" s="188"/>
      <c r="W918" s="189"/>
      <c r="X918" s="189"/>
      <c r="Y918" s="189"/>
      <c r="Z918" s="189"/>
      <c r="AA918" s="189"/>
      <c r="AB918" s="189"/>
      <c r="AC918" s="189"/>
      <c r="AD918" s="189"/>
      <c r="AE918" s="189"/>
      <c r="AF918" s="189"/>
      <c r="AG918" s="189"/>
      <c r="AH918" s="189"/>
      <c r="AI918" s="189"/>
      <c r="AJ918" s="189"/>
      <c r="AK918" s="189"/>
      <c r="AL918" s="189"/>
      <c r="AM918" s="189"/>
      <c r="AN918" s="189"/>
      <c r="AO918" s="189"/>
      <c r="AP918" s="189"/>
      <c r="AQ918" s="189"/>
      <c r="AR918" s="189"/>
      <c r="AS918" s="189"/>
      <c r="AT918" s="189"/>
      <c r="AU918" s="189"/>
      <c r="AV918" s="189"/>
      <c r="AW918" s="189"/>
      <c r="AX918" s="189"/>
      <c r="AY918" s="194"/>
      <c r="AZ918" s="142"/>
      <c r="BA918" s="184"/>
      <c r="BB918" s="184"/>
      <c r="BC918" s="184"/>
      <c r="BD918" s="189"/>
      <c r="BE918" s="189"/>
      <c r="BF918" s="189"/>
      <c r="BG918" s="189"/>
      <c r="BH918" s="291"/>
      <c r="BI918" s="292"/>
      <c r="BJ918" s="187"/>
      <c r="BK918" s="187"/>
      <c r="BL918" s="187"/>
      <c r="BM918" s="189"/>
      <c r="BN918" s="187"/>
      <c r="BO918" s="163"/>
      <c r="BP918" s="189"/>
      <c r="BR918" s="142"/>
      <c r="BS918" s="293"/>
      <c r="BT918" s="293"/>
      <c r="BU918" s="293"/>
      <c r="BV918" s="163"/>
      <c r="BW918" s="163"/>
      <c r="BX918" s="192"/>
      <c r="BY918" s="189"/>
      <c r="BZ918" s="189"/>
      <c r="CA918" s="193"/>
      <c r="CB918" s="194"/>
      <c r="CC918" s="292"/>
      <c r="CD918" s="189"/>
      <c r="CE918" s="189"/>
      <c r="CF918" s="181"/>
      <c r="CG918" s="294"/>
      <c r="CH918" s="294"/>
      <c r="CI918" s="227"/>
      <c r="CJ918" s="142"/>
      <c r="CK918" s="192"/>
      <c r="CL918" s="142"/>
      <c r="CM918" s="188"/>
      <c r="CN918" s="295"/>
      <c r="CO918" s="189"/>
      <c r="CP918" s="189"/>
      <c r="CQ918" s="189"/>
      <c r="CR918" s="142"/>
      <c r="CS918" s="194"/>
    </row>
    <row r="919" spans="2:97">
      <c r="B919" s="181"/>
      <c r="C919" s="65"/>
      <c r="D919" s="65"/>
      <c r="E919" s="65"/>
      <c r="J919" s="192"/>
      <c r="K919"/>
      <c r="L919"/>
      <c r="O919" s="228"/>
      <c r="P919" s="228"/>
      <c r="Q919" s="189"/>
      <c r="R919" s="189"/>
      <c r="S919" s="187"/>
      <c r="T919" s="181"/>
      <c r="U919" s="187"/>
      <c r="V919" s="188"/>
      <c r="W919" s="189"/>
      <c r="X919" s="189"/>
      <c r="Y919" s="189"/>
      <c r="Z919" s="189"/>
      <c r="AA919" s="189"/>
      <c r="AB919" s="189"/>
      <c r="AC919" s="189"/>
      <c r="AD919" s="189"/>
      <c r="AE919" s="189"/>
      <c r="AF919" s="189"/>
      <c r="AG919" s="189"/>
      <c r="AH919" s="189"/>
      <c r="AI919" s="189"/>
      <c r="AJ919" s="189"/>
      <c r="AK919" s="189"/>
      <c r="AL919" s="189"/>
      <c r="AM919" s="189"/>
      <c r="AN919" s="189"/>
      <c r="AO919" s="189"/>
      <c r="AP919" s="189"/>
      <c r="AQ919" s="189"/>
      <c r="AR919" s="189"/>
      <c r="AS919" s="189"/>
      <c r="AT919" s="189"/>
      <c r="AU919" s="189"/>
      <c r="AV919" s="189"/>
      <c r="AW919" s="189"/>
      <c r="AX919" s="189"/>
      <c r="AY919" s="194"/>
      <c r="AZ919" s="142"/>
      <c r="BA919" s="184"/>
      <c r="BB919" s="184"/>
      <c r="BC919" s="184"/>
      <c r="BD919" s="189"/>
      <c r="BE919" s="189"/>
      <c r="BF919" s="189"/>
      <c r="BG919" s="189"/>
      <c r="BH919" s="291"/>
      <c r="BI919" s="292"/>
      <c r="BJ919" s="187"/>
      <c r="BK919" s="187"/>
      <c r="BL919" s="187"/>
      <c r="BM919" s="189"/>
      <c r="BN919" s="187"/>
      <c r="BO919" s="163"/>
      <c r="BP919" s="189"/>
      <c r="BR919" s="142"/>
      <c r="BS919" s="293"/>
      <c r="BT919" s="293"/>
      <c r="BU919" s="293"/>
      <c r="BV919" s="163"/>
      <c r="BW919" s="163"/>
      <c r="BX919" s="192"/>
      <c r="BY919" s="189"/>
      <c r="BZ919" s="189"/>
      <c r="CA919" s="193"/>
      <c r="CB919" s="194"/>
      <c r="CC919" s="292"/>
      <c r="CD919" s="189"/>
      <c r="CE919" s="189"/>
      <c r="CF919" s="181"/>
      <c r="CG919" s="294"/>
      <c r="CH919" s="294"/>
      <c r="CI919" s="227"/>
      <c r="CJ919" s="142"/>
      <c r="CK919" s="192"/>
      <c r="CL919" s="142"/>
      <c r="CM919" s="188"/>
      <c r="CN919" s="295"/>
      <c r="CO919" s="189"/>
      <c r="CP919" s="189"/>
      <c r="CQ919" s="189"/>
      <c r="CR919" s="142"/>
      <c r="CS919" s="194"/>
    </row>
    <row r="920" spans="2:97">
      <c r="B920" s="181"/>
      <c r="C920" s="65"/>
      <c r="D920" s="65"/>
      <c r="E920" s="65"/>
      <c r="J920" s="192"/>
      <c r="K920"/>
      <c r="L920"/>
      <c r="O920" s="228"/>
      <c r="P920" s="228"/>
      <c r="Q920" s="189"/>
      <c r="R920" s="189"/>
      <c r="S920" s="187"/>
      <c r="T920" s="181"/>
      <c r="U920" s="187"/>
      <c r="V920" s="188"/>
      <c r="W920" s="189"/>
      <c r="X920" s="189"/>
      <c r="Y920" s="189"/>
      <c r="Z920" s="189"/>
      <c r="AA920" s="189"/>
      <c r="AB920" s="189"/>
      <c r="AC920" s="189"/>
      <c r="AD920" s="189"/>
      <c r="AE920" s="189"/>
      <c r="AF920" s="189"/>
      <c r="AG920" s="189"/>
      <c r="AH920" s="189"/>
      <c r="AI920" s="189"/>
      <c r="AJ920" s="189"/>
      <c r="AK920" s="189"/>
      <c r="AL920" s="189"/>
      <c r="AM920" s="189"/>
      <c r="AN920" s="189"/>
      <c r="AO920" s="189"/>
      <c r="AP920" s="189"/>
      <c r="AQ920" s="189"/>
      <c r="AR920" s="189"/>
      <c r="AS920" s="189"/>
      <c r="AT920" s="189"/>
      <c r="AU920" s="189"/>
      <c r="AV920" s="189"/>
      <c r="AW920" s="189"/>
      <c r="AX920" s="189"/>
      <c r="AY920" s="194"/>
      <c r="AZ920" s="142"/>
      <c r="BA920" s="184"/>
      <c r="BB920" s="184"/>
      <c r="BC920" s="184"/>
      <c r="BD920" s="189"/>
      <c r="BE920" s="189"/>
      <c r="BF920" s="189"/>
      <c r="BG920" s="189"/>
      <c r="BH920" s="291"/>
      <c r="BI920" s="292"/>
      <c r="BJ920" s="187"/>
      <c r="BK920" s="187"/>
      <c r="BL920" s="187"/>
      <c r="BM920" s="189"/>
      <c r="BN920" s="187"/>
      <c r="BO920" s="163"/>
      <c r="BP920" s="189"/>
      <c r="BR920" s="142"/>
      <c r="BS920" s="293"/>
      <c r="BT920" s="293"/>
      <c r="BU920" s="293"/>
      <c r="BV920" s="163"/>
      <c r="BW920" s="163"/>
      <c r="BX920" s="192"/>
      <c r="BY920" s="189"/>
      <c r="BZ920" s="189"/>
      <c r="CA920" s="193"/>
      <c r="CB920" s="194"/>
      <c r="CC920" s="292"/>
      <c r="CD920" s="189"/>
      <c r="CE920" s="189"/>
      <c r="CF920" s="181"/>
      <c r="CG920" s="294"/>
      <c r="CH920" s="294"/>
      <c r="CI920" s="227"/>
      <c r="CJ920" s="142"/>
      <c r="CK920" s="192"/>
      <c r="CL920" s="142"/>
      <c r="CM920" s="188"/>
      <c r="CN920" s="295"/>
      <c r="CO920" s="189"/>
      <c r="CP920" s="189"/>
      <c r="CQ920" s="189"/>
      <c r="CR920" s="142"/>
      <c r="CS920" s="194"/>
    </row>
    <row r="921" spans="2:97">
      <c r="B921" s="181"/>
      <c r="C921" s="65"/>
      <c r="D921" s="65"/>
      <c r="E921" s="65"/>
      <c r="J921" s="192"/>
      <c r="K921"/>
      <c r="L921"/>
      <c r="O921" s="228"/>
      <c r="P921" s="228"/>
      <c r="Q921" s="189"/>
      <c r="R921" s="189"/>
      <c r="S921" s="187"/>
      <c r="T921" s="181"/>
      <c r="U921" s="187"/>
      <c r="V921" s="188"/>
      <c r="W921" s="189"/>
      <c r="X921" s="189"/>
      <c r="Y921" s="189"/>
      <c r="Z921" s="189"/>
      <c r="AA921" s="189"/>
      <c r="AB921" s="189"/>
      <c r="AC921" s="189"/>
      <c r="AD921" s="189"/>
      <c r="AE921" s="189"/>
      <c r="AF921" s="189"/>
      <c r="AG921" s="189"/>
      <c r="AH921" s="189"/>
      <c r="AI921" s="189"/>
      <c r="AJ921" s="189"/>
      <c r="AK921" s="189"/>
      <c r="AL921" s="189"/>
      <c r="AM921" s="189"/>
      <c r="AN921" s="189"/>
      <c r="AO921" s="189"/>
      <c r="AP921" s="189"/>
      <c r="AQ921" s="189"/>
      <c r="AR921" s="189"/>
      <c r="AS921" s="189"/>
      <c r="AT921" s="189"/>
      <c r="AU921" s="189"/>
      <c r="AV921" s="189"/>
      <c r="AW921" s="189"/>
      <c r="AX921" s="189"/>
      <c r="AY921" s="194"/>
      <c r="AZ921" s="142"/>
      <c r="BA921" s="184"/>
      <c r="BB921" s="184"/>
      <c r="BC921" s="184"/>
      <c r="BD921" s="189"/>
      <c r="BE921" s="189"/>
      <c r="BF921" s="189"/>
      <c r="BG921" s="189"/>
      <c r="BH921" s="291"/>
      <c r="BI921" s="292"/>
      <c r="BJ921" s="187"/>
      <c r="BK921" s="187"/>
      <c r="BL921" s="187"/>
      <c r="BM921" s="189"/>
      <c r="BN921" s="187"/>
      <c r="BO921" s="163"/>
      <c r="BP921" s="189"/>
      <c r="BR921" s="142"/>
      <c r="BS921" s="293"/>
      <c r="BT921" s="293"/>
      <c r="BU921" s="293"/>
      <c r="BV921" s="163"/>
      <c r="BW921" s="163"/>
      <c r="BX921" s="192"/>
      <c r="BY921" s="189"/>
      <c r="BZ921" s="189"/>
      <c r="CA921" s="193"/>
      <c r="CB921" s="194"/>
      <c r="CC921" s="292"/>
      <c r="CD921" s="189"/>
      <c r="CE921" s="189"/>
      <c r="CF921" s="181"/>
      <c r="CG921" s="294"/>
      <c r="CH921" s="294"/>
      <c r="CI921" s="227"/>
      <c r="CJ921" s="142"/>
      <c r="CK921" s="192"/>
      <c r="CL921" s="142"/>
      <c r="CM921" s="188"/>
      <c r="CN921" s="295"/>
      <c r="CO921" s="189"/>
      <c r="CP921" s="189"/>
      <c r="CQ921" s="189"/>
      <c r="CR921" s="142"/>
      <c r="CS921" s="194"/>
    </row>
    <row r="922" spans="2:97">
      <c r="B922" s="181"/>
      <c r="C922" s="65"/>
      <c r="D922" s="65"/>
      <c r="E922" s="65"/>
      <c r="J922" s="192"/>
      <c r="K922"/>
      <c r="L922"/>
      <c r="O922" s="228"/>
      <c r="P922" s="228"/>
      <c r="Q922" s="189"/>
      <c r="R922" s="189"/>
      <c r="S922" s="187"/>
      <c r="T922" s="181"/>
      <c r="U922" s="187"/>
      <c r="V922" s="188"/>
      <c r="W922" s="189"/>
      <c r="X922" s="189"/>
      <c r="Y922" s="189"/>
      <c r="Z922" s="189"/>
      <c r="AA922" s="189"/>
      <c r="AB922" s="189"/>
      <c r="AC922" s="189"/>
      <c r="AD922" s="189"/>
      <c r="AE922" s="189"/>
      <c r="AF922" s="189"/>
      <c r="AG922" s="189"/>
      <c r="AH922" s="189"/>
      <c r="AI922" s="189"/>
      <c r="AJ922" s="189"/>
      <c r="AK922" s="189"/>
      <c r="AL922" s="189"/>
      <c r="AM922" s="189"/>
      <c r="AN922" s="189"/>
      <c r="AO922" s="189"/>
      <c r="AP922" s="189"/>
      <c r="AQ922" s="189"/>
      <c r="AR922" s="189"/>
      <c r="AS922" s="189"/>
      <c r="AT922" s="189"/>
      <c r="AU922" s="189"/>
      <c r="AV922" s="189"/>
      <c r="AW922" s="189"/>
      <c r="AX922" s="189"/>
      <c r="AY922" s="194"/>
      <c r="AZ922" s="142"/>
      <c r="BA922" s="184"/>
      <c r="BB922" s="184"/>
      <c r="BC922" s="184"/>
      <c r="BD922" s="189"/>
      <c r="BE922" s="189"/>
      <c r="BF922" s="189"/>
      <c r="BG922" s="189"/>
      <c r="BH922" s="291"/>
      <c r="BI922" s="292"/>
      <c r="BJ922" s="187"/>
      <c r="BK922" s="187"/>
      <c r="BL922" s="187"/>
      <c r="BM922" s="189"/>
      <c r="BN922" s="187"/>
      <c r="BO922" s="163"/>
      <c r="BP922" s="189"/>
      <c r="BR922" s="142"/>
      <c r="BS922" s="293"/>
      <c r="BT922" s="293"/>
      <c r="BU922" s="293"/>
      <c r="BV922" s="163"/>
      <c r="BW922" s="163"/>
      <c r="BX922" s="192"/>
      <c r="BY922" s="189"/>
      <c r="BZ922" s="189"/>
      <c r="CA922" s="193"/>
      <c r="CB922" s="194"/>
      <c r="CC922" s="292"/>
      <c r="CD922" s="189"/>
      <c r="CE922" s="189"/>
      <c r="CF922" s="181"/>
      <c r="CG922" s="294"/>
      <c r="CH922" s="294"/>
      <c r="CI922" s="227"/>
      <c r="CJ922" s="142"/>
      <c r="CK922" s="192"/>
      <c r="CL922" s="142"/>
      <c r="CM922" s="188"/>
      <c r="CN922" s="295"/>
      <c r="CO922" s="189"/>
      <c r="CP922" s="189"/>
      <c r="CQ922" s="189"/>
      <c r="CR922" s="142"/>
      <c r="CS922" s="194"/>
    </row>
    <row r="923" spans="2:97">
      <c r="B923" s="181"/>
      <c r="C923" s="65"/>
      <c r="D923" s="65"/>
      <c r="E923" s="65"/>
      <c r="J923" s="192"/>
      <c r="K923"/>
      <c r="L923"/>
      <c r="O923" s="228"/>
      <c r="P923" s="228"/>
      <c r="Q923" s="189"/>
      <c r="R923" s="189"/>
      <c r="S923" s="187"/>
      <c r="T923" s="181"/>
      <c r="U923" s="187"/>
      <c r="V923" s="188"/>
      <c r="W923" s="189"/>
      <c r="X923" s="189"/>
      <c r="Y923" s="189"/>
      <c r="Z923" s="189"/>
      <c r="AA923" s="189"/>
      <c r="AB923" s="189"/>
      <c r="AC923" s="189"/>
      <c r="AD923" s="189"/>
      <c r="AE923" s="189"/>
      <c r="AF923" s="189"/>
      <c r="AG923" s="189"/>
      <c r="AH923" s="189"/>
      <c r="AI923" s="189"/>
      <c r="AJ923" s="189"/>
      <c r="AK923" s="189"/>
      <c r="AL923" s="189"/>
      <c r="AM923" s="189"/>
      <c r="AN923" s="189"/>
      <c r="AO923" s="189"/>
      <c r="AP923" s="189"/>
      <c r="AQ923" s="189"/>
      <c r="AR923" s="189"/>
      <c r="AS923" s="189"/>
      <c r="AT923" s="189"/>
      <c r="AU923" s="189"/>
      <c r="AV923" s="189"/>
      <c r="AW923" s="189"/>
      <c r="AX923" s="189"/>
      <c r="AY923" s="194"/>
      <c r="AZ923" s="142"/>
      <c r="BA923" s="184"/>
      <c r="BB923" s="184"/>
      <c r="BC923" s="184"/>
      <c r="BD923" s="189"/>
      <c r="BE923" s="189"/>
      <c r="BF923" s="189"/>
      <c r="BG923" s="189"/>
      <c r="BH923" s="291"/>
      <c r="BI923" s="292"/>
      <c r="BJ923" s="187"/>
      <c r="BK923" s="187"/>
      <c r="BL923" s="187"/>
      <c r="BM923" s="189"/>
      <c r="BN923" s="187"/>
      <c r="BO923" s="163"/>
      <c r="BP923" s="189"/>
      <c r="BR923" s="142"/>
      <c r="BS923" s="293"/>
      <c r="BT923" s="293"/>
      <c r="BU923" s="293"/>
      <c r="BV923" s="163"/>
      <c r="BW923" s="163"/>
      <c r="BX923" s="192"/>
      <c r="BY923" s="189"/>
      <c r="BZ923" s="189"/>
      <c r="CA923" s="193"/>
      <c r="CB923" s="194"/>
      <c r="CC923" s="292"/>
      <c r="CD923" s="189"/>
      <c r="CE923" s="189"/>
      <c r="CF923" s="181"/>
      <c r="CG923" s="294"/>
      <c r="CH923" s="294"/>
      <c r="CI923" s="227"/>
      <c r="CJ923" s="142"/>
      <c r="CK923" s="192"/>
      <c r="CL923" s="142"/>
      <c r="CM923" s="188"/>
      <c r="CN923" s="295"/>
      <c r="CO923" s="189"/>
      <c r="CP923" s="189"/>
      <c r="CQ923" s="189"/>
      <c r="CR923" s="142"/>
      <c r="CS923" s="194"/>
    </row>
    <row r="924" spans="2:97">
      <c r="B924" s="181"/>
      <c r="C924" s="65"/>
      <c r="D924" s="65"/>
      <c r="E924" s="65"/>
      <c r="J924" s="192"/>
      <c r="K924"/>
      <c r="L924"/>
      <c r="O924" s="228"/>
      <c r="P924" s="228"/>
      <c r="Q924" s="189"/>
      <c r="R924" s="189"/>
      <c r="S924" s="187"/>
      <c r="T924" s="181"/>
      <c r="U924" s="187"/>
      <c r="V924" s="188"/>
      <c r="W924" s="189"/>
      <c r="X924" s="189"/>
      <c r="Y924" s="189"/>
      <c r="Z924" s="189"/>
      <c r="AA924" s="189"/>
      <c r="AB924" s="189"/>
      <c r="AC924" s="189"/>
      <c r="AD924" s="189"/>
      <c r="AE924" s="189"/>
      <c r="AF924" s="189"/>
      <c r="AG924" s="189"/>
      <c r="AH924" s="189"/>
      <c r="AI924" s="189"/>
      <c r="AJ924" s="189"/>
      <c r="AK924" s="189"/>
      <c r="AL924" s="189"/>
      <c r="AM924" s="189"/>
      <c r="AN924" s="189"/>
      <c r="AO924" s="189"/>
      <c r="AP924" s="189"/>
      <c r="AQ924" s="189"/>
      <c r="AR924" s="189"/>
      <c r="AS924" s="189"/>
      <c r="AT924" s="189"/>
      <c r="AU924" s="189"/>
      <c r="AV924" s="189"/>
      <c r="AW924" s="189"/>
      <c r="AX924" s="189"/>
      <c r="AY924" s="194"/>
      <c r="AZ924" s="142"/>
      <c r="BA924" s="184"/>
      <c r="BB924" s="184"/>
      <c r="BC924" s="184"/>
      <c r="BD924" s="189"/>
      <c r="BE924" s="189"/>
      <c r="BF924" s="189"/>
      <c r="BG924" s="189"/>
      <c r="BH924" s="291"/>
      <c r="BI924" s="292"/>
      <c r="BJ924" s="187"/>
      <c r="BK924" s="187"/>
      <c r="BL924" s="187"/>
      <c r="BM924" s="189"/>
      <c r="BN924" s="187"/>
      <c r="BO924" s="163"/>
      <c r="BP924" s="189"/>
      <c r="BR924" s="142"/>
      <c r="BS924" s="293"/>
      <c r="BT924" s="293"/>
      <c r="BU924" s="293"/>
      <c r="BV924" s="163"/>
      <c r="BW924" s="163"/>
      <c r="BX924" s="192"/>
      <c r="BY924" s="189"/>
      <c r="BZ924" s="189"/>
      <c r="CA924" s="193"/>
      <c r="CB924" s="194"/>
      <c r="CC924" s="292"/>
      <c r="CD924" s="189"/>
      <c r="CE924" s="189"/>
      <c r="CF924" s="181"/>
      <c r="CG924" s="294"/>
      <c r="CH924" s="294"/>
      <c r="CI924" s="227"/>
      <c r="CJ924" s="142"/>
      <c r="CK924" s="192"/>
      <c r="CL924" s="142"/>
      <c r="CM924" s="188"/>
      <c r="CN924" s="295"/>
      <c r="CO924" s="189"/>
      <c r="CP924" s="189"/>
      <c r="CQ924" s="189"/>
      <c r="CR924" s="142"/>
      <c r="CS924" s="194"/>
    </row>
    <row r="925" spans="2:97">
      <c r="B925" s="181"/>
      <c r="C925" s="65"/>
      <c r="D925" s="65"/>
      <c r="E925" s="65"/>
      <c r="J925" s="192"/>
      <c r="K925"/>
      <c r="L925"/>
      <c r="O925" s="228"/>
      <c r="P925" s="228"/>
      <c r="Q925" s="189"/>
      <c r="R925" s="189"/>
      <c r="S925" s="187"/>
      <c r="T925" s="181"/>
      <c r="U925" s="187"/>
      <c r="V925" s="188"/>
      <c r="W925" s="189"/>
      <c r="X925" s="189"/>
      <c r="Y925" s="189"/>
      <c r="Z925" s="189"/>
      <c r="AA925" s="189"/>
      <c r="AB925" s="189"/>
      <c r="AC925" s="189"/>
      <c r="AD925" s="189"/>
      <c r="AE925" s="189"/>
      <c r="AF925" s="189"/>
      <c r="AG925" s="189"/>
      <c r="AH925" s="189"/>
      <c r="AI925" s="189"/>
      <c r="AJ925" s="189"/>
      <c r="AK925" s="189"/>
      <c r="AL925" s="189"/>
      <c r="AM925" s="189"/>
      <c r="AN925" s="189"/>
      <c r="AO925" s="189"/>
      <c r="AP925" s="189"/>
      <c r="AQ925" s="189"/>
      <c r="AR925" s="189"/>
      <c r="AS925" s="189"/>
      <c r="AT925" s="189"/>
      <c r="AU925" s="189"/>
      <c r="AV925" s="189"/>
      <c r="AW925" s="189"/>
      <c r="AX925" s="189"/>
      <c r="AY925" s="194"/>
      <c r="AZ925" s="142"/>
      <c r="BA925" s="184"/>
      <c r="BB925" s="184"/>
      <c r="BC925" s="184"/>
      <c r="BD925" s="189"/>
      <c r="BE925" s="189"/>
      <c r="BF925" s="189"/>
      <c r="BG925" s="189"/>
      <c r="BH925" s="291"/>
      <c r="BI925" s="292"/>
      <c r="BJ925" s="187"/>
      <c r="BK925" s="187"/>
      <c r="BL925" s="187"/>
      <c r="BM925" s="189"/>
      <c r="BN925" s="187"/>
      <c r="BO925" s="163"/>
      <c r="BP925" s="189"/>
      <c r="BR925" s="142"/>
      <c r="BS925" s="293"/>
      <c r="BT925" s="293"/>
      <c r="BU925" s="293"/>
      <c r="BV925" s="163"/>
      <c r="BW925" s="163"/>
      <c r="BX925" s="192"/>
      <c r="BY925" s="189"/>
      <c r="BZ925" s="189"/>
      <c r="CA925" s="193"/>
      <c r="CB925" s="194"/>
      <c r="CC925" s="292"/>
      <c r="CD925" s="189"/>
      <c r="CE925" s="189"/>
      <c r="CF925" s="181"/>
      <c r="CG925" s="294"/>
      <c r="CH925" s="294"/>
      <c r="CI925" s="227"/>
      <c r="CJ925" s="142"/>
      <c r="CK925" s="192"/>
      <c r="CL925" s="142"/>
      <c r="CM925" s="188"/>
      <c r="CN925" s="295"/>
      <c r="CO925" s="189"/>
      <c r="CP925" s="189"/>
      <c r="CQ925" s="189"/>
      <c r="CR925" s="142"/>
      <c r="CS925" s="194"/>
    </row>
    <row r="926" spans="2:97">
      <c r="B926" s="181"/>
      <c r="C926" s="65"/>
      <c r="D926" s="65"/>
      <c r="E926" s="65"/>
      <c r="J926" s="192"/>
      <c r="K926"/>
      <c r="L926"/>
      <c r="O926" s="228"/>
      <c r="P926" s="228"/>
      <c r="Q926" s="189"/>
      <c r="R926" s="189"/>
      <c r="S926" s="187"/>
      <c r="T926" s="181"/>
      <c r="U926" s="187"/>
      <c r="V926" s="188"/>
      <c r="W926" s="189"/>
      <c r="X926" s="189"/>
      <c r="Y926" s="189"/>
      <c r="Z926" s="189"/>
      <c r="AA926" s="189"/>
      <c r="AB926" s="189"/>
      <c r="AC926" s="189"/>
      <c r="AD926" s="189"/>
      <c r="AE926" s="189"/>
      <c r="AF926" s="189"/>
      <c r="AG926" s="189"/>
      <c r="AH926" s="189"/>
      <c r="AI926" s="189"/>
      <c r="AJ926" s="189"/>
      <c r="AK926" s="189"/>
      <c r="AL926" s="189"/>
      <c r="AM926" s="189"/>
      <c r="AN926" s="189"/>
      <c r="AO926" s="189"/>
      <c r="AP926" s="189"/>
      <c r="AQ926" s="189"/>
      <c r="AR926" s="189"/>
      <c r="AS926" s="189"/>
      <c r="AT926" s="189"/>
      <c r="AU926" s="189"/>
      <c r="AV926" s="189"/>
      <c r="AW926" s="189"/>
      <c r="AX926" s="189"/>
      <c r="AY926" s="194"/>
      <c r="AZ926" s="142"/>
      <c r="BA926" s="184"/>
      <c r="BB926" s="184"/>
      <c r="BC926" s="184"/>
      <c r="BD926" s="189"/>
      <c r="BE926" s="189"/>
      <c r="BF926" s="189"/>
      <c r="BG926" s="189"/>
      <c r="BH926" s="291"/>
      <c r="BI926" s="292"/>
      <c r="BJ926" s="187"/>
      <c r="BK926" s="187"/>
      <c r="BL926" s="187"/>
      <c r="BM926" s="189"/>
      <c r="BN926" s="187"/>
      <c r="BO926" s="163"/>
      <c r="BP926" s="189"/>
      <c r="BR926" s="142"/>
      <c r="BS926" s="293"/>
      <c r="BT926" s="293"/>
      <c r="BU926" s="293"/>
      <c r="BV926" s="163"/>
      <c r="BW926" s="163"/>
      <c r="BX926" s="192"/>
      <c r="BY926" s="189"/>
      <c r="BZ926" s="189"/>
      <c r="CA926" s="193"/>
      <c r="CB926" s="194"/>
      <c r="CC926" s="292"/>
      <c r="CD926" s="189"/>
      <c r="CE926" s="189"/>
      <c r="CF926" s="181"/>
      <c r="CG926" s="294"/>
      <c r="CH926" s="294"/>
      <c r="CI926" s="227"/>
      <c r="CJ926" s="142"/>
      <c r="CK926" s="192"/>
      <c r="CL926" s="142"/>
      <c r="CM926" s="188"/>
      <c r="CN926" s="295"/>
      <c r="CO926" s="189"/>
      <c r="CP926" s="189"/>
      <c r="CQ926" s="189"/>
      <c r="CR926" s="142"/>
      <c r="CS926" s="194"/>
    </row>
    <row r="927" spans="2:97">
      <c r="B927" s="181"/>
      <c r="C927" s="65"/>
      <c r="D927" s="65"/>
      <c r="E927" s="65"/>
      <c r="J927" s="192"/>
      <c r="K927"/>
      <c r="L927"/>
      <c r="O927" s="228"/>
      <c r="P927" s="228"/>
      <c r="Q927" s="189"/>
      <c r="R927" s="189"/>
      <c r="S927" s="187"/>
      <c r="T927" s="181"/>
      <c r="U927" s="187"/>
      <c r="V927" s="188"/>
      <c r="W927" s="189"/>
      <c r="X927" s="189"/>
      <c r="Y927" s="189"/>
      <c r="Z927" s="189"/>
      <c r="AA927" s="189"/>
      <c r="AB927" s="189"/>
      <c r="AC927" s="189"/>
      <c r="AD927" s="189"/>
      <c r="AE927" s="189"/>
      <c r="AF927" s="189"/>
      <c r="AG927" s="189"/>
      <c r="AH927" s="189"/>
      <c r="AI927" s="189"/>
      <c r="AJ927" s="189"/>
      <c r="AK927" s="189"/>
      <c r="AL927" s="189"/>
      <c r="AM927" s="189"/>
      <c r="AN927" s="189"/>
      <c r="AO927" s="189"/>
      <c r="AP927" s="189"/>
      <c r="AQ927" s="189"/>
      <c r="AR927" s="189"/>
      <c r="AS927" s="189"/>
      <c r="AT927" s="189"/>
      <c r="AU927" s="189"/>
      <c r="AV927" s="189"/>
      <c r="AW927" s="189"/>
      <c r="AX927" s="189"/>
      <c r="AY927" s="194"/>
      <c r="AZ927" s="142"/>
      <c r="BA927" s="184"/>
      <c r="BB927" s="184"/>
      <c r="BC927" s="184"/>
      <c r="BD927" s="189"/>
      <c r="BE927" s="189"/>
      <c r="BF927" s="189"/>
      <c r="BG927" s="189"/>
      <c r="BH927" s="291"/>
      <c r="BI927" s="292"/>
      <c r="BJ927" s="187"/>
      <c r="BK927" s="187"/>
      <c r="BL927" s="187"/>
      <c r="BM927" s="189"/>
      <c r="BN927" s="187"/>
      <c r="BO927" s="163"/>
      <c r="BP927" s="189"/>
      <c r="BR927" s="142"/>
      <c r="BS927" s="293"/>
      <c r="BT927" s="293"/>
      <c r="BU927" s="293"/>
      <c r="BV927" s="163"/>
      <c r="BW927" s="163"/>
      <c r="BX927" s="192"/>
      <c r="BY927" s="189"/>
      <c r="BZ927" s="189"/>
      <c r="CA927" s="193"/>
      <c r="CB927" s="194"/>
      <c r="CC927" s="292"/>
      <c r="CD927" s="189"/>
      <c r="CE927" s="189"/>
      <c r="CF927" s="181"/>
      <c r="CG927" s="294"/>
      <c r="CH927" s="294"/>
      <c r="CI927" s="227"/>
      <c r="CJ927" s="142"/>
      <c r="CK927" s="192"/>
      <c r="CL927" s="142"/>
      <c r="CM927" s="188"/>
      <c r="CN927" s="295"/>
      <c r="CO927" s="189"/>
      <c r="CP927" s="189"/>
      <c r="CQ927" s="189"/>
      <c r="CR927" s="142"/>
      <c r="CS927" s="194"/>
    </row>
    <row r="928" spans="2:97">
      <c r="B928" s="181"/>
      <c r="C928" s="65"/>
      <c r="D928" s="65"/>
      <c r="E928" s="65"/>
      <c r="J928" s="192"/>
      <c r="K928"/>
      <c r="L928"/>
      <c r="O928" s="228"/>
      <c r="P928" s="228"/>
      <c r="Q928" s="189"/>
      <c r="R928" s="189"/>
      <c r="S928" s="187"/>
      <c r="T928" s="181"/>
      <c r="U928" s="187"/>
      <c r="V928" s="188"/>
      <c r="W928" s="189"/>
      <c r="X928" s="189"/>
      <c r="Y928" s="189"/>
      <c r="Z928" s="189"/>
      <c r="AA928" s="189"/>
      <c r="AB928" s="189"/>
      <c r="AC928" s="189"/>
      <c r="AD928" s="189"/>
      <c r="AE928" s="189"/>
      <c r="AF928" s="189"/>
      <c r="AG928" s="189"/>
      <c r="AH928" s="189"/>
      <c r="AI928" s="189"/>
      <c r="AJ928" s="189"/>
      <c r="AK928" s="189"/>
      <c r="AL928" s="189"/>
      <c r="AM928" s="189"/>
      <c r="AN928" s="189"/>
      <c r="AO928" s="189"/>
      <c r="AP928" s="189"/>
      <c r="AQ928" s="189"/>
      <c r="AR928" s="189"/>
      <c r="AS928" s="189"/>
      <c r="AT928" s="189"/>
      <c r="AU928" s="189"/>
      <c r="AV928" s="189"/>
      <c r="AW928" s="189"/>
      <c r="AX928" s="189"/>
      <c r="AY928" s="194"/>
      <c r="AZ928" s="142"/>
      <c r="BA928" s="184"/>
      <c r="BB928" s="184"/>
      <c r="BC928" s="184"/>
      <c r="BD928" s="189"/>
      <c r="BE928" s="189"/>
      <c r="BF928" s="189"/>
      <c r="BG928" s="189"/>
      <c r="BH928" s="291"/>
      <c r="BI928" s="292"/>
      <c r="BJ928" s="187"/>
      <c r="BK928" s="187"/>
      <c r="BL928" s="187"/>
      <c r="BM928" s="189"/>
      <c r="BN928" s="187"/>
      <c r="BO928" s="163"/>
      <c r="BP928" s="189"/>
      <c r="BR928" s="142"/>
      <c r="BS928" s="293"/>
      <c r="BT928" s="293"/>
      <c r="BU928" s="293"/>
      <c r="BV928" s="163"/>
      <c r="BW928" s="163"/>
      <c r="BX928" s="192"/>
      <c r="BY928" s="189"/>
      <c r="BZ928" s="189"/>
      <c r="CA928" s="193"/>
      <c r="CB928" s="194"/>
      <c r="CC928" s="292"/>
      <c r="CD928" s="189"/>
      <c r="CE928" s="189"/>
      <c r="CF928" s="181"/>
      <c r="CG928" s="294"/>
      <c r="CH928" s="294"/>
      <c r="CI928" s="227"/>
      <c r="CJ928" s="142"/>
      <c r="CK928" s="192"/>
      <c r="CL928" s="142"/>
      <c r="CM928" s="188"/>
      <c r="CN928" s="295"/>
      <c r="CO928" s="189"/>
      <c r="CP928" s="189"/>
      <c r="CQ928" s="189"/>
      <c r="CR928" s="142"/>
      <c r="CS928" s="194"/>
    </row>
    <row r="929" spans="2:97">
      <c r="B929" s="181"/>
      <c r="C929" s="65"/>
      <c r="D929" s="65"/>
      <c r="E929" s="65"/>
      <c r="J929" s="192"/>
      <c r="K929"/>
      <c r="L929"/>
      <c r="O929" s="228"/>
      <c r="P929" s="228"/>
      <c r="Q929" s="189"/>
      <c r="R929" s="189"/>
      <c r="S929" s="187"/>
      <c r="T929" s="181"/>
      <c r="U929" s="187"/>
      <c r="V929" s="188"/>
      <c r="W929" s="189"/>
      <c r="X929" s="189"/>
      <c r="Y929" s="189"/>
      <c r="Z929" s="189"/>
      <c r="AA929" s="189"/>
      <c r="AB929" s="189"/>
      <c r="AC929" s="189"/>
      <c r="AD929" s="189"/>
      <c r="AE929" s="189"/>
      <c r="AF929" s="189"/>
      <c r="AG929" s="189"/>
      <c r="AH929" s="189"/>
      <c r="AI929" s="189"/>
      <c r="AJ929" s="189"/>
      <c r="AK929" s="189"/>
      <c r="AL929" s="189"/>
      <c r="AM929" s="189"/>
      <c r="AN929" s="189"/>
      <c r="AO929" s="189"/>
      <c r="AP929" s="189"/>
      <c r="AQ929" s="189"/>
      <c r="AR929" s="189"/>
      <c r="AS929" s="189"/>
      <c r="AT929" s="189"/>
      <c r="AU929" s="189"/>
      <c r="AV929" s="189"/>
      <c r="AW929" s="189"/>
      <c r="AX929" s="189"/>
      <c r="AY929" s="194"/>
      <c r="AZ929" s="142"/>
      <c r="BA929" s="184"/>
      <c r="BB929" s="184"/>
      <c r="BC929" s="184"/>
      <c r="BD929" s="189"/>
      <c r="BE929" s="189"/>
      <c r="BF929" s="189"/>
      <c r="BG929" s="189"/>
      <c r="BH929" s="291"/>
      <c r="BI929" s="292"/>
      <c r="BJ929" s="187"/>
      <c r="BK929" s="187"/>
      <c r="BL929" s="187"/>
      <c r="BM929" s="189"/>
      <c r="BN929" s="187"/>
      <c r="BO929" s="163"/>
      <c r="BP929" s="189"/>
      <c r="BR929" s="142"/>
      <c r="BS929" s="293"/>
      <c r="BT929" s="293"/>
      <c r="BU929" s="293"/>
      <c r="BV929" s="163"/>
      <c r="BW929" s="163"/>
      <c r="BX929" s="192"/>
      <c r="BY929" s="189"/>
      <c r="BZ929" s="189"/>
      <c r="CA929" s="193"/>
      <c r="CB929" s="194"/>
      <c r="CC929" s="292"/>
      <c r="CD929" s="189"/>
      <c r="CE929" s="189"/>
      <c r="CF929" s="181"/>
      <c r="CG929" s="294"/>
      <c r="CH929" s="294"/>
      <c r="CI929" s="227"/>
      <c r="CJ929" s="142"/>
      <c r="CK929" s="192"/>
      <c r="CL929" s="142"/>
      <c r="CM929" s="188"/>
      <c r="CN929" s="295"/>
      <c r="CO929" s="189"/>
      <c r="CP929" s="189"/>
      <c r="CQ929" s="189"/>
      <c r="CR929" s="142"/>
      <c r="CS929" s="194"/>
    </row>
    <row r="930" spans="2:97">
      <c r="B930" s="181"/>
      <c r="C930" s="65"/>
      <c r="D930" s="65"/>
      <c r="E930" s="65"/>
      <c r="J930" s="192"/>
      <c r="K930"/>
      <c r="L930"/>
      <c r="O930" s="228"/>
      <c r="P930" s="228"/>
      <c r="Q930" s="189"/>
      <c r="R930" s="189"/>
      <c r="S930" s="187"/>
      <c r="T930" s="181"/>
      <c r="U930" s="187"/>
      <c r="V930" s="188"/>
      <c r="W930" s="189"/>
      <c r="X930" s="189"/>
      <c r="Y930" s="189"/>
      <c r="Z930" s="189"/>
      <c r="AA930" s="189"/>
      <c r="AB930" s="189"/>
      <c r="AC930" s="189"/>
      <c r="AD930" s="189"/>
      <c r="AE930" s="189"/>
      <c r="AF930" s="189"/>
      <c r="AG930" s="189"/>
      <c r="AH930" s="189"/>
      <c r="AI930" s="189"/>
      <c r="AJ930" s="189"/>
      <c r="AK930" s="189"/>
      <c r="AL930" s="189"/>
      <c r="AM930" s="189"/>
      <c r="AN930" s="189"/>
      <c r="AO930" s="189"/>
      <c r="AP930" s="189"/>
      <c r="AQ930" s="189"/>
      <c r="AR930" s="189"/>
      <c r="AS930" s="189"/>
      <c r="AT930" s="189"/>
      <c r="AU930" s="189"/>
      <c r="AV930" s="189"/>
      <c r="AW930" s="189"/>
      <c r="AX930" s="189"/>
      <c r="AY930" s="194"/>
      <c r="AZ930" s="142"/>
      <c r="BA930" s="184"/>
      <c r="BB930" s="184"/>
      <c r="BC930" s="184"/>
      <c r="BD930" s="189"/>
      <c r="BE930" s="189"/>
      <c r="BF930" s="189"/>
      <c r="BG930" s="189"/>
      <c r="BH930" s="291"/>
      <c r="BI930" s="292"/>
      <c r="BJ930" s="187"/>
      <c r="BK930" s="187"/>
      <c r="BL930" s="187"/>
      <c r="BM930" s="189"/>
      <c r="BN930" s="187"/>
      <c r="BO930" s="163"/>
      <c r="BP930" s="189"/>
      <c r="BR930" s="142"/>
      <c r="BS930" s="293"/>
      <c r="BT930" s="293"/>
      <c r="BU930" s="293"/>
      <c r="BV930" s="163"/>
      <c r="BW930" s="163"/>
      <c r="BX930" s="192"/>
      <c r="BY930" s="189"/>
      <c r="BZ930" s="189"/>
      <c r="CA930" s="193"/>
      <c r="CB930" s="194"/>
      <c r="CC930" s="292"/>
      <c r="CD930" s="189"/>
      <c r="CE930" s="189"/>
      <c r="CF930" s="181"/>
      <c r="CG930" s="294"/>
      <c r="CH930" s="294"/>
      <c r="CI930" s="227"/>
      <c r="CJ930" s="142"/>
      <c r="CK930" s="192"/>
      <c r="CL930" s="142"/>
      <c r="CM930" s="188"/>
      <c r="CN930" s="295"/>
      <c r="CO930" s="189"/>
      <c r="CP930" s="189"/>
      <c r="CQ930" s="189"/>
      <c r="CR930" s="142"/>
      <c r="CS930" s="194"/>
    </row>
    <row r="931" spans="2:97">
      <c r="B931" s="181"/>
      <c r="C931" s="65"/>
      <c r="D931" s="65"/>
      <c r="E931" s="65"/>
      <c r="J931" s="192"/>
      <c r="K931"/>
      <c r="L931"/>
      <c r="O931" s="228"/>
      <c r="P931" s="228"/>
      <c r="Q931" s="189"/>
      <c r="R931" s="189"/>
      <c r="S931" s="187"/>
      <c r="T931" s="181"/>
      <c r="U931" s="187"/>
      <c r="V931" s="188"/>
      <c r="W931" s="189"/>
      <c r="X931" s="189"/>
      <c r="Y931" s="189"/>
      <c r="Z931" s="189"/>
      <c r="AA931" s="189"/>
      <c r="AB931" s="189"/>
      <c r="AC931" s="189"/>
      <c r="AD931" s="189"/>
      <c r="AE931" s="189"/>
      <c r="AF931" s="189"/>
      <c r="AG931" s="189"/>
      <c r="AH931" s="189"/>
      <c r="AI931" s="189"/>
      <c r="AJ931" s="189"/>
      <c r="AK931" s="189"/>
      <c r="AL931" s="189"/>
      <c r="AM931" s="189"/>
      <c r="AN931" s="189"/>
      <c r="AO931" s="189"/>
      <c r="AP931" s="189"/>
      <c r="AQ931" s="189"/>
      <c r="AR931" s="189"/>
      <c r="AS931" s="189"/>
      <c r="AT931" s="189"/>
      <c r="AU931" s="189"/>
      <c r="AV931" s="189"/>
      <c r="AW931" s="189"/>
      <c r="AX931" s="189"/>
      <c r="AY931" s="194"/>
      <c r="AZ931" s="142"/>
      <c r="BA931" s="184"/>
      <c r="BB931" s="184"/>
      <c r="BC931" s="184"/>
      <c r="BD931" s="189"/>
      <c r="BE931" s="189"/>
      <c r="BF931" s="189"/>
      <c r="BG931" s="189"/>
      <c r="BH931" s="291"/>
      <c r="BI931" s="292"/>
      <c r="BJ931" s="187"/>
      <c r="BK931" s="187"/>
      <c r="BL931" s="187"/>
      <c r="BM931" s="189"/>
      <c r="BN931" s="187"/>
      <c r="BO931" s="163"/>
      <c r="BP931" s="189"/>
      <c r="BR931" s="142"/>
      <c r="BS931" s="293"/>
      <c r="BT931" s="293"/>
      <c r="BU931" s="293"/>
      <c r="BV931" s="163"/>
      <c r="BW931" s="163"/>
      <c r="BX931" s="192"/>
      <c r="BY931" s="189"/>
      <c r="BZ931" s="189"/>
      <c r="CA931" s="193"/>
      <c r="CB931" s="194"/>
      <c r="CC931" s="292"/>
      <c r="CD931" s="189"/>
      <c r="CE931" s="189"/>
      <c r="CF931" s="181"/>
      <c r="CG931" s="294"/>
      <c r="CH931" s="294"/>
      <c r="CI931" s="227"/>
      <c r="CJ931" s="142"/>
      <c r="CK931" s="192"/>
      <c r="CL931" s="142"/>
      <c r="CM931" s="188"/>
      <c r="CN931" s="295"/>
      <c r="CO931" s="189"/>
      <c r="CP931" s="189"/>
      <c r="CQ931" s="189"/>
      <c r="CR931" s="142"/>
      <c r="CS931" s="194"/>
    </row>
    <row r="932" spans="2:97">
      <c r="B932" s="181"/>
      <c r="C932" s="65"/>
      <c r="D932" s="65"/>
      <c r="E932" s="65"/>
      <c r="J932" s="192"/>
      <c r="K932"/>
      <c r="L932"/>
      <c r="O932" s="228"/>
      <c r="P932" s="228"/>
      <c r="Q932" s="189"/>
      <c r="R932" s="189"/>
      <c r="S932" s="187"/>
      <c r="T932" s="181"/>
      <c r="U932" s="187"/>
      <c r="V932" s="188"/>
      <c r="W932" s="189"/>
      <c r="X932" s="189"/>
      <c r="Y932" s="189"/>
      <c r="Z932" s="189"/>
      <c r="AA932" s="189"/>
      <c r="AB932" s="189"/>
      <c r="AC932" s="189"/>
      <c r="AD932" s="189"/>
      <c r="AE932" s="189"/>
      <c r="AF932" s="189"/>
      <c r="AG932" s="189"/>
      <c r="AH932" s="189"/>
      <c r="AI932" s="189"/>
      <c r="AJ932" s="189"/>
      <c r="AK932" s="189"/>
      <c r="AL932" s="189"/>
      <c r="AM932" s="189"/>
      <c r="AN932" s="189"/>
      <c r="AO932" s="189"/>
      <c r="AP932" s="189"/>
      <c r="AQ932" s="189"/>
      <c r="AR932" s="189"/>
      <c r="AS932" s="189"/>
      <c r="AT932" s="189"/>
      <c r="AU932" s="189"/>
      <c r="AV932" s="189"/>
      <c r="AW932" s="189"/>
      <c r="AX932" s="189"/>
      <c r="AY932" s="194"/>
      <c r="AZ932" s="142"/>
      <c r="BA932" s="184"/>
      <c r="BB932" s="184"/>
      <c r="BC932" s="184"/>
      <c r="BD932" s="189"/>
      <c r="BE932" s="189"/>
      <c r="BF932" s="189"/>
      <c r="BG932" s="189"/>
      <c r="BH932" s="291"/>
      <c r="BI932" s="292"/>
      <c r="BJ932" s="187"/>
      <c r="BK932" s="187"/>
      <c r="BL932" s="187"/>
      <c r="BM932" s="189"/>
      <c r="BN932" s="187"/>
      <c r="BO932" s="163"/>
      <c r="BP932" s="189"/>
      <c r="BR932" s="142"/>
      <c r="BS932" s="293"/>
      <c r="BT932" s="293"/>
      <c r="BU932" s="293"/>
      <c r="BV932" s="163"/>
      <c r="BW932" s="163"/>
      <c r="BX932" s="192"/>
      <c r="BY932" s="189"/>
      <c r="BZ932" s="189"/>
      <c r="CA932" s="193"/>
      <c r="CB932" s="194"/>
      <c r="CC932" s="292"/>
      <c r="CD932" s="189"/>
      <c r="CE932" s="189"/>
      <c r="CF932" s="181"/>
      <c r="CG932" s="294"/>
      <c r="CH932" s="294"/>
      <c r="CI932" s="227"/>
      <c r="CJ932" s="142"/>
      <c r="CK932" s="192"/>
      <c r="CL932" s="142"/>
      <c r="CM932" s="188"/>
      <c r="CN932" s="295"/>
      <c r="CO932" s="189"/>
      <c r="CP932" s="189"/>
      <c r="CQ932" s="189"/>
      <c r="CR932" s="142"/>
      <c r="CS932" s="194"/>
    </row>
    <row r="933" spans="2:97">
      <c r="B933" s="181"/>
      <c r="C933" s="65"/>
      <c r="D933" s="65"/>
      <c r="E933" s="65"/>
      <c r="J933" s="192"/>
      <c r="K933"/>
      <c r="L933"/>
      <c r="O933" s="228"/>
      <c r="P933" s="228"/>
      <c r="Q933" s="189"/>
      <c r="R933" s="189"/>
      <c r="S933" s="187"/>
      <c r="T933" s="181"/>
      <c r="U933" s="187"/>
      <c r="V933" s="188"/>
      <c r="W933" s="189"/>
      <c r="X933" s="189"/>
      <c r="Y933" s="189"/>
      <c r="Z933" s="189"/>
      <c r="AA933" s="189"/>
      <c r="AB933" s="189"/>
      <c r="AC933" s="189"/>
      <c r="AD933" s="189"/>
      <c r="AE933" s="189"/>
      <c r="AF933" s="189"/>
      <c r="AG933" s="189"/>
      <c r="AH933" s="189"/>
      <c r="AI933" s="189"/>
      <c r="AJ933" s="189"/>
      <c r="AK933" s="189"/>
      <c r="AL933" s="189"/>
      <c r="AM933" s="189"/>
      <c r="AN933" s="189"/>
      <c r="AO933" s="189"/>
      <c r="AP933" s="189"/>
      <c r="AQ933" s="189"/>
      <c r="AR933" s="189"/>
      <c r="AS933" s="189"/>
      <c r="AT933" s="189"/>
      <c r="AU933" s="189"/>
      <c r="AV933" s="189"/>
      <c r="AW933" s="189"/>
      <c r="AX933" s="189"/>
      <c r="AY933" s="194"/>
      <c r="AZ933" s="142"/>
      <c r="BA933" s="184"/>
      <c r="BB933" s="184"/>
      <c r="BC933" s="184"/>
      <c r="BD933" s="189"/>
      <c r="BE933" s="189"/>
      <c r="BF933" s="189"/>
      <c r="BG933" s="189"/>
      <c r="BH933" s="291"/>
      <c r="BI933" s="292"/>
      <c r="BJ933" s="187"/>
      <c r="BK933" s="187"/>
      <c r="BL933" s="187"/>
      <c r="BM933" s="189"/>
      <c r="BN933" s="187"/>
      <c r="BO933" s="163"/>
      <c r="BP933" s="189"/>
      <c r="BR933" s="142"/>
      <c r="BS933" s="293"/>
      <c r="BT933" s="293"/>
      <c r="BU933" s="293"/>
      <c r="BV933" s="163"/>
      <c r="BW933" s="163"/>
      <c r="BX933" s="192"/>
      <c r="BY933" s="189"/>
      <c r="BZ933" s="189"/>
      <c r="CA933" s="193"/>
      <c r="CB933" s="194"/>
      <c r="CC933" s="292"/>
      <c r="CD933" s="189"/>
      <c r="CE933" s="189"/>
      <c r="CF933" s="181"/>
      <c r="CG933" s="294"/>
      <c r="CH933" s="294"/>
      <c r="CI933" s="227"/>
      <c r="CJ933" s="142"/>
      <c r="CK933" s="192"/>
      <c r="CL933" s="142"/>
      <c r="CM933" s="188"/>
      <c r="CN933" s="295"/>
      <c r="CO933" s="189"/>
      <c r="CP933" s="189"/>
      <c r="CQ933" s="189"/>
      <c r="CR933" s="142"/>
      <c r="CS933" s="194"/>
    </row>
    <row r="934" spans="2:97">
      <c r="B934" s="181"/>
      <c r="C934" s="65"/>
      <c r="D934" s="65"/>
      <c r="E934" s="65"/>
      <c r="J934" s="192"/>
      <c r="K934"/>
      <c r="L934"/>
      <c r="O934" s="228"/>
      <c r="P934" s="228"/>
      <c r="Q934" s="189"/>
      <c r="R934" s="189"/>
      <c r="S934" s="187"/>
      <c r="T934" s="181"/>
      <c r="U934" s="187"/>
      <c r="V934" s="188"/>
      <c r="W934" s="189"/>
      <c r="X934" s="189"/>
      <c r="Y934" s="189"/>
      <c r="Z934" s="189"/>
      <c r="AA934" s="189"/>
      <c r="AB934" s="189"/>
      <c r="AC934" s="189"/>
      <c r="AD934" s="189"/>
      <c r="AE934" s="189"/>
      <c r="AF934" s="189"/>
      <c r="AG934" s="189"/>
      <c r="AH934" s="189"/>
      <c r="AI934" s="189"/>
      <c r="AJ934" s="189"/>
      <c r="AK934" s="189"/>
      <c r="AL934" s="189"/>
      <c r="AM934" s="189"/>
      <c r="AN934" s="189"/>
      <c r="AO934" s="189"/>
      <c r="AP934" s="189"/>
      <c r="AQ934" s="189"/>
      <c r="AR934" s="189"/>
      <c r="AS934" s="189"/>
      <c r="AT934" s="189"/>
      <c r="AU934" s="189"/>
      <c r="AV934" s="189"/>
      <c r="AW934" s="189"/>
      <c r="AX934" s="189"/>
      <c r="AY934" s="194"/>
      <c r="AZ934" s="142"/>
      <c r="BA934" s="184"/>
      <c r="BB934" s="184"/>
      <c r="BC934" s="184"/>
      <c r="BD934" s="189"/>
      <c r="BE934" s="189"/>
      <c r="BF934" s="189"/>
      <c r="BG934" s="189"/>
      <c r="BH934" s="291"/>
      <c r="BI934" s="292"/>
      <c r="BJ934" s="187"/>
      <c r="BK934" s="187"/>
      <c r="BL934" s="187"/>
      <c r="BM934" s="189"/>
      <c r="BN934" s="187"/>
      <c r="BO934" s="163"/>
      <c r="BP934" s="189"/>
      <c r="BR934" s="142"/>
      <c r="BS934" s="293"/>
      <c r="BT934" s="293"/>
      <c r="BU934" s="293"/>
      <c r="BV934" s="163"/>
      <c r="BW934" s="163"/>
      <c r="BX934" s="192"/>
      <c r="BY934" s="189"/>
      <c r="BZ934" s="189"/>
      <c r="CA934" s="193"/>
      <c r="CB934" s="194"/>
      <c r="CC934" s="292"/>
      <c r="CD934" s="189"/>
      <c r="CE934" s="189"/>
      <c r="CF934" s="181"/>
      <c r="CG934" s="294"/>
      <c r="CH934" s="294"/>
      <c r="CI934" s="227"/>
      <c r="CJ934" s="142"/>
      <c r="CK934" s="192"/>
      <c r="CL934" s="142"/>
      <c r="CM934" s="188"/>
      <c r="CN934" s="295"/>
      <c r="CO934" s="189"/>
      <c r="CP934" s="189"/>
      <c r="CQ934" s="189"/>
      <c r="CR934" s="142"/>
      <c r="CS934" s="194"/>
    </row>
    <row r="935" spans="2:97">
      <c r="B935" s="181"/>
      <c r="C935" s="65"/>
      <c r="D935" s="65"/>
      <c r="E935" s="65"/>
      <c r="J935" s="192"/>
      <c r="K935"/>
      <c r="L935"/>
      <c r="O935" s="228"/>
      <c r="P935" s="228"/>
      <c r="Q935" s="189"/>
      <c r="R935" s="189"/>
      <c r="S935" s="187"/>
      <c r="T935" s="181"/>
      <c r="U935" s="187"/>
      <c r="V935" s="188"/>
      <c r="W935" s="189"/>
      <c r="X935" s="189"/>
      <c r="Y935" s="189"/>
      <c r="Z935" s="189"/>
      <c r="AA935" s="189"/>
      <c r="AB935" s="189"/>
      <c r="AC935" s="189"/>
      <c r="AD935" s="189"/>
      <c r="AE935" s="189"/>
      <c r="AF935" s="189"/>
      <c r="AG935" s="189"/>
      <c r="AH935" s="189"/>
      <c r="AI935" s="189"/>
      <c r="AJ935" s="189"/>
      <c r="AK935" s="189"/>
      <c r="AL935" s="189"/>
      <c r="AM935" s="189"/>
      <c r="AN935" s="189"/>
      <c r="AO935" s="189"/>
      <c r="AP935" s="189"/>
      <c r="AQ935" s="189"/>
      <c r="AR935" s="189"/>
      <c r="AS935" s="189"/>
      <c r="AT935" s="189"/>
      <c r="AU935" s="189"/>
      <c r="AV935" s="189"/>
      <c r="AW935" s="189"/>
      <c r="AX935" s="189"/>
      <c r="AY935" s="194"/>
      <c r="AZ935" s="142"/>
      <c r="BA935" s="184"/>
      <c r="BB935" s="184"/>
      <c r="BC935" s="184"/>
      <c r="BD935" s="189"/>
      <c r="BE935" s="189"/>
      <c r="BF935" s="189"/>
      <c r="BG935" s="189"/>
      <c r="BH935" s="291"/>
      <c r="BI935" s="292"/>
      <c r="BJ935" s="187"/>
      <c r="BK935" s="187"/>
      <c r="BL935" s="187"/>
      <c r="BM935" s="189"/>
      <c r="BN935" s="187"/>
      <c r="BO935" s="163"/>
      <c r="BP935" s="189"/>
      <c r="BR935" s="142"/>
      <c r="BS935" s="293"/>
      <c r="BT935" s="293"/>
      <c r="BU935" s="293"/>
      <c r="BV935" s="163"/>
      <c r="BW935" s="163"/>
      <c r="BX935" s="192"/>
      <c r="BY935" s="189"/>
      <c r="BZ935" s="189"/>
      <c r="CA935" s="193"/>
      <c r="CB935" s="194"/>
      <c r="CC935" s="292"/>
      <c r="CD935" s="189"/>
      <c r="CE935" s="189"/>
      <c r="CF935" s="181"/>
      <c r="CG935" s="294"/>
      <c r="CH935" s="294"/>
      <c r="CI935" s="227"/>
      <c r="CJ935" s="142"/>
      <c r="CK935" s="192"/>
      <c r="CL935" s="142"/>
      <c r="CM935" s="188"/>
      <c r="CN935" s="295"/>
      <c r="CO935" s="189"/>
      <c r="CP935" s="189"/>
      <c r="CQ935" s="189"/>
      <c r="CR935" s="142"/>
      <c r="CS935" s="194"/>
    </row>
    <row r="936" spans="2:97">
      <c r="B936" s="181"/>
      <c r="C936" s="65"/>
      <c r="D936" s="65"/>
      <c r="E936" s="65"/>
      <c r="J936" s="192"/>
      <c r="K936"/>
      <c r="L936"/>
      <c r="O936" s="228"/>
      <c r="P936" s="228"/>
      <c r="Q936" s="189"/>
      <c r="R936" s="189"/>
      <c r="S936" s="187"/>
      <c r="T936" s="181"/>
      <c r="U936" s="187"/>
      <c r="V936" s="188"/>
      <c r="W936" s="189"/>
      <c r="X936" s="189"/>
      <c r="Y936" s="189"/>
      <c r="Z936" s="189"/>
      <c r="AA936" s="189"/>
      <c r="AB936" s="189"/>
      <c r="AC936" s="189"/>
      <c r="AD936" s="189"/>
      <c r="AE936" s="189"/>
      <c r="AF936" s="189"/>
      <c r="AG936" s="189"/>
      <c r="AH936" s="189"/>
      <c r="AI936" s="189"/>
      <c r="AJ936" s="189"/>
      <c r="AK936" s="189"/>
      <c r="AL936" s="189"/>
      <c r="AM936" s="189"/>
      <c r="AN936" s="189"/>
      <c r="AO936" s="189"/>
      <c r="AP936" s="189"/>
      <c r="AQ936" s="189"/>
      <c r="AR936" s="189"/>
      <c r="AS936" s="189"/>
      <c r="AT936" s="189"/>
      <c r="AU936" s="189"/>
      <c r="AV936" s="189"/>
      <c r="AW936" s="189"/>
      <c r="AX936" s="189"/>
      <c r="AY936" s="194"/>
      <c r="AZ936" s="142"/>
      <c r="BA936" s="184"/>
      <c r="BB936" s="184"/>
      <c r="BC936" s="184"/>
      <c r="BD936" s="189"/>
      <c r="BE936" s="189"/>
      <c r="BF936" s="189"/>
      <c r="BG936" s="189"/>
      <c r="BH936" s="291"/>
      <c r="BI936" s="292"/>
      <c r="BJ936" s="187"/>
      <c r="BK936" s="187"/>
      <c r="BL936" s="187"/>
      <c r="BM936" s="189"/>
      <c r="BN936" s="187"/>
      <c r="BO936" s="163"/>
      <c r="BP936" s="189"/>
      <c r="BR936" s="142"/>
      <c r="BS936" s="293"/>
      <c r="BT936" s="293"/>
      <c r="BU936" s="293"/>
      <c r="BV936" s="163"/>
      <c r="BW936" s="163"/>
      <c r="BX936" s="192"/>
      <c r="BY936" s="189"/>
      <c r="BZ936" s="189"/>
      <c r="CA936" s="193"/>
      <c r="CB936" s="194"/>
      <c r="CC936" s="292"/>
      <c r="CD936" s="189"/>
      <c r="CE936" s="189"/>
      <c r="CF936" s="181"/>
      <c r="CG936" s="294"/>
      <c r="CH936" s="294"/>
      <c r="CI936" s="227"/>
      <c r="CJ936" s="142"/>
      <c r="CK936" s="192"/>
      <c r="CL936" s="142"/>
      <c r="CM936" s="188"/>
      <c r="CN936" s="295"/>
      <c r="CO936" s="189"/>
      <c r="CP936" s="189"/>
      <c r="CQ936" s="189"/>
      <c r="CR936" s="142"/>
      <c r="CS936" s="194"/>
    </row>
    <row r="937" spans="2:97">
      <c r="B937" s="181"/>
      <c r="C937" s="65"/>
      <c r="D937" s="65"/>
      <c r="E937" s="65"/>
      <c r="J937" s="192"/>
      <c r="K937"/>
      <c r="L937"/>
      <c r="O937" s="228"/>
      <c r="P937" s="228"/>
      <c r="Q937" s="189"/>
      <c r="R937" s="189"/>
      <c r="S937" s="187"/>
      <c r="T937" s="181"/>
      <c r="U937" s="187"/>
      <c r="V937" s="188"/>
      <c r="W937" s="189"/>
      <c r="X937" s="189"/>
      <c r="Y937" s="189"/>
      <c r="Z937" s="189"/>
      <c r="AA937" s="189"/>
      <c r="AB937" s="189"/>
      <c r="AC937" s="189"/>
      <c r="AD937" s="189"/>
      <c r="AE937" s="189"/>
      <c r="AF937" s="189"/>
      <c r="AG937" s="189"/>
      <c r="AH937" s="189"/>
      <c r="AI937" s="189"/>
      <c r="AJ937" s="189"/>
      <c r="AK937" s="189"/>
      <c r="AL937" s="189"/>
      <c r="AM937" s="189"/>
      <c r="AN937" s="189"/>
      <c r="AO937" s="189"/>
      <c r="AP937" s="189"/>
      <c r="AQ937" s="189"/>
      <c r="AR937" s="189"/>
      <c r="AS937" s="189"/>
      <c r="AT937" s="189"/>
      <c r="AU937" s="189"/>
      <c r="AV937" s="189"/>
      <c r="AW937" s="189"/>
      <c r="AX937" s="189"/>
      <c r="AY937" s="194"/>
      <c r="AZ937" s="142"/>
      <c r="BA937" s="184"/>
      <c r="BB937" s="184"/>
      <c r="BC937" s="184"/>
      <c r="BD937" s="189"/>
      <c r="BE937" s="189"/>
      <c r="BF937" s="189"/>
      <c r="BG937" s="189"/>
      <c r="BH937" s="291"/>
      <c r="BI937" s="292"/>
      <c r="BJ937" s="187"/>
      <c r="BK937" s="187"/>
      <c r="BL937" s="187"/>
      <c r="BM937" s="189"/>
      <c r="BN937" s="187"/>
      <c r="BO937" s="163"/>
      <c r="BP937" s="189"/>
      <c r="BR937" s="142"/>
      <c r="BS937" s="293"/>
      <c r="BT937" s="293"/>
      <c r="BU937" s="293"/>
      <c r="BV937" s="163"/>
      <c r="BW937" s="163"/>
      <c r="BX937" s="192"/>
      <c r="BY937" s="189"/>
      <c r="BZ937" s="189"/>
      <c r="CA937" s="193"/>
      <c r="CB937" s="194"/>
      <c r="CC937" s="292"/>
      <c r="CD937" s="189"/>
      <c r="CE937" s="189"/>
      <c r="CF937" s="181"/>
      <c r="CG937" s="294"/>
      <c r="CH937" s="294"/>
      <c r="CI937" s="227"/>
      <c r="CJ937" s="142"/>
      <c r="CK937" s="192"/>
      <c r="CL937" s="142"/>
      <c r="CM937" s="188"/>
      <c r="CN937" s="295"/>
      <c r="CO937" s="189"/>
      <c r="CP937" s="189"/>
      <c r="CQ937" s="189"/>
      <c r="CR937" s="142"/>
      <c r="CS937" s="194"/>
    </row>
    <row r="938" spans="2:97">
      <c r="B938" s="181"/>
      <c r="C938" s="65"/>
      <c r="D938" s="65"/>
      <c r="E938" s="65"/>
      <c r="J938" s="192"/>
      <c r="K938"/>
      <c r="L938"/>
      <c r="O938" s="228"/>
      <c r="P938" s="228"/>
      <c r="Q938" s="189"/>
      <c r="R938" s="189"/>
      <c r="S938" s="187"/>
      <c r="T938" s="181"/>
      <c r="U938" s="187"/>
      <c r="V938" s="188"/>
      <c r="W938" s="189"/>
      <c r="X938" s="189"/>
      <c r="Y938" s="189"/>
      <c r="Z938" s="189"/>
      <c r="AA938" s="189"/>
      <c r="AB938" s="189"/>
      <c r="AC938" s="189"/>
      <c r="AD938" s="189"/>
      <c r="AE938" s="189"/>
      <c r="AF938" s="189"/>
      <c r="AG938" s="189"/>
      <c r="AH938" s="189"/>
      <c r="AI938" s="189"/>
      <c r="AJ938" s="189"/>
      <c r="AK938" s="189"/>
      <c r="AL938" s="189"/>
      <c r="AM938" s="189"/>
      <c r="AN938" s="189"/>
      <c r="AO938" s="189"/>
      <c r="AP938" s="189"/>
      <c r="AQ938" s="189"/>
      <c r="AR938" s="189"/>
      <c r="AS938" s="189"/>
      <c r="AT938" s="189"/>
      <c r="AU938" s="189"/>
      <c r="AV938" s="189"/>
      <c r="AW938" s="189"/>
      <c r="AX938" s="189"/>
      <c r="AY938" s="194"/>
      <c r="AZ938" s="142"/>
      <c r="BA938" s="184"/>
      <c r="BB938" s="184"/>
      <c r="BC938" s="184"/>
      <c r="BD938" s="189"/>
      <c r="BE938" s="189"/>
      <c r="BF938" s="189"/>
      <c r="BG938" s="189"/>
      <c r="BH938" s="291"/>
      <c r="BI938" s="292"/>
      <c r="BJ938" s="187"/>
      <c r="BK938" s="187"/>
      <c r="BL938" s="187"/>
      <c r="BM938" s="189"/>
      <c r="BN938" s="187"/>
      <c r="BO938" s="163"/>
      <c r="BP938" s="189"/>
      <c r="BR938" s="142"/>
      <c r="BS938" s="293"/>
      <c r="BT938" s="293"/>
      <c r="BU938" s="293"/>
      <c r="BV938" s="163"/>
      <c r="BW938" s="163"/>
      <c r="BX938" s="192"/>
      <c r="BY938" s="189"/>
      <c r="BZ938" s="189"/>
      <c r="CA938" s="193"/>
      <c r="CB938" s="194"/>
      <c r="CC938" s="292"/>
      <c r="CD938" s="189"/>
      <c r="CE938" s="189"/>
      <c r="CF938" s="181"/>
      <c r="CG938" s="294"/>
      <c r="CH938" s="294"/>
      <c r="CI938" s="227"/>
      <c r="CJ938" s="142"/>
      <c r="CK938" s="192"/>
      <c r="CL938" s="142"/>
      <c r="CM938" s="188"/>
      <c r="CN938" s="295"/>
      <c r="CO938" s="189"/>
      <c r="CP938" s="189"/>
      <c r="CQ938" s="189"/>
      <c r="CR938" s="142"/>
      <c r="CS938" s="194"/>
    </row>
    <row r="939" spans="2:97">
      <c r="B939" s="181"/>
      <c r="C939" s="65"/>
      <c r="D939" s="65"/>
      <c r="E939" s="65"/>
      <c r="J939" s="192"/>
      <c r="K939"/>
      <c r="L939"/>
      <c r="O939" s="228"/>
      <c r="P939" s="228"/>
      <c r="Q939" s="189"/>
      <c r="R939" s="189"/>
      <c r="S939" s="187"/>
      <c r="T939" s="181"/>
      <c r="U939" s="187"/>
      <c r="V939" s="188"/>
      <c r="W939" s="189"/>
      <c r="X939" s="189"/>
      <c r="Y939" s="189"/>
      <c r="Z939" s="189"/>
      <c r="AA939" s="189"/>
      <c r="AB939" s="189"/>
      <c r="AC939" s="189"/>
      <c r="AD939" s="189"/>
      <c r="AE939" s="189"/>
      <c r="AF939" s="189"/>
      <c r="AG939" s="189"/>
      <c r="AH939" s="189"/>
      <c r="AI939" s="189"/>
      <c r="AJ939" s="189"/>
      <c r="AK939" s="189"/>
      <c r="AL939" s="189"/>
      <c r="AM939" s="189"/>
      <c r="AN939" s="189"/>
      <c r="AO939" s="189"/>
      <c r="AP939" s="189"/>
      <c r="AQ939" s="189"/>
      <c r="AR939" s="189"/>
      <c r="AS939" s="189"/>
      <c r="AT939" s="189"/>
      <c r="AU939" s="189"/>
      <c r="AV939" s="189"/>
      <c r="AW939" s="189"/>
      <c r="AX939" s="189"/>
      <c r="AY939" s="194"/>
      <c r="AZ939" s="142"/>
      <c r="BA939" s="184"/>
      <c r="BB939" s="184"/>
      <c r="BC939" s="184"/>
      <c r="BD939" s="189"/>
      <c r="BE939" s="189"/>
      <c r="BF939" s="189"/>
      <c r="BG939" s="189"/>
      <c r="BH939" s="291"/>
      <c r="BI939" s="292"/>
      <c r="BJ939" s="187"/>
      <c r="BK939" s="187"/>
      <c r="BL939" s="187"/>
      <c r="BM939" s="189"/>
      <c r="BN939" s="187"/>
      <c r="BO939" s="163"/>
      <c r="BP939" s="189"/>
      <c r="BR939" s="142"/>
      <c r="BS939" s="293"/>
      <c r="BT939" s="293"/>
      <c r="BU939" s="293"/>
      <c r="BV939" s="163"/>
      <c r="BW939" s="163"/>
      <c r="BX939" s="192"/>
      <c r="BY939" s="189"/>
      <c r="BZ939" s="189"/>
      <c r="CA939" s="193"/>
      <c r="CB939" s="194"/>
      <c r="CC939" s="292"/>
      <c r="CD939" s="189"/>
      <c r="CE939" s="189"/>
      <c r="CF939" s="181"/>
      <c r="CG939" s="294"/>
      <c r="CH939" s="294"/>
      <c r="CI939" s="227"/>
      <c r="CJ939" s="142"/>
      <c r="CK939" s="192"/>
      <c r="CL939" s="142"/>
      <c r="CM939" s="188"/>
      <c r="CN939" s="295"/>
      <c r="CO939" s="189"/>
      <c r="CP939" s="189"/>
      <c r="CQ939" s="189"/>
      <c r="CR939" s="142"/>
      <c r="CS939" s="194"/>
    </row>
    <row r="940" spans="2:97">
      <c r="B940" s="181"/>
      <c r="C940" s="65"/>
      <c r="D940" s="65"/>
      <c r="E940" s="65"/>
      <c r="J940" s="192"/>
      <c r="K940"/>
      <c r="L940"/>
      <c r="O940" s="228"/>
      <c r="P940" s="228"/>
      <c r="Q940" s="189"/>
      <c r="R940" s="189"/>
      <c r="S940" s="187"/>
      <c r="T940" s="181"/>
      <c r="U940" s="187"/>
      <c r="V940" s="188"/>
      <c r="W940" s="189"/>
      <c r="X940" s="189"/>
      <c r="Y940" s="189"/>
      <c r="Z940" s="189"/>
      <c r="AA940" s="189"/>
      <c r="AB940" s="189"/>
      <c r="AC940" s="189"/>
      <c r="AD940" s="189"/>
      <c r="AE940" s="189"/>
      <c r="AF940" s="189"/>
      <c r="AG940" s="189"/>
      <c r="AH940" s="189"/>
      <c r="AI940" s="189"/>
      <c r="AJ940" s="189"/>
      <c r="AK940" s="189"/>
      <c r="AL940" s="189"/>
      <c r="AM940" s="189"/>
      <c r="AN940" s="189"/>
      <c r="AO940" s="189"/>
      <c r="AP940" s="189"/>
      <c r="AQ940" s="189"/>
      <c r="AR940" s="189"/>
      <c r="AS940" s="189"/>
      <c r="AT940" s="189"/>
      <c r="AU940" s="189"/>
      <c r="AV940" s="189"/>
      <c r="AW940" s="189"/>
      <c r="AX940" s="189"/>
      <c r="AY940" s="194"/>
      <c r="AZ940" s="142"/>
      <c r="BA940" s="184"/>
      <c r="BB940" s="184"/>
      <c r="BC940" s="184"/>
      <c r="BD940" s="189"/>
      <c r="BE940" s="189"/>
      <c r="BF940" s="189"/>
      <c r="BG940" s="189"/>
      <c r="BH940" s="291"/>
      <c r="BI940" s="292"/>
      <c r="BJ940" s="187"/>
      <c r="BK940" s="187"/>
      <c r="BL940" s="187"/>
      <c r="BM940" s="189"/>
      <c r="BN940" s="187"/>
      <c r="BO940" s="163"/>
      <c r="BP940" s="189"/>
      <c r="BR940" s="142"/>
      <c r="BS940" s="293"/>
      <c r="BT940" s="293"/>
      <c r="BU940" s="293"/>
      <c r="BV940" s="163"/>
      <c r="BW940" s="163"/>
      <c r="BX940" s="192"/>
      <c r="BY940" s="189"/>
      <c r="BZ940" s="189"/>
      <c r="CA940" s="193"/>
      <c r="CB940" s="194"/>
      <c r="CC940" s="292"/>
      <c r="CD940" s="189"/>
      <c r="CE940" s="189"/>
      <c r="CF940" s="181"/>
      <c r="CG940" s="294"/>
      <c r="CH940" s="294"/>
      <c r="CI940" s="227"/>
      <c r="CJ940" s="142"/>
      <c r="CK940" s="192"/>
      <c r="CL940" s="142"/>
      <c r="CM940" s="188"/>
      <c r="CN940" s="295"/>
      <c r="CO940" s="189"/>
      <c r="CP940" s="189"/>
      <c r="CQ940" s="189"/>
      <c r="CR940" s="142"/>
      <c r="CS940" s="194"/>
    </row>
    <row r="941" spans="2:97">
      <c r="B941" s="181"/>
      <c r="C941" s="65"/>
      <c r="D941" s="65"/>
      <c r="E941" s="65"/>
      <c r="J941" s="192"/>
      <c r="K941"/>
      <c r="L941"/>
      <c r="O941" s="228"/>
      <c r="P941" s="228"/>
      <c r="Q941" s="189"/>
      <c r="R941" s="189"/>
      <c r="S941" s="187"/>
      <c r="T941" s="181"/>
      <c r="U941" s="187"/>
      <c r="V941" s="188"/>
      <c r="W941" s="189"/>
      <c r="X941" s="189"/>
      <c r="Y941" s="189"/>
      <c r="Z941" s="189"/>
      <c r="AA941" s="189"/>
      <c r="AB941" s="189"/>
      <c r="AC941" s="189"/>
      <c r="AD941" s="189"/>
      <c r="AE941" s="189"/>
      <c r="AF941" s="189"/>
      <c r="AG941" s="189"/>
      <c r="AH941" s="189"/>
      <c r="AI941" s="189"/>
      <c r="AJ941" s="189"/>
      <c r="AK941" s="189"/>
      <c r="AL941" s="189"/>
      <c r="AM941" s="189"/>
      <c r="AN941" s="189"/>
      <c r="AO941" s="189"/>
      <c r="AP941" s="189"/>
      <c r="AQ941" s="189"/>
      <c r="AR941" s="189"/>
      <c r="AS941" s="189"/>
      <c r="AT941" s="189"/>
      <c r="AU941" s="189"/>
      <c r="AV941" s="189"/>
      <c r="AW941" s="189"/>
      <c r="AX941" s="189"/>
      <c r="AY941" s="194"/>
      <c r="AZ941" s="142"/>
      <c r="BA941" s="184"/>
      <c r="BB941" s="184"/>
      <c r="BC941" s="184"/>
      <c r="BD941" s="189"/>
      <c r="BE941" s="189"/>
      <c r="BF941" s="189"/>
      <c r="BG941" s="189"/>
      <c r="BH941" s="291"/>
      <c r="BI941" s="292"/>
      <c r="BJ941" s="187"/>
      <c r="BK941" s="187"/>
      <c r="BL941" s="187"/>
      <c r="BM941" s="189"/>
      <c r="BN941" s="187"/>
      <c r="BO941" s="163"/>
      <c r="BP941" s="189"/>
      <c r="BR941" s="142"/>
      <c r="BS941" s="293"/>
      <c r="BT941" s="293"/>
      <c r="BU941" s="293"/>
      <c r="BV941" s="163"/>
      <c r="BW941" s="163"/>
      <c r="BX941" s="192"/>
      <c r="BY941" s="189"/>
      <c r="BZ941" s="189"/>
      <c r="CA941" s="193"/>
      <c r="CB941" s="194"/>
      <c r="CC941" s="292"/>
      <c r="CD941" s="189"/>
      <c r="CE941" s="189"/>
      <c r="CF941" s="181"/>
      <c r="CG941" s="294"/>
      <c r="CH941" s="294"/>
      <c r="CI941" s="227"/>
      <c r="CJ941" s="142"/>
      <c r="CK941" s="192"/>
      <c r="CL941" s="142"/>
      <c r="CM941" s="188"/>
      <c r="CN941" s="295"/>
      <c r="CO941" s="189"/>
      <c r="CP941" s="189"/>
      <c r="CQ941" s="189"/>
      <c r="CR941" s="142"/>
      <c r="CS941" s="194"/>
    </row>
    <row r="942" spans="2:97">
      <c r="B942" s="181"/>
      <c r="C942" s="65"/>
      <c r="D942" s="65"/>
      <c r="E942" s="65"/>
      <c r="J942" s="192"/>
      <c r="K942"/>
      <c r="L942"/>
      <c r="O942" s="228"/>
      <c r="P942" s="228"/>
      <c r="Q942" s="189"/>
      <c r="R942" s="189"/>
      <c r="S942" s="187"/>
      <c r="T942" s="181"/>
      <c r="U942" s="187"/>
      <c r="V942" s="188"/>
      <c r="W942" s="189"/>
      <c r="X942" s="189"/>
      <c r="Y942" s="189"/>
      <c r="Z942" s="189"/>
      <c r="AA942" s="189"/>
      <c r="AB942" s="189"/>
      <c r="AC942" s="189"/>
      <c r="AD942" s="189"/>
      <c r="AE942" s="189"/>
      <c r="AF942" s="189"/>
      <c r="AG942" s="189"/>
      <c r="AH942" s="189"/>
      <c r="AI942" s="189"/>
      <c r="AJ942" s="189"/>
      <c r="AK942" s="189"/>
      <c r="AL942" s="189"/>
      <c r="AM942" s="189"/>
      <c r="AN942" s="189"/>
      <c r="AO942" s="189"/>
      <c r="AP942" s="189"/>
      <c r="AQ942" s="189"/>
      <c r="AR942" s="189"/>
      <c r="AS942" s="189"/>
      <c r="AT942" s="189"/>
      <c r="AU942" s="189"/>
      <c r="AV942" s="189"/>
      <c r="AW942" s="189"/>
      <c r="AX942" s="189"/>
      <c r="AY942" s="194"/>
      <c r="AZ942" s="142"/>
      <c r="BA942" s="184"/>
      <c r="BB942" s="184"/>
      <c r="BC942" s="184"/>
      <c r="BD942" s="189"/>
      <c r="BE942" s="189"/>
      <c r="BF942" s="189"/>
      <c r="BG942" s="189"/>
      <c r="BH942" s="291"/>
      <c r="BI942" s="292"/>
      <c r="BJ942" s="187"/>
      <c r="BK942" s="187"/>
      <c r="BL942" s="187"/>
      <c r="BM942" s="189"/>
      <c r="BN942" s="187"/>
      <c r="BO942" s="163"/>
      <c r="BP942" s="189"/>
      <c r="BR942" s="142"/>
      <c r="BS942" s="293"/>
      <c r="BT942" s="293"/>
      <c r="BU942" s="293"/>
      <c r="BV942" s="163"/>
      <c r="BW942" s="163"/>
      <c r="BX942" s="192"/>
      <c r="BY942" s="189"/>
      <c r="BZ942" s="189"/>
      <c r="CA942" s="193"/>
      <c r="CB942" s="194"/>
      <c r="CC942" s="292"/>
      <c r="CD942" s="189"/>
      <c r="CE942" s="189"/>
      <c r="CF942" s="181"/>
      <c r="CG942" s="294"/>
      <c r="CH942" s="294"/>
      <c r="CI942" s="227"/>
      <c r="CJ942" s="142"/>
      <c r="CK942" s="192"/>
      <c r="CL942" s="142"/>
      <c r="CM942" s="188"/>
      <c r="CN942" s="295"/>
      <c r="CO942" s="189"/>
      <c r="CP942" s="189"/>
      <c r="CQ942" s="189"/>
      <c r="CR942" s="142"/>
      <c r="CS942" s="194"/>
    </row>
    <row r="943" spans="2:97">
      <c r="B943" s="181"/>
      <c r="C943" s="65"/>
      <c r="D943" s="65"/>
      <c r="E943" s="65"/>
      <c r="J943" s="192"/>
      <c r="K943"/>
      <c r="L943"/>
      <c r="O943" s="228"/>
      <c r="P943" s="228"/>
      <c r="Q943" s="189"/>
      <c r="R943" s="189"/>
      <c r="S943" s="187"/>
      <c r="T943" s="181"/>
      <c r="U943" s="187"/>
      <c r="V943" s="188"/>
      <c r="W943" s="189"/>
      <c r="X943" s="189"/>
      <c r="Y943" s="189"/>
      <c r="Z943" s="189"/>
      <c r="AA943" s="189"/>
      <c r="AB943" s="189"/>
      <c r="AC943" s="189"/>
      <c r="AD943" s="189"/>
      <c r="AE943" s="189"/>
      <c r="AF943" s="189"/>
      <c r="AG943" s="189"/>
      <c r="AH943" s="189"/>
      <c r="AI943" s="189"/>
      <c r="AJ943" s="189"/>
      <c r="AK943" s="189"/>
      <c r="AL943" s="189"/>
      <c r="AM943" s="189"/>
      <c r="AN943" s="189"/>
      <c r="AO943" s="189"/>
      <c r="AP943" s="189"/>
      <c r="AQ943" s="189"/>
      <c r="AR943" s="189"/>
      <c r="AS943" s="189"/>
      <c r="AT943" s="189"/>
      <c r="AU943" s="189"/>
      <c r="AV943" s="189"/>
      <c r="AW943" s="189"/>
      <c r="AX943" s="189"/>
      <c r="AY943" s="194"/>
      <c r="AZ943" s="142"/>
      <c r="BA943" s="184"/>
      <c r="BB943" s="184"/>
      <c r="BC943" s="184"/>
      <c r="BD943" s="189"/>
      <c r="BE943" s="189"/>
      <c r="BF943" s="189"/>
      <c r="BG943" s="189"/>
      <c r="BH943" s="291"/>
      <c r="BI943" s="292"/>
      <c r="BJ943" s="187"/>
      <c r="BK943" s="187"/>
      <c r="BL943" s="187"/>
      <c r="BM943" s="189"/>
      <c r="BN943" s="187"/>
      <c r="BO943" s="163"/>
      <c r="BP943" s="189"/>
      <c r="BR943" s="142"/>
      <c r="BS943" s="293"/>
      <c r="BT943" s="293"/>
      <c r="BU943" s="293"/>
      <c r="BV943" s="163"/>
      <c r="BW943" s="163"/>
      <c r="BX943" s="192"/>
      <c r="BY943" s="189"/>
      <c r="BZ943" s="189"/>
      <c r="CA943" s="193"/>
      <c r="CB943" s="194"/>
      <c r="CC943" s="292"/>
      <c r="CD943" s="189"/>
      <c r="CE943" s="189"/>
      <c r="CF943" s="181"/>
      <c r="CG943" s="294"/>
      <c r="CH943" s="294"/>
      <c r="CI943" s="227"/>
      <c r="CJ943" s="142"/>
      <c r="CK943" s="192"/>
      <c r="CL943" s="142"/>
      <c r="CM943" s="188"/>
      <c r="CN943" s="295"/>
      <c r="CO943" s="189"/>
      <c r="CP943" s="189"/>
      <c r="CQ943" s="189"/>
      <c r="CR943" s="142"/>
      <c r="CS943" s="194"/>
    </row>
    <row r="944" spans="2:97">
      <c r="B944" s="181"/>
      <c r="C944" s="65"/>
      <c r="D944" s="65"/>
      <c r="E944" s="65"/>
      <c r="J944" s="192"/>
      <c r="K944"/>
      <c r="L944"/>
      <c r="O944" s="228"/>
      <c r="P944" s="228"/>
      <c r="Q944" s="189"/>
      <c r="R944" s="189"/>
      <c r="S944" s="187"/>
      <c r="T944" s="181"/>
      <c r="U944" s="187"/>
      <c r="V944" s="188"/>
      <c r="W944" s="189"/>
      <c r="X944" s="189"/>
      <c r="Y944" s="189"/>
      <c r="Z944" s="189"/>
      <c r="AA944" s="189"/>
      <c r="AB944" s="189"/>
      <c r="AC944" s="189"/>
      <c r="AD944" s="189"/>
      <c r="AE944" s="189"/>
      <c r="AF944" s="189"/>
      <c r="AG944" s="189"/>
      <c r="AH944" s="189"/>
      <c r="AI944" s="189"/>
      <c r="AJ944" s="189"/>
      <c r="AK944" s="189"/>
      <c r="AL944" s="189"/>
      <c r="AM944" s="189"/>
      <c r="AN944" s="189"/>
      <c r="AO944" s="189"/>
      <c r="AP944" s="189"/>
      <c r="AQ944" s="189"/>
      <c r="AR944" s="189"/>
      <c r="AS944" s="189"/>
      <c r="AT944" s="189"/>
      <c r="AU944" s="189"/>
      <c r="AV944" s="189"/>
      <c r="AW944" s="189"/>
      <c r="AX944" s="189"/>
      <c r="AY944" s="194"/>
      <c r="AZ944" s="142"/>
      <c r="BA944" s="184"/>
      <c r="BB944" s="184"/>
      <c r="BC944" s="184"/>
      <c r="BD944" s="189"/>
      <c r="BE944" s="189"/>
      <c r="BF944" s="189"/>
      <c r="BG944" s="189"/>
      <c r="BH944" s="291"/>
      <c r="BI944" s="292"/>
      <c r="BJ944" s="187"/>
      <c r="BK944" s="187"/>
      <c r="BL944" s="187"/>
      <c r="BM944" s="189"/>
      <c r="BN944" s="187"/>
      <c r="BO944" s="163"/>
      <c r="BP944" s="189"/>
      <c r="BR944" s="142"/>
      <c r="BS944" s="293"/>
      <c r="BT944" s="293"/>
      <c r="BU944" s="293"/>
      <c r="BV944" s="163"/>
      <c r="BW944" s="163"/>
      <c r="BX944" s="192"/>
      <c r="BY944" s="189"/>
      <c r="BZ944" s="189"/>
      <c r="CA944" s="193"/>
      <c r="CB944" s="194"/>
      <c r="CC944" s="292"/>
      <c r="CD944" s="189"/>
      <c r="CE944" s="189"/>
      <c r="CF944" s="181"/>
      <c r="CG944" s="294"/>
      <c r="CH944" s="294"/>
      <c r="CI944" s="227"/>
      <c r="CJ944" s="142"/>
      <c r="CK944" s="192"/>
      <c r="CL944" s="142"/>
      <c r="CM944" s="188"/>
      <c r="CN944" s="295"/>
      <c r="CO944" s="189"/>
      <c r="CP944" s="189"/>
      <c r="CQ944" s="189"/>
      <c r="CR944" s="142"/>
      <c r="CS944" s="194"/>
    </row>
    <row r="945" spans="2:97">
      <c r="B945" s="181"/>
      <c r="C945" s="65"/>
      <c r="D945" s="65"/>
      <c r="E945" s="65"/>
      <c r="J945" s="192"/>
      <c r="K945"/>
      <c r="L945"/>
      <c r="O945" s="228"/>
      <c r="P945" s="228"/>
      <c r="Q945" s="189"/>
      <c r="R945" s="189"/>
      <c r="S945" s="187"/>
      <c r="T945" s="181"/>
      <c r="U945" s="187"/>
      <c r="V945" s="188"/>
      <c r="W945" s="189"/>
      <c r="X945" s="189"/>
      <c r="Y945" s="189"/>
      <c r="Z945" s="189"/>
      <c r="AA945" s="189"/>
      <c r="AB945" s="189"/>
      <c r="AC945" s="189"/>
      <c r="AD945" s="189"/>
      <c r="AE945" s="189"/>
      <c r="AF945" s="189"/>
      <c r="AG945" s="189"/>
      <c r="AH945" s="189"/>
      <c r="AI945" s="189"/>
      <c r="AJ945" s="189"/>
      <c r="AK945" s="189"/>
      <c r="AL945" s="189"/>
      <c r="AM945" s="189"/>
      <c r="AN945" s="189"/>
      <c r="AO945" s="189"/>
      <c r="AP945" s="189"/>
      <c r="AQ945" s="189"/>
      <c r="AR945" s="189"/>
      <c r="AS945" s="189"/>
      <c r="AT945" s="189"/>
      <c r="AU945" s="189"/>
      <c r="AV945" s="189"/>
      <c r="AW945" s="189"/>
      <c r="AX945" s="189"/>
      <c r="AY945" s="194"/>
      <c r="AZ945" s="142"/>
      <c r="BA945" s="184"/>
      <c r="BB945" s="184"/>
      <c r="BC945" s="184"/>
      <c r="BD945" s="189"/>
      <c r="BE945" s="189"/>
      <c r="BF945" s="189"/>
      <c r="BG945" s="189"/>
      <c r="BH945" s="291"/>
      <c r="BI945" s="292"/>
      <c r="BJ945" s="187"/>
      <c r="BK945" s="187"/>
      <c r="BL945" s="187"/>
      <c r="BM945" s="189"/>
      <c r="BN945" s="187"/>
      <c r="BO945" s="163"/>
      <c r="BP945" s="189"/>
      <c r="BR945" s="142"/>
      <c r="BS945" s="293"/>
      <c r="BT945" s="293"/>
      <c r="BU945" s="293"/>
      <c r="BV945" s="163"/>
      <c r="BW945" s="163"/>
      <c r="BX945" s="192"/>
      <c r="BY945" s="189"/>
      <c r="BZ945" s="189"/>
      <c r="CA945" s="193"/>
      <c r="CB945" s="194"/>
      <c r="CC945" s="292"/>
      <c r="CD945" s="189"/>
      <c r="CE945" s="189"/>
      <c r="CF945" s="181"/>
      <c r="CG945" s="294"/>
      <c r="CH945" s="294"/>
      <c r="CI945" s="227"/>
      <c r="CJ945" s="142"/>
      <c r="CK945" s="192"/>
      <c r="CL945" s="142"/>
      <c r="CM945" s="188"/>
      <c r="CN945" s="295"/>
      <c r="CO945" s="189"/>
      <c r="CP945" s="189"/>
      <c r="CQ945" s="189"/>
      <c r="CR945" s="142"/>
      <c r="CS945" s="194"/>
    </row>
    <row r="946" spans="2:97">
      <c r="B946" s="181"/>
      <c r="C946" s="65"/>
      <c r="D946" s="65"/>
      <c r="E946" s="65"/>
      <c r="J946" s="192"/>
      <c r="K946"/>
      <c r="L946"/>
      <c r="O946" s="228"/>
      <c r="P946" s="228"/>
      <c r="Q946" s="189"/>
      <c r="R946" s="189"/>
      <c r="S946" s="187"/>
      <c r="T946" s="181"/>
      <c r="U946" s="187"/>
      <c r="V946" s="188"/>
      <c r="W946" s="189"/>
      <c r="X946" s="189"/>
      <c r="Y946" s="189"/>
      <c r="Z946" s="189"/>
      <c r="AA946" s="189"/>
      <c r="AB946" s="189"/>
      <c r="AC946" s="189"/>
      <c r="AD946" s="189"/>
      <c r="AE946" s="189"/>
      <c r="AF946" s="189"/>
      <c r="AG946" s="189"/>
      <c r="AH946" s="189"/>
      <c r="AI946" s="189"/>
      <c r="AJ946" s="189"/>
      <c r="AK946" s="189"/>
      <c r="AL946" s="189"/>
      <c r="AM946" s="189"/>
      <c r="AN946" s="189"/>
      <c r="AO946" s="189"/>
      <c r="AP946" s="189"/>
      <c r="AQ946" s="189"/>
      <c r="AR946" s="189"/>
      <c r="AS946" s="189"/>
      <c r="AT946" s="189"/>
      <c r="AU946" s="189"/>
      <c r="AV946" s="189"/>
      <c r="AW946" s="189"/>
      <c r="AX946" s="189"/>
      <c r="AY946" s="194"/>
      <c r="AZ946" s="142"/>
      <c r="BA946" s="184"/>
      <c r="BB946" s="184"/>
      <c r="BC946" s="184"/>
      <c r="BD946" s="189"/>
      <c r="BE946" s="189"/>
      <c r="BF946" s="189"/>
      <c r="BG946" s="189"/>
      <c r="BH946" s="291"/>
      <c r="BI946" s="292"/>
      <c r="BJ946" s="187"/>
      <c r="BK946" s="187"/>
      <c r="BL946" s="187"/>
      <c r="BM946" s="189"/>
      <c r="BN946" s="187"/>
      <c r="BO946" s="163"/>
      <c r="BP946" s="189"/>
      <c r="BR946" s="142"/>
      <c r="BS946" s="293"/>
      <c r="BT946" s="293"/>
      <c r="BU946" s="293"/>
      <c r="BV946" s="163"/>
      <c r="BW946" s="163"/>
      <c r="BX946" s="192"/>
      <c r="BY946" s="189"/>
      <c r="BZ946" s="189"/>
      <c r="CA946" s="193"/>
      <c r="CB946" s="194"/>
      <c r="CC946" s="292"/>
      <c r="CD946" s="189"/>
      <c r="CE946" s="189"/>
      <c r="CF946" s="181"/>
      <c r="CG946" s="294"/>
      <c r="CH946" s="294"/>
      <c r="CI946" s="227"/>
      <c r="CJ946" s="142"/>
      <c r="CK946" s="192"/>
      <c r="CL946" s="142"/>
      <c r="CM946" s="188"/>
      <c r="CN946" s="295"/>
      <c r="CO946" s="189"/>
      <c r="CP946" s="189"/>
      <c r="CQ946" s="189"/>
      <c r="CR946" s="142"/>
      <c r="CS946" s="194"/>
    </row>
    <row r="947" spans="2:97">
      <c r="B947" s="181"/>
      <c r="C947" s="65"/>
      <c r="D947" s="65"/>
      <c r="E947" s="65"/>
      <c r="J947" s="192"/>
      <c r="K947"/>
      <c r="L947"/>
      <c r="O947" s="228"/>
      <c r="P947" s="228"/>
      <c r="Q947" s="189"/>
      <c r="R947" s="189"/>
      <c r="S947" s="187"/>
      <c r="T947" s="181"/>
      <c r="U947" s="187"/>
      <c r="V947" s="188"/>
      <c r="W947" s="189"/>
      <c r="X947" s="189"/>
      <c r="Y947" s="189"/>
      <c r="Z947" s="189"/>
      <c r="AA947" s="189"/>
      <c r="AB947" s="189"/>
      <c r="AC947" s="189"/>
      <c r="AD947" s="189"/>
      <c r="AE947" s="189"/>
      <c r="AF947" s="189"/>
      <c r="AG947" s="189"/>
      <c r="AH947" s="189"/>
      <c r="AI947" s="189"/>
      <c r="AJ947" s="189"/>
      <c r="AK947" s="189"/>
      <c r="AL947" s="189"/>
      <c r="AM947" s="189"/>
      <c r="AN947" s="189"/>
      <c r="AO947" s="189"/>
      <c r="AP947" s="189"/>
      <c r="AQ947" s="189"/>
      <c r="AR947" s="189"/>
      <c r="AS947" s="189"/>
      <c r="AT947" s="189"/>
      <c r="AU947" s="189"/>
      <c r="AV947" s="189"/>
      <c r="AW947" s="189"/>
      <c r="AX947" s="189"/>
      <c r="AY947" s="194"/>
      <c r="AZ947" s="142"/>
      <c r="BA947" s="184"/>
      <c r="BB947" s="184"/>
      <c r="BC947" s="184"/>
      <c r="BD947" s="189"/>
      <c r="BE947" s="189"/>
      <c r="BF947" s="189"/>
      <c r="BG947" s="189"/>
      <c r="BH947" s="291"/>
      <c r="BI947" s="292"/>
      <c r="BJ947" s="187"/>
      <c r="BK947" s="187"/>
      <c r="BL947" s="187"/>
      <c r="BM947" s="189"/>
      <c r="BN947" s="187"/>
      <c r="BO947" s="163"/>
      <c r="BP947" s="189"/>
      <c r="BR947" s="142"/>
      <c r="BS947" s="293"/>
      <c r="BT947" s="293"/>
      <c r="BU947" s="293"/>
      <c r="BV947" s="163"/>
      <c r="BW947" s="163"/>
      <c r="BX947" s="192"/>
      <c r="BY947" s="189"/>
      <c r="BZ947" s="189"/>
      <c r="CA947" s="193"/>
      <c r="CB947" s="194"/>
      <c r="CC947" s="292"/>
      <c r="CD947" s="189"/>
      <c r="CE947" s="189"/>
      <c r="CF947" s="181"/>
      <c r="CG947" s="294"/>
      <c r="CH947" s="294"/>
      <c r="CI947" s="227"/>
      <c r="CJ947" s="142"/>
      <c r="CK947" s="192"/>
      <c r="CL947" s="142"/>
      <c r="CM947" s="188"/>
      <c r="CN947" s="295"/>
      <c r="CO947" s="189"/>
      <c r="CP947" s="189"/>
      <c r="CQ947" s="189"/>
      <c r="CR947" s="142"/>
      <c r="CS947" s="194"/>
    </row>
    <row r="948" spans="2:97">
      <c r="B948" s="181"/>
      <c r="C948" s="65"/>
      <c r="D948" s="65"/>
      <c r="E948" s="65"/>
      <c r="J948" s="192"/>
      <c r="K948"/>
      <c r="L948"/>
      <c r="O948" s="228"/>
      <c r="P948" s="228"/>
      <c r="Q948" s="189"/>
      <c r="R948" s="189"/>
      <c r="S948" s="187"/>
      <c r="T948" s="181"/>
      <c r="U948" s="187"/>
      <c r="V948" s="188"/>
      <c r="W948" s="189"/>
      <c r="X948" s="189"/>
      <c r="Y948" s="189"/>
      <c r="Z948" s="189"/>
      <c r="AA948" s="189"/>
      <c r="AB948" s="189"/>
      <c r="AC948" s="189"/>
      <c r="AD948" s="189"/>
      <c r="AE948" s="189"/>
      <c r="AF948" s="189"/>
      <c r="AG948" s="189"/>
      <c r="AH948" s="189"/>
      <c r="AI948" s="189"/>
      <c r="AJ948" s="189"/>
      <c r="AK948" s="189"/>
      <c r="AL948" s="189"/>
      <c r="AM948" s="189"/>
      <c r="AN948" s="189"/>
      <c r="AO948" s="189"/>
      <c r="AP948" s="189"/>
      <c r="AQ948" s="189"/>
      <c r="AR948" s="189"/>
      <c r="AS948" s="189"/>
      <c r="AT948" s="189"/>
      <c r="AU948" s="189"/>
      <c r="AV948" s="189"/>
      <c r="AW948" s="189"/>
      <c r="AX948" s="189"/>
      <c r="AY948" s="194"/>
      <c r="AZ948" s="142"/>
      <c r="BA948" s="184"/>
      <c r="BB948" s="184"/>
      <c r="BC948" s="184"/>
      <c r="BD948" s="189"/>
      <c r="BE948" s="189"/>
      <c r="BF948" s="189"/>
      <c r="BG948" s="189"/>
      <c r="BH948" s="291"/>
      <c r="BI948" s="292"/>
      <c r="BJ948" s="187"/>
      <c r="BK948" s="187"/>
      <c r="BL948" s="187"/>
      <c r="BM948" s="189"/>
      <c r="BN948" s="187"/>
      <c r="BO948" s="163"/>
      <c r="BP948" s="189"/>
      <c r="BR948" s="142"/>
      <c r="BS948" s="293"/>
      <c r="BT948" s="293"/>
      <c r="BU948" s="293"/>
      <c r="BV948" s="163"/>
      <c r="BW948" s="163"/>
      <c r="BX948" s="192"/>
      <c r="BY948" s="189"/>
      <c r="BZ948" s="189"/>
      <c r="CA948" s="193"/>
      <c r="CB948" s="194"/>
      <c r="CC948" s="292"/>
      <c r="CD948" s="189"/>
      <c r="CE948" s="189"/>
      <c r="CF948" s="181"/>
      <c r="CG948" s="294"/>
      <c r="CH948" s="294"/>
      <c r="CI948" s="227"/>
      <c r="CJ948" s="142"/>
      <c r="CK948" s="192"/>
      <c r="CL948" s="142"/>
      <c r="CM948" s="188"/>
      <c r="CN948" s="295"/>
      <c r="CO948" s="189"/>
      <c r="CP948" s="189"/>
      <c r="CQ948" s="189"/>
      <c r="CR948" s="142"/>
      <c r="CS948" s="194"/>
    </row>
    <row r="949" spans="2:97">
      <c r="B949" s="181"/>
      <c r="C949" s="65"/>
      <c r="D949" s="65"/>
      <c r="E949" s="65"/>
      <c r="J949" s="192"/>
      <c r="K949"/>
      <c r="L949"/>
      <c r="O949" s="228"/>
      <c r="P949" s="228"/>
      <c r="Q949" s="189"/>
      <c r="R949" s="189"/>
      <c r="S949" s="187"/>
      <c r="T949" s="181"/>
      <c r="U949" s="187"/>
      <c r="V949" s="188"/>
      <c r="W949" s="189"/>
      <c r="X949" s="189"/>
      <c r="Y949" s="189"/>
      <c r="Z949" s="189"/>
      <c r="AA949" s="189"/>
      <c r="AB949" s="189"/>
      <c r="AC949" s="189"/>
      <c r="AD949" s="189"/>
      <c r="AE949" s="189"/>
      <c r="AF949" s="189"/>
      <c r="AG949" s="189"/>
      <c r="AH949" s="189"/>
      <c r="AI949" s="189"/>
      <c r="AJ949" s="189"/>
      <c r="AK949" s="189"/>
      <c r="AL949" s="189"/>
      <c r="AM949" s="189"/>
      <c r="AN949" s="189"/>
      <c r="AO949" s="189"/>
      <c r="AP949" s="189"/>
      <c r="AQ949" s="189"/>
      <c r="AR949" s="189"/>
      <c r="AS949" s="189"/>
      <c r="AT949" s="189"/>
      <c r="AU949" s="189"/>
      <c r="AV949" s="189"/>
      <c r="AW949" s="189"/>
      <c r="AX949" s="189"/>
      <c r="AY949" s="194"/>
      <c r="AZ949" s="142"/>
      <c r="BA949" s="184"/>
      <c r="BB949" s="184"/>
      <c r="BC949" s="184"/>
      <c r="BD949" s="189"/>
      <c r="BE949" s="189"/>
      <c r="BF949" s="189"/>
      <c r="BG949" s="189"/>
      <c r="BH949" s="291"/>
      <c r="BI949" s="292"/>
      <c r="BJ949" s="187"/>
      <c r="BK949" s="187"/>
      <c r="BL949" s="187"/>
      <c r="BM949" s="189"/>
      <c r="BN949" s="187"/>
      <c r="BO949" s="163"/>
      <c r="BP949" s="189"/>
      <c r="BR949" s="142"/>
      <c r="BS949" s="293"/>
      <c r="BT949" s="293"/>
      <c r="BU949" s="293"/>
      <c r="BV949" s="163"/>
      <c r="BW949" s="163"/>
      <c r="BX949" s="192"/>
      <c r="BY949" s="189"/>
      <c r="BZ949" s="189"/>
      <c r="CA949" s="193"/>
      <c r="CB949" s="194"/>
      <c r="CC949" s="292"/>
      <c r="CD949" s="189"/>
      <c r="CE949" s="189"/>
      <c r="CF949" s="181"/>
      <c r="CG949" s="294"/>
      <c r="CH949" s="294"/>
      <c r="CI949" s="227"/>
      <c r="CJ949" s="142"/>
      <c r="CK949" s="192"/>
      <c r="CL949" s="142"/>
      <c r="CM949" s="188"/>
      <c r="CN949" s="295"/>
      <c r="CO949" s="189"/>
      <c r="CP949" s="189"/>
      <c r="CQ949" s="189"/>
      <c r="CR949" s="142"/>
      <c r="CS949" s="194"/>
    </row>
    <row r="950" spans="2:97">
      <c r="B950" s="181"/>
      <c r="C950" s="65"/>
      <c r="D950" s="65"/>
      <c r="E950" s="65"/>
      <c r="J950" s="192"/>
      <c r="K950"/>
      <c r="L950"/>
      <c r="O950" s="228"/>
      <c r="P950" s="228"/>
      <c r="Q950" s="189"/>
      <c r="R950" s="189"/>
      <c r="S950" s="187"/>
      <c r="T950" s="181"/>
      <c r="U950" s="187"/>
      <c r="V950" s="188"/>
      <c r="W950" s="189"/>
      <c r="X950" s="189"/>
      <c r="Y950" s="189"/>
      <c r="Z950" s="189"/>
      <c r="AA950" s="189"/>
      <c r="AB950" s="189"/>
      <c r="AC950" s="189"/>
      <c r="AD950" s="189"/>
      <c r="AE950" s="189"/>
      <c r="AF950" s="189"/>
      <c r="AG950" s="189"/>
      <c r="AH950" s="189"/>
      <c r="AI950" s="189"/>
      <c r="AJ950" s="189"/>
      <c r="AK950" s="189"/>
      <c r="AL950" s="189"/>
      <c r="AM950" s="189"/>
      <c r="AN950" s="189"/>
      <c r="AO950" s="189"/>
      <c r="AP950" s="189"/>
      <c r="AQ950" s="189"/>
      <c r="AR950" s="189"/>
      <c r="AS950" s="189"/>
      <c r="AT950" s="189"/>
      <c r="AU950" s="189"/>
      <c r="AV950" s="189"/>
      <c r="AW950" s="189"/>
      <c r="AX950" s="189"/>
      <c r="AY950" s="194"/>
      <c r="AZ950" s="142"/>
      <c r="BA950" s="184"/>
      <c r="BB950" s="184"/>
      <c r="BC950" s="184"/>
      <c r="BD950" s="189"/>
      <c r="BE950" s="189"/>
      <c r="BF950" s="189"/>
      <c r="BG950" s="189"/>
      <c r="BH950" s="291"/>
      <c r="BI950" s="292"/>
      <c r="BJ950" s="187"/>
      <c r="BK950" s="187"/>
      <c r="BL950" s="187"/>
      <c r="BM950" s="189"/>
      <c r="BN950" s="187"/>
      <c r="BO950" s="163"/>
      <c r="BP950" s="189"/>
      <c r="BR950" s="142"/>
      <c r="BS950" s="293"/>
      <c r="BT950" s="293"/>
      <c r="BU950" s="293"/>
      <c r="BV950" s="163"/>
      <c r="BW950" s="163"/>
      <c r="BX950" s="192"/>
      <c r="BY950" s="189"/>
      <c r="BZ950" s="189"/>
      <c r="CA950" s="193"/>
      <c r="CB950" s="194"/>
      <c r="CC950" s="292"/>
      <c r="CD950" s="189"/>
      <c r="CE950" s="189"/>
      <c r="CF950" s="181"/>
      <c r="CG950" s="294"/>
      <c r="CH950" s="294"/>
      <c r="CI950" s="227"/>
      <c r="CJ950" s="142"/>
      <c r="CK950" s="192"/>
      <c r="CL950" s="142"/>
      <c r="CM950" s="188"/>
      <c r="CN950" s="295"/>
      <c r="CO950" s="189"/>
      <c r="CP950" s="189"/>
      <c r="CQ950" s="189"/>
      <c r="CR950" s="142"/>
      <c r="CS950" s="194"/>
    </row>
    <row r="951" spans="2:97">
      <c r="B951" s="181"/>
      <c r="C951" s="65"/>
      <c r="D951" s="65"/>
      <c r="E951" s="65"/>
      <c r="J951" s="192"/>
      <c r="K951"/>
      <c r="L951"/>
      <c r="O951" s="228"/>
      <c r="P951" s="228"/>
      <c r="Q951" s="189"/>
      <c r="R951" s="189"/>
      <c r="S951" s="187"/>
      <c r="T951" s="181"/>
      <c r="U951" s="187"/>
      <c r="V951" s="188"/>
      <c r="W951" s="189"/>
      <c r="X951" s="189"/>
      <c r="Y951" s="189"/>
      <c r="Z951" s="189"/>
      <c r="AA951" s="189"/>
      <c r="AB951" s="189"/>
      <c r="AC951" s="189"/>
      <c r="AD951" s="189"/>
      <c r="AE951" s="189"/>
      <c r="AF951" s="189"/>
      <c r="AG951" s="189"/>
      <c r="AH951" s="189"/>
      <c r="AI951" s="189"/>
      <c r="AJ951" s="189"/>
      <c r="AK951" s="189"/>
      <c r="AL951" s="189"/>
      <c r="AM951" s="189"/>
      <c r="AN951" s="189"/>
      <c r="AO951" s="189"/>
      <c r="AP951" s="189"/>
      <c r="AQ951" s="189"/>
      <c r="AR951" s="189"/>
      <c r="AS951" s="189"/>
      <c r="AT951" s="189"/>
      <c r="AU951" s="189"/>
      <c r="AV951" s="189"/>
      <c r="AW951" s="189"/>
      <c r="AX951" s="189"/>
      <c r="AY951" s="194"/>
      <c r="AZ951" s="142"/>
      <c r="BA951" s="184"/>
      <c r="BB951" s="184"/>
      <c r="BC951" s="184"/>
      <c r="BD951" s="189"/>
      <c r="BE951" s="189"/>
      <c r="BF951" s="189"/>
      <c r="BG951" s="189"/>
      <c r="BH951" s="291"/>
      <c r="BI951" s="292"/>
      <c r="BJ951" s="187"/>
      <c r="BK951" s="187"/>
      <c r="BL951" s="187"/>
      <c r="BM951" s="189"/>
      <c r="BN951" s="187"/>
      <c r="BO951" s="163"/>
      <c r="BP951" s="189"/>
      <c r="BR951" s="142"/>
      <c r="BS951" s="293"/>
      <c r="BT951" s="293"/>
      <c r="BU951" s="293"/>
      <c r="BV951" s="163"/>
      <c r="BW951" s="163"/>
      <c r="BX951" s="192"/>
      <c r="BY951" s="189"/>
      <c r="BZ951" s="189"/>
      <c r="CA951" s="193"/>
      <c r="CB951" s="194"/>
      <c r="CC951" s="292"/>
      <c r="CD951" s="189"/>
      <c r="CE951" s="189"/>
      <c r="CF951" s="181"/>
      <c r="CG951" s="294"/>
      <c r="CH951" s="294"/>
      <c r="CI951" s="227"/>
      <c r="CJ951" s="142"/>
      <c r="CK951" s="192"/>
      <c r="CL951" s="142"/>
      <c r="CM951" s="188"/>
      <c r="CN951" s="295"/>
      <c r="CO951" s="189"/>
      <c r="CP951" s="189"/>
      <c r="CQ951" s="189"/>
      <c r="CR951" s="142"/>
      <c r="CS951" s="194"/>
    </row>
    <row r="952" spans="2:97">
      <c r="B952" s="181"/>
      <c r="C952" s="65"/>
      <c r="D952" s="65"/>
      <c r="E952" s="65"/>
      <c r="J952" s="192"/>
      <c r="K952"/>
      <c r="L952"/>
      <c r="O952" s="228"/>
      <c r="P952" s="228"/>
      <c r="Q952" s="189"/>
      <c r="R952" s="189"/>
      <c r="S952" s="187"/>
      <c r="T952" s="181"/>
      <c r="U952" s="187"/>
      <c r="V952" s="188"/>
      <c r="W952" s="189"/>
      <c r="X952" s="189"/>
      <c r="Y952" s="189"/>
      <c r="Z952" s="189"/>
      <c r="AA952" s="189"/>
      <c r="AB952" s="189"/>
      <c r="AC952" s="189"/>
      <c r="AD952" s="189"/>
      <c r="AE952" s="189"/>
      <c r="AF952" s="189"/>
      <c r="AG952" s="189"/>
      <c r="AH952" s="189"/>
      <c r="AI952" s="189"/>
      <c r="AJ952" s="189"/>
      <c r="AK952" s="189"/>
      <c r="AL952" s="189"/>
      <c r="AM952" s="189"/>
      <c r="AN952" s="189"/>
      <c r="AO952" s="189"/>
      <c r="AP952" s="189"/>
      <c r="AQ952" s="189"/>
      <c r="AR952" s="189"/>
      <c r="AS952" s="189"/>
      <c r="AT952" s="189"/>
      <c r="AU952" s="189"/>
      <c r="AV952" s="189"/>
      <c r="AW952" s="189"/>
      <c r="AX952" s="189"/>
      <c r="AY952" s="194"/>
      <c r="AZ952" s="142"/>
      <c r="BA952" s="184"/>
      <c r="BB952" s="184"/>
      <c r="BC952" s="184"/>
      <c r="BD952" s="189"/>
      <c r="BE952" s="189"/>
      <c r="BF952" s="189"/>
      <c r="BG952" s="189"/>
      <c r="BH952" s="291"/>
      <c r="BI952" s="292"/>
      <c r="BJ952" s="187"/>
      <c r="BK952" s="187"/>
      <c r="BL952" s="187"/>
      <c r="BM952" s="189"/>
      <c r="BN952" s="187"/>
      <c r="BO952" s="163"/>
      <c r="BP952" s="189"/>
      <c r="BR952" s="142"/>
      <c r="BS952" s="293"/>
      <c r="BT952" s="293"/>
      <c r="BU952" s="293"/>
      <c r="BV952" s="163"/>
      <c r="BW952" s="163"/>
      <c r="BX952" s="192"/>
      <c r="BY952" s="189"/>
      <c r="BZ952" s="189"/>
      <c r="CA952" s="193"/>
      <c r="CB952" s="194"/>
      <c r="CC952" s="292"/>
      <c r="CD952" s="189"/>
      <c r="CE952" s="189"/>
      <c r="CF952" s="181"/>
      <c r="CG952" s="294"/>
      <c r="CH952" s="294"/>
      <c r="CI952" s="227"/>
      <c r="CJ952" s="142"/>
      <c r="CK952" s="192"/>
      <c r="CL952" s="142"/>
      <c r="CM952" s="188"/>
      <c r="CN952" s="295"/>
      <c r="CO952" s="189"/>
      <c r="CP952" s="189"/>
      <c r="CQ952" s="189"/>
      <c r="CR952" s="142"/>
      <c r="CS952" s="194"/>
    </row>
    <row r="953" spans="2:97">
      <c r="B953" s="181"/>
      <c r="C953" s="65"/>
      <c r="D953" s="65"/>
      <c r="E953" s="65"/>
      <c r="J953" s="192"/>
      <c r="K953"/>
      <c r="L953"/>
      <c r="O953" s="228"/>
      <c r="P953" s="228"/>
      <c r="Q953" s="189"/>
      <c r="R953" s="189"/>
      <c r="S953" s="187"/>
      <c r="T953" s="181"/>
      <c r="U953" s="187"/>
      <c r="V953" s="188"/>
      <c r="W953" s="189"/>
      <c r="X953" s="189"/>
      <c r="Y953" s="189"/>
      <c r="Z953" s="189"/>
      <c r="AA953" s="189"/>
      <c r="AB953" s="189"/>
      <c r="AC953" s="189"/>
      <c r="AD953" s="189"/>
      <c r="AE953" s="189"/>
      <c r="AF953" s="189"/>
      <c r="AG953" s="189"/>
      <c r="AH953" s="189"/>
      <c r="AI953" s="189"/>
      <c r="AJ953" s="189"/>
      <c r="AK953" s="189"/>
      <c r="AL953" s="189"/>
      <c r="AM953" s="189"/>
      <c r="AN953" s="189"/>
      <c r="AO953" s="189"/>
      <c r="AP953" s="189"/>
      <c r="AQ953" s="189"/>
      <c r="AR953" s="189"/>
      <c r="AS953" s="189"/>
      <c r="AT953" s="189"/>
      <c r="AU953" s="189"/>
      <c r="AV953" s="189"/>
      <c r="AW953" s="189"/>
      <c r="AX953" s="189"/>
      <c r="AY953" s="194"/>
      <c r="AZ953" s="142"/>
      <c r="BA953" s="184"/>
      <c r="BB953" s="184"/>
      <c r="BC953" s="184"/>
      <c r="BD953" s="189"/>
      <c r="BE953" s="189"/>
      <c r="BF953" s="189"/>
      <c r="BG953" s="189"/>
      <c r="BH953" s="291"/>
      <c r="BI953" s="292"/>
      <c r="BJ953" s="187"/>
      <c r="BK953" s="187"/>
      <c r="BL953" s="187"/>
      <c r="BM953" s="189"/>
      <c r="BN953" s="187"/>
      <c r="BO953" s="163"/>
      <c r="BP953" s="189"/>
      <c r="BR953" s="142"/>
      <c r="BS953" s="293"/>
      <c r="BT953" s="293"/>
      <c r="BU953" s="293"/>
      <c r="BV953" s="163"/>
      <c r="BW953" s="163"/>
      <c r="BX953" s="192"/>
      <c r="BY953" s="189"/>
      <c r="BZ953" s="189"/>
      <c r="CA953" s="193"/>
      <c r="CB953" s="194"/>
      <c r="CC953" s="292"/>
      <c r="CD953" s="189"/>
      <c r="CE953" s="189"/>
      <c r="CF953" s="181"/>
      <c r="CG953" s="294"/>
      <c r="CH953" s="294"/>
      <c r="CI953" s="227"/>
      <c r="CJ953" s="142"/>
      <c r="CK953" s="192"/>
      <c r="CL953" s="142"/>
      <c r="CM953" s="188"/>
      <c r="CN953" s="295"/>
      <c r="CO953" s="189"/>
      <c r="CP953" s="189"/>
      <c r="CQ953" s="189"/>
      <c r="CR953" s="142"/>
      <c r="CS953" s="194"/>
    </row>
    <row r="954" spans="2:97">
      <c r="B954" s="181"/>
      <c r="C954" s="65"/>
      <c r="D954" s="65"/>
      <c r="E954" s="65"/>
      <c r="J954" s="192"/>
      <c r="K954"/>
      <c r="L954"/>
      <c r="O954" s="228"/>
      <c r="P954" s="228"/>
      <c r="Q954" s="189"/>
      <c r="R954" s="189"/>
      <c r="S954" s="187"/>
      <c r="T954" s="181"/>
      <c r="U954" s="187"/>
      <c r="V954" s="188"/>
      <c r="W954" s="189"/>
      <c r="X954" s="189"/>
      <c r="Y954" s="189"/>
      <c r="Z954" s="189"/>
      <c r="AA954" s="189"/>
      <c r="AB954" s="189"/>
      <c r="AC954" s="189"/>
      <c r="AD954" s="189"/>
      <c r="AE954" s="189"/>
      <c r="AF954" s="189"/>
      <c r="AG954" s="189"/>
      <c r="AH954" s="189"/>
      <c r="AI954" s="189"/>
      <c r="AJ954" s="189"/>
      <c r="AK954" s="189"/>
      <c r="AL954" s="189"/>
      <c r="AM954" s="189"/>
      <c r="AN954" s="189"/>
      <c r="AO954" s="189"/>
      <c r="AP954" s="189"/>
      <c r="AQ954" s="189"/>
      <c r="AR954" s="189"/>
      <c r="AS954" s="189"/>
      <c r="AT954" s="189"/>
      <c r="AU954" s="189"/>
      <c r="AV954" s="189"/>
      <c r="AW954" s="189"/>
      <c r="AX954" s="189"/>
      <c r="AY954" s="194"/>
      <c r="AZ954" s="142"/>
      <c r="BA954" s="184"/>
      <c r="BB954" s="184"/>
      <c r="BC954" s="184"/>
      <c r="BD954" s="189"/>
      <c r="BE954" s="189"/>
      <c r="BF954" s="189"/>
      <c r="BG954" s="189"/>
      <c r="BH954" s="291"/>
      <c r="BI954" s="292"/>
      <c r="BJ954" s="187"/>
      <c r="BK954" s="187"/>
      <c r="BL954" s="187"/>
      <c r="BM954" s="189"/>
      <c r="BN954" s="187"/>
      <c r="BO954" s="163"/>
      <c r="BP954" s="189"/>
      <c r="BR954" s="142"/>
      <c r="BS954" s="293"/>
      <c r="BT954" s="293"/>
      <c r="BU954" s="293"/>
      <c r="BV954" s="163"/>
      <c r="BW954" s="163"/>
      <c r="BX954" s="192"/>
      <c r="BY954" s="189"/>
      <c r="BZ954" s="189"/>
      <c r="CA954" s="193"/>
      <c r="CB954" s="194"/>
      <c r="CC954" s="292"/>
      <c r="CD954" s="189"/>
      <c r="CE954" s="189"/>
      <c r="CF954" s="181"/>
      <c r="CG954" s="294"/>
      <c r="CH954" s="294"/>
      <c r="CI954" s="227"/>
      <c r="CJ954" s="142"/>
      <c r="CK954" s="192"/>
      <c r="CL954" s="142"/>
      <c r="CM954" s="188"/>
      <c r="CN954" s="295"/>
      <c r="CO954" s="189"/>
      <c r="CP954" s="189"/>
      <c r="CQ954" s="189"/>
      <c r="CR954" s="142"/>
      <c r="CS954" s="194"/>
    </row>
    <row r="955" spans="2:97">
      <c r="B955" s="181"/>
      <c r="C955" s="65"/>
      <c r="D955" s="65"/>
      <c r="E955" s="65"/>
      <c r="J955" s="192"/>
      <c r="K955"/>
      <c r="L955"/>
      <c r="O955" s="228"/>
      <c r="P955" s="228"/>
      <c r="Q955" s="189"/>
      <c r="R955" s="189"/>
      <c r="S955" s="187"/>
      <c r="T955" s="181"/>
      <c r="U955" s="187"/>
      <c r="V955" s="188"/>
      <c r="W955" s="189"/>
      <c r="X955" s="189"/>
      <c r="Y955" s="189"/>
      <c r="Z955" s="189"/>
      <c r="AA955" s="189"/>
      <c r="AB955" s="189"/>
      <c r="AC955" s="189"/>
      <c r="AD955" s="189"/>
      <c r="AE955" s="189"/>
      <c r="AF955" s="189"/>
      <c r="AG955" s="189"/>
      <c r="AH955" s="189"/>
      <c r="AI955" s="189"/>
      <c r="AJ955" s="189"/>
      <c r="AK955" s="189"/>
      <c r="AL955" s="189"/>
      <c r="AM955" s="189"/>
      <c r="AN955" s="189"/>
      <c r="AO955" s="189"/>
      <c r="AP955" s="189"/>
      <c r="AQ955" s="189"/>
      <c r="AR955" s="189"/>
      <c r="AS955" s="189"/>
      <c r="AT955" s="189"/>
      <c r="AU955" s="189"/>
      <c r="AV955" s="189"/>
      <c r="AW955" s="189"/>
      <c r="AX955" s="189"/>
      <c r="AY955" s="194"/>
      <c r="AZ955" s="142"/>
      <c r="BA955" s="184"/>
      <c r="BB955" s="184"/>
      <c r="BC955" s="184"/>
      <c r="BD955" s="189"/>
      <c r="BE955" s="189"/>
      <c r="BF955" s="189"/>
      <c r="BG955" s="189"/>
      <c r="BH955" s="291"/>
      <c r="BI955" s="292"/>
      <c r="BJ955" s="187"/>
      <c r="BK955" s="187"/>
      <c r="BL955" s="187"/>
      <c r="BM955" s="189"/>
      <c r="BN955" s="187"/>
      <c r="BO955" s="163"/>
      <c r="BP955" s="189"/>
      <c r="BR955" s="142"/>
      <c r="BS955" s="293"/>
      <c r="BT955" s="293"/>
      <c r="BU955" s="293"/>
      <c r="BV955" s="163"/>
      <c r="BW955" s="163"/>
      <c r="BX955" s="192"/>
      <c r="BY955" s="189"/>
      <c r="BZ955" s="189"/>
      <c r="CA955" s="193"/>
      <c r="CB955" s="194"/>
      <c r="CC955" s="292"/>
      <c r="CD955" s="189"/>
      <c r="CE955" s="189"/>
      <c r="CF955" s="181"/>
      <c r="CG955" s="294"/>
      <c r="CH955" s="294"/>
      <c r="CI955" s="227"/>
      <c r="CJ955" s="142"/>
      <c r="CK955" s="192"/>
      <c r="CL955" s="142"/>
      <c r="CM955" s="188"/>
      <c r="CN955" s="295"/>
      <c r="CO955" s="189"/>
      <c r="CP955" s="189"/>
      <c r="CQ955" s="189"/>
      <c r="CR955" s="142"/>
      <c r="CS955" s="194"/>
    </row>
    <row r="956" spans="2:97">
      <c r="B956" s="181"/>
      <c r="C956" s="65"/>
      <c r="D956" s="65"/>
      <c r="E956" s="65"/>
      <c r="J956" s="192"/>
      <c r="K956"/>
      <c r="L956"/>
      <c r="O956" s="228"/>
      <c r="P956" s="228"/>
      <c r="Q956" s="189"/>
      <c r="R956" s="189"/>
      <c r="S956" s="187"/>
      <c r="T956" s="181"/>
      <c r="U956" s="187"/>
      <c r="V956" s="188"/>
      <c r="W956" s="189"/>
      <c r="X956" s="189"/>
      <c r="Y956" s="189"/>
      <c r="Z956" s="189"/>
      <c r="AA956" s="189"/>
      <c r="AB956" s="189"/>
      <c r="AC956" s="189"/>
      <c r="AD956" s="189"/>
      <c r="AE956" s="189"/>
      <c r="AF956" s="189"/>
      <c r="AG956" s="189"/>
      <c r="AH956" s="189"/>
      <c r="AI956" s="189"/>
      <c r="AJ956" s="189"/>
      <c r="AK956" s="189"/>
      <c r="AL956" s="189"/>
      <c r="AM956" s="189"/>
      <c r="AN956" s="189"/>
      <c r="AO956" s="189"/>
      <c r="AP956" s="189"/>
      <c r="AQ956" s="189"/>
      <c r="AR956" s="189"/>
      <c r="AS956" s="189"/>
      <c r="AT956" s="189"/>
      <c r="AU956" s="189"/>
      <c r="AV956" s="189"/>
      <c r="AW956" s="189"/>
      <c r="AX956" s="189"/>
      <c r="AY956" s="194"/>
      <c r="AZ956" s="142"/>
      <c r="BA956" s="184"/>
      <c r="BB956" s="184"/>
      <c r="BC956" s="184"/>
      <c r="BD956" s="189"/>
      <c r="BE956" s="189"/>
      <c r="BF956" s="189"/>
      <c r="BG956" s="189"/>
      <c r="BH956" s="291"/>
      <c r="BI956" s="292"/>
      <c r="BJ956" s="187"/>
      <c r="BK956" s="187"/>
      <c r="BL956" s="187"/>
      <c r="BM956" s="189"/>
      <c r="BN956" s="187"/>
      <c r="BO956" s="163"/>
      <c r="BP956" s="189"/>
      <c r="BR956" s="142"/>
      <c r="BS956" s="293"/>
      <c r="BT956" s="293"/>
      <c r="BU956" s="293"/>
      <c r="BV956" s="163"/>
      <c r="BW956" s="163"/>
      <c r="BX956" s="192"/>
      <c r="BY956" s="189"/>
      <c r="BZ956" s="189"/>
      <c r="CA956" s="193"/>
      <c r="CB956" s="194"/>
      <c r="CC956" s="292"/>
      <c r="CD956" s="189"/>
      <c r="CE956" s="189"/>
      <c r="CF956" s="181"/>
      <c r="CG956" s="294"/>
      <c r="CH956" s="294"/>
      <c r="CI956" s="227"/>
      <c r="CJ956" s="142"/>
      <c r="CK956" s="192"/>
      <c r="CL956" s="142"/>
      <c r="CM956" s="188"/>
      <c r="CN956" s="295"/>
      <c r="CO956" s="189"/>
      <c r="CP956" s="189"/>
      <c r="CQ956" s="189"/>
      <c r="CR956" s="142"/>
      <c r="CS956" s="194"/>
    </row>
    <row r="957" spans="2:97">
      <c r="B957" s="181"/>
      <c r="C957" s="65"/>
      <c r="D957" s="65"/>
      <c r="E957" s="65"/>
      <c r="J957" s="192"/>
      <c r="K957"/>
      <c r="L957"/>
      <c r="O957" s="228"/>
      <c r="P957" s="228"/>
      <c r="Q957" s="189"/>
      <c r="R957" s="189"/>
      <c r="S957" s="187"/>
      <c r="T957" s="181"/>
      <c r="U957" s="187"/>
      <c r="V957" s="188"/>
      <c r="W957" s="189"/>
      <c r="X957" s="189"/>
      <c r="Y957" s="189"/>
      <c r="Z957" s="189"/>
      <c r="AA957" s="189"/>
      <c r="AB957" s="189"/>
      <c r="AC957" s="189"/>
      <c r="AD957" s="189"/>
      <c r="AE957" s="189"/>
      <c r="AF957" s="189"/>
      <c r="AG957" s="189"/>
      <c r="AH957" s="189"/>
      <c r="AI957" s="189"/>
      <c r="AJ957" s="189"/>
      <c r="AK957" s="189"/>
      <c r="AL957" s="189"/>
      <c r="AM957" s="189"/>
      <c r="AN957" s="189"/>
      <c r="AO957" s="189"/>
      <c r="AP957" s="189"/>
      <c r="AQ957" s="189"/>
      <c r="AR957" s="189"/>
      <c r="AS957" s="189"/>
      <c r="AT957" s="189"/>
      <c r="AU957" s="189"/>
      <c r="AV957" s="189"/>
      <c r="AW957" s="189"/>
      <c r="AX957" s="189"/>
      <c r="AY957" s="194"/>
      <c r="AZ957" s="142"/>
      <c r="BA957" s="184"/>
      <c r="BB957" s="184"/>
      <c r="BC957" s="184"/>
      <c r="BD957" s="189"/>
      <c r="BE957" s="189"/>
      <c r="BF957" s="189"/>
      <c r="BG957" s="189"/>
      <c r="BH957" s="291"/>
      <c r="BI957" s="292"/>
      <c r="BJ957" s="187"/>
      <c r="BK957" s="187"/>
      <c r="BL957" s="187"/>
      <c r="BM957" s="189"/>
      <c r="BN957" s="187"/>
      <c r="BO957" s="163"/>
      <c r="BP957" s="189"/>
      <c r="BR957" s="142"/>
      <c r="BS957" s="293"/>
      <c r="BT957" s="293"/>
      <c r="BU957" s="293"/>
      <c r="BV957" s="163"/>
      <c r="BW957" s="163"/>
      <c r="BX957" s="192"/>
      <c r="BY957" s="189"/>
      <c r="BZ957" s="189"/>
      <c r="CA957" s="193"/>
      <c r="CB957" s="194"/>
      <c r="CC957" s="292"/>
      <c r="CD957" s="189"/>
      <c r="CE957" s="189"/>
      <c r="CF957" s="181"/>
      <c r="CG957" s="294"/>
      <c r="CH957" s="294"/>
      <c r="CI957" s="227"/>
      <c r="CJ957" s="142"/>
      <c r="CK957" s="192"/>
      <c r="CL957" s="142"/>
      <c r="CM957" s="188"/>
      <c r="CN957" s="295"/>
      <c r="CO957" s="189"/>
      <c r="CP957" s="189"/>
      <c r="CQ957" s="189"/>
      <c r="CR957" s="142"/>
      <c r="CS957" s="194"/>
    </row>
    <row r="958" spans="2:97">
      <c r="B958" s="181"/>
      <c r="C958" s="65"/>
      <c r="D958" s="65"/>
      <c r="E958" s="65"/>
      <c r="J958" s="192"/>
      <c r="K958"/>
      <c r="L958"/>
      <c r="O958" s="228"/>
      <c r="P958" s="228"/>
      <c r="Q958" s="189"/>
      <c r="R958" s="189"/>
      <c r="S958" s="187"/>
      <c r="T958" s="181"/>
      <c r="U958" s="187"/>
      <c r="V958" s="188"/>
      <c r="W958" s="189"/>
      <c r="X958" s="189"/>
      <c r="Y958" s="189"/>
      <c r="Z958" s="189"/>
      <c r="AA958" s="189"/>
      <c r="AB958" s="189"/>
      <c r="AC958" s="189"/>
      <c r="AD958" s="189"/>
      <c r="AE958" s="189"/>
      <c r="AF958" s="189"/>
      <c r="AG958" s="189"/>
      <c r="AH958" s="189"/>
      <c r="AI958" s="189"/>
      <c r="AJ958" s="189"/>
      <c r="AK958" s="189"/>
      <c r="AL958" s="189"/>
      <c r="AM958" s="189"/>
      <c r="AN958" s="189"/>
      <c r="AO958" s="189"/>
      <c r="AP958" s="189"/>
      <c r="AQ958" s="189"/>
      <c r="AR958" s="189"/>
      <c r="AS958" s="189"/>
      <c r="AT958" s="189"/>
      <c r="AU958" s="189"/>
      <c r="AV958" s="189"/>
      <c r="AW958" s="189"/>
      <c r="AX958" s="189"/>
      <c r="AY958" s="194"/>
      <c r="AZ958" s="142"/>
      <c r="BA958" s="184"/>
      <c r="BB958" s="184"/>
      <c r="BC958" s="184"/>
      <c r="BD958" s="189"/>
      <c r="BE958" s="189"/>
      <c r="BF958" s="189"/>
      <c r="BG958" s="189"/>
      <c r="BH958" s="291"/>
      <c r="BI958" s="292"/>
      <c r="BJ958" s="187"/>
      <c r="BK958" s="187"/>
      <c r="BL958" s="187"/>
      <c r="BM958" s="189"/>
      <c r="BN958" s="187"/>
      <c r="BO958" s="163"/>
      <c r="BP958" s="189"/>
      <c r="BR958" s="142"/>
      <c r="BS958" s="293"/>
      <c r="BT958" s="293"/>
      <c r="BU958" s="293"/>
      <c r="BV958" s="163"/>
      <c r="BW958" s="163"/>
      <c r="BX958" s="192"/>
      <c r="BY958" s="189"/>
      <c r="BZ958" s="189"/>
      <c r="CA958" s="193"/>
      <c r="CB958" s="194"/>
      <c r="CC958" s="292"/>
      <c r="CD958" s="189"/>
      <c r="CE958" s="189"/>
      <c r="CF958" s="181"/>
      <c r="CG958" s="294"/>
      <c r="CH958" s="294"/>
      <c r="CI958" s="227"/>
      <c r="CJ958" s="142"/>
      <c r="CK958" s="192"/>
      <c r="CL958" s="142"/>
      <c r="CM958" s="188"/>
      <c r="CN958" s="295"/>
      <c r="CO958" s="189"/>
      <c r="CP958" s="189"/>
      <c r="CQ958" s="189"/>
      <c r="CR958" s="142"/>
      <c r="CS958" s="194"/>
    </row>
    <row r="959" spans="2:97">
      <c r="B959" s="181"/>
      <c r="C959" s="65"/>
      <c r="D959" s="65"/>
      <c r="E959" s="65"/>
      <c r="J959" s="192"/>
      <c r="K959"/>
      <c r="L959"/>
      <c r="O959" s="228"/>
      <c r="P959" s="228"/>
      <c r="Q959" s="189"/>
      <c r="R959" s="189"/>
      <c r="S959" s="187"/>
      <c r="T959" s="181"/>
      <c r="U959" s="187"/>
      <c r="V959" s="188"/>
      <c r="W959" s="189"/>
      <c r="X959" s="189"/>
      <c r="Y959" s="189"/>
      <c r="Z959" s="189"/>
      <c r="AA959" s="189"/>
      <c r="AB959" s="189"/>
      <c r="AC959" s="189"/>
      <c r="AD959" s="189"/>
      <c r="AE959" s="189"/>
      <c r="AF959" s="189"/>
      <c r="AG959" s="189"/>
      <c r="AH959" s="189"/>
      <c r="AI959" s="189"/>
      <c r="AJ959" s="189"/>
      <c r="AK959" s="189"/>
      <c r="AL959" s="189"/>
      <c r="AM959" s="189"/>
      <c r="AN959" s="189"/>
      <c r="AO959" s="189"/>
      <c r="AP959" s="189"/>
      <c r="AQ959" s="189"/>
      <c r="AR959" s="189"/>
      <c r="AS959" s="189"/>
      <c r="AT959" s="189"/>
      <c r="AU959" s="189"/>
      <c r="AV959" s="189"/>
      <c r="AW959" s="189"/>
      <c r="AX959" s="189"/>
      <c r="AY959" s="194"/>
      <c r="AZ959" s="142"/>
      <c r="BA959" s="184"/>
      <c r="BB959" s="184"/>
      <c r="BC959" s="184"/>
      <c r="BD959" s="189"/>
      <c r="BE959" s="189"/>
      <c r="BF959" s="189"/>
      <c r="BG959" s="189"/>
      <c r="BH959" s="291"/>
      <c r="BI959" s="292"/>
      <c r="BJ959" s="187"/>
      <c r="BK959" s="187"/>
      <c r="BL959" s="187"/>
      <c r="BM959" s="189"/>
      <c r="BN959" s="187"/>
      <c r="BO959" s="163"/>
      <c r="BP959" s="189"/>
      <c r="BR959" s="142"/>
      <c r="BS959" s="293"/>
      <c r="BT959" s="293"/>
      <c r="BU959" s="293"/>
      <c r="BV959" s="163"/>
      <c r="BW959" s="163"/>
      <c r="BX959" s="192"/>
      <c r="BY959" s="189"/>
      <c r="BZ959" s="189"/>
      <c r="CA959" s="193"/>
      <c r="CB959" s="194"/>
      <c r="CC959" s="292"/>
      <c r="CD959" s="189"/>
      <c r="CE959" s="189"/>
      <c r="CF959" s="181"/>
      <c r="CG959" s="294"/>
      <c r="CH959" s="294"/>
      <c r="CI959" s="227"/>
      <c r="CJ959" s="142"/>
      <c r="CK959" s="192"/>
      <c r="CL959" s="142"/>
      <c r="CM959" s="188"/>
      <c r="CN959" s="295"/>
      <c r="CO959" s="189"/>
      <c r="CP959" s="189"/>
      <c r="CQ959" s="189"/>
      <c r="CR959" s="142"/>
      <c r="CS959" s="194"/>
    </row>
    <row r="960" spans="2:97">
      <c r="B960" s="181"/>
      <c r="C960" s="65"/>
      <c r="D960" s="65"/>
      <c r="E960" s="65"/>
      <c r="J960" s="192"/>
      <c r="K960"/>
      <c r="L960"/>
      <c r="O960" s="228"/>
      <c r="P960" s="228"/>
      <c r="Q960" s="189"/>
      <c r="R960" s="189"/>
      <c r="S960" s="187"/>
      <c r="T960" s="181"/>
      <c r="U960" s="187"/>
      <c r="V960" s="188"/>
      <c r="W960" s="189"/>
      <c r="X960" s="189"/>
      <c r="Y960" s="189"/>
      <c r="Z960" s="189"/>
      <c r="AA960" s="189"/>
      <c r="AB960" s="189"/>
      <c r="AC960" s="189"/>
      <c r="AD960" s="189"/>
      <c r="AE960" s="189"/>
      <c r="AF960" s="189"/>
      <c r="AG960" s="189"/>
      <c r="AH960" s="189"/>
      <c r="AI960" s="189"/>
      <c r="AJ960" s="189"/>
      <c r="AK960" s="189"/>
      <c r="AL960" s="189"/>
      <c r="AM960" s="189"/>
      <c r="AN960" s="189"/>
      <c r="AO960" s="189"/>
      <c r="AP960" s="189"/>
      <c r="AQ960" s="189"/>
      <c r="AR960" s="189"/>
      <c r="AS960" s="189"/>
      <c r="AT960" s="189"/>
      <c r="AU960" s="189"/>
      <c r="AV960" s="189"/>
      <c r="AW960" s="189"/>
      <c r="AX960" s="189"/>
      <c r="AY960" s="194"/>
      <c r="AZ960" s="142"/>
      <c r="BA960" s="184"/>
      <c r="BB960" s="184"/>
      <c r="BC960" s="184"/>
      <c r="BD960" s="189"/>
      <c r="BE960" s="189"/>
      <c r="BF960" s="189"/>
      <c r="BG960" s="189"/>
      <c r="BH960" s="291"/>
      <c r="BI960" s="292"/>
      <c r="BJ960" s="187"/>
      <c r="BK960" s="187"/>
      <c r="BL960" s="187"/>
      <c r="BM960" s="189"/>
      <c r="BN960" s="187"/>
      <c r="BO960" s="163"/>
      <c r="BP960" s="189"/>
      <c r="BR960" s="142"/>
      <c r="BS960" s="293"/>
      <c r="BT960" s="293"/>
      <c r="BU960" s="293"/>
      <c r="BV960" s="163"/>
      <c r="BW960" s="163"/>
      <c r="BX960" s="192"/>
      <c r="BY960" s="189"/>
      <c r="BZ960" s="189"/>
      <c r="CA960" s="193"/>
      <c r="CB960" s="194"/>
      <c r="CC960" s="292"/>
      <c r="CD960" s="189"/>
      <c r="CE960" s="189"/>
      <c r="CF960" s="181"/>
      <c r="CG960" s="294"/>
      <c r="CH960" s="294"/>
      <c r="CI960" s="227"/>
      <c r="CJ960" s="142"/>
      <c r="CK960" s="192"/>
      <c r="CL960" s="142"/>
      <c r="CM960" s="188"/>
      <c r="CN960" s="295"/>
      <c r="CO960" s="189"/>
      <c r="CP960" s="189"/>
      <c r="CQ960" s="189"/>
      <c r="CR960" s="142"/>
      <c r="CS960" s="194"/>
    </row>
    <row r="961" spans="2:97">
      <c r="B961" s="181"/>
      <c r="C961" s="65"/>
      <c r="D961" s="65"/>
      <c r="E961" s="65"/>
      <c r="J961" s="192"/>
      <c r="K961"/>
      <c r="L961"/>
      <c r="O961" s="228"/>
      <c r="P961" s="228"/>
      <c r="Q961" s="189"/>
      <c r="R961" s="189"/>
      <c r="S961" s="187"/>
      <c r="T961" s="181"/>
      <c r="U961" s="187"/>
      <c r="V961" s="188"/>
      <c r="W961" s="189"/>
      <c r="X961" s="189"/>
      <c r="Y961" s="189"/>
      <c r="Z961" s="189"/>
      <c r="AA961" s="189"/>
      <c r="AB961" s="189"/>
      <c r="AC961" s="189"/>
      <c r="AD961" s="189"/>
      <c r="AE961" s="189"/>
      <c r="AF961" s="189"/>
      <c r="AG961" s="189"/>
      <c r="AH961" s="189"/>
      <c r="AI961" s="189"/>
      <c r="AJ961" s="189"/>
      <c r="AK961" s="189"/>
      <c r="AL961" s="189"/>
      <c r="AM961" s="189"/>
      <c r="AN961" s="189"/>
      <c r="AO961" s="189"/>
      <c r="AP961" s="189"/>
      <c r="AQ961" s="189"/>
      <c r="AR961" s="189"/>
      <c r="AS961" s="189"/>
      <c r="AT961" s="189"/>
      <c r="AU961" s="189"/>
      <c r="AV961" s="189"/>
      <c r="AW961" s="189"/>
      <c r="AX961" s="189"/>
      <c r="AY961" s="194"/>
      <c r="AZ961" s="142"/>
      <c r="BA961" s="184"/>
      <c r="BB961" s="184"/>
      <c r="BC961" s="184"/>
      <c r="BD961" s="189"/>
      <c r="BE961" s="189"/>
      <c r="BF961" s="189"/>
      <c r="BG961" s="189"/>
      <c r="BH961" s="291"/>
      <c r="BI961" s="292"/>
      <c r="BJ961" s="187"/>
      <c r="BK961" s="187"/>
      <c r="BL961" s="187"/>
      <c r="BM961" s="189"/>
      <c r="BN961" s="187"/>
      <c r="BO961" s="163"/>
      <c r="BP961" s="189"/>
      <c r="BR961" s="142"/>
      <c r="BS961" s="293"/>
      <c r="BT961" s="293"/>
      <c r="BU961" s="293"/>
      <c r="BV961" s="163"/>
      <c r="BW961" s="163"/>
      <c r="BX961" s="192"/>
      <c r="BY961" s="189"/>
      <c r="BZ961" s="189"/>
      <c r="CA961" s="193"/>
      <c r="CB961" s="194"/>
      <c r="CC961" s="292"/>
      <c r="CD961" s="189"/>
      <c r="CE961" s="189"/>
      <c r="CF961" s="181"/>
      <c r="CG961" s="294"/>
      <c r="CH961" s="294"/>
      <c r="CI961" s="227"/>
      <c r="CJ961" s="142"/>
      <c r="CK961" s="192"/>
      <c r="CL961" s="142"/>
      <c r="CM961" s="188"/>
      <c r="CN961" s="295"/>
      <c r="CO961" s="189"/>
      <c r="CP961" s="189"/>
      <c r="CQ961" s="189"/>
      <c r="CR961" s="142"/>
      <c r="CS961" s="194"/>
    </row>
    <row r="962" spans="2:97">
      <c r="B962" s="181"/>
      <c r="C962" s="65"/>
      <c r="D962" s="65"/>
      <c r="E962" s="65"/>
      <c r="J962" s="192"/>
      <c r="K962"/>
      <c r="L962"/>
      <c r="O962" s="228"/>
      <c r="P962" s="228"/>
      <c r="Q962" s="189"/>
      <c r="R962" s="189"/>
      <c r="S962" s="187"/>
      <c r="T962" s="181"/>
      <c r="U962" s="187"/>
      <c r="V962" s="188"/>
      <c r="W962" s="189"/>
      <c r="X962" s="189"/>
      <c r="Y962" s="189"/>
      <c r="Z962" s="189"/>
      <c r="AA962" s="189"/>
      <c r="AB962" s="189"/>
      <c r="AC962" s="189"/>
      <c r="AD962" s="189"/>
      <c r="AE962" s="189"/>
      <c r="AF962" s="189"/>
      <c r="AG962" s="189"/>
      <c r="AH962" s="189"/>
      <c r="AI962" s="189"/>
      <c r="AJ962" s="189"/>
      <c r="AK962" s="189"/>
      <c r="AL962" s="189"/>
      <c r="AM962" s="189"/>
      <c r="AN962" s="189"/>
      <c r="AO962" s="189"/>
      <c r="AP962" s="189"/>
      <c r="AQ962" s="189"/>
      <c r="AR962" s="189"/>
      <c r="AS962" s="189"/>
      <c r="AT962" s="189"/>
      <c r="AU962" s="189"/>
      <c r="AV962" s="189"/>
      <c r="AW962" s="189"/>
      <c r="AX962" s="189"/>
      <c r="AY962" s="194"/>
      <c r="AZ962" s="142"/>
      <c r="BA962" s="184"/>
      <c r="BB962" s="184"/>
      <c r="BC962" s="184"/>
      <c r="BD962" s="189"/>
      <c r="BE962" s="189"/>
      <c r="BF962" s="189"/>
      <c r="BG962" s="189"/>
      <c r="BH962" s="291"/>
      <c r="BI962" s="292"/>
      <c r="BJ962" s="187"/>
      <c r="BK962" s="187"/>
      <c r="BL962" s="187"/>
      <c r="BM962" s="189"/>
      <c r="BN962" s="187"/>
      <c r="BO962" s="163"/>
      <c r="BP962" s="189"/>
      <c r="BR962" s="142"/>
      <c r="BS962" s="293"/>
      <c r="BT962" s="293"/>
      <c r="BU962" s="293"/>
      <c r="BV962" s="163"/>
      <c r="BW962" s="163"/>
      <c r="BX962" s="192"/>
      <c r="BY962" s="189"/>
      <c r="BZ962" s="189"/>
      <c r="CA962" s="193"/>
      <c r="CB962" s="194"/>
      <c r="CC962" s="292"/>
      <c r="CD962" s="189"/>
      <c r="CE962" s="189"/>
      <c r="CF962" s="181"/>
      <c r="CG962" s="294"/>
      <c r="CH962" s="294"/>
      <c r="CI962" s="227"/>
      <c r="CJ962" s="142"/>
      <c r="CK962" s="192"/>
      <c r="CL962" s="142"/>
      <c r="CM962" s="188"/>
      <c r="CN962" s="295"/>
      <c r="CO962" s="189"/>
      <c r="CP962" s="189"/>
      <c r="CQ962" s="189"/>
      <c r="CR962" s="142"/>
      <c r="CS962" s="194"/>
    </row>
    <row r="963" spans="2:97">
      <c r="B963" s="181"/>
      <c r="C963" s="65"/>
      <c r="D963" s="65"/>
      <c r="E963" s="65"/>
      <c r="J963" s="192"/>
      <c r="K963"/>
      <c r="L963"/>
      <c r="O963" s="228"/>
      <c r="P963" s="228"/>
      <c r="Q963" s="189"/>
      <c r="R963" s="189"/>
      <c r="S963" s="187"/>
      <c r="T963" s="181"/>
      <c r="U963" s="187"/>
      <c r="V963" s="188"/>
      <c r="W963" s="189"/>
      <c r="X963" s="189"/>
      <c r="Y963" s="189"/>
      <c r="Z963" s="189"/>
      <c r="AA963" s="189"/>
      <c r="AB963" s="189"/>
      <c r="AC963" s="189"/>
      <c r="AD963" s="189"/>
      <c r="AE963" s="189"/>
      <c r="AF963" s="189"/>
      <c r="AG963" s="189"/>
      <c r="AH963" s="189"/>
      <c r="AI963" s="189"/>
      <c r="AJ963" s="189"/>
      <c r="AK963" s="189"/>
      <c r="AL963" s="189"/>
      <c r="AM963" s="189"/>
      <c r="AN963" s="189"/>
      <c r="AO963" s="189"/>
      <c r="AP963" s="189"/>
      <c r="AQ963" s="189"/>
      <c r="AR963" s="189"/>
      <c r="AS963" s="189"/>
      <c r="AT963" s="189"/>
      <c r="AU963" s="189"/>
      <c r="AV963" s="189"/>
      <c r="AW963" s="189"/>
      <c r="AX963" s="189"/>
      <c r="AY963" s="194"/>
      <c r="AZ963" s="142"/>
      <c r="BA963" s="184"/>
      <c r="BB963" s="184"/>
      <c r="BC963" s="184"/>
      <c r="BD963" s="189"/>
      <c r="BE963" s="189"/>
      <c r="BF963" s="189"/>
      <c r="BG963" s="189"/>
      <c r="BH963" s="291"/>
      <c r="BI963" s="292"/>
      <c r="BJ963" s="187"/>
      <c r="BK963" s="187"/>
      <c r="BL963" s="187"/>
      <c r="BM963" s="189"/>
      <c r="BN963" s="187"/>
      <c r="BO963" s="163"/>
      <c r="BP963" s="189"/>
      <c r="BR963" s="142"/>
      <c r="BS963" s="293"/>
      <c r="BT963" s="293"/>
      <c r="BU963" s="293"/>
      <c r="BV963" s="163"/>
      <c r="BW963" s="163"/>
      <c r="BX963" s="192"/>
      <c r="BY963" s="189"/>
      <c r="BZ963" s="189"/>
      <c r="CA963" s="193"/>
      <c r="CB963" s="194"/>
      <c r="CC963" s="292"/>
      <c r="CD963" s="189"/>
      <c r="CE963" s="189"/>
      <c r="CF963" s="181"/>
      <c r="CG963" s="294"/>
      <c r="CH963" s="294"/>
      <c r="CI963" s="227"/>
      <c r="CJ963" s="142"/>
      <c r="CK963" s="192"/>
      <c r="CL963" s="142"/>
      <c r="CM963" s="188"/>
      <c r="CN963" s="295"/>
      <c r="CO963" s="189"/>
      <c r="CP963" s="189"/>
      <c r="CQ963" s="189"/>
      <c r="CR963" s="142"/>
      <c r="CS963" s="194"/>
    </row>
    <row r="964" spans="2:97">
      <c r="B964" s="181"/>
      <c r="C964" s="65"/>
      <c r="D964" s="65"/>
      <c r="E964" s="65"/>
      <c r="J964" s="192"/>
      <c r="K964"/>
      <c r="L964"/>
      <c r="O964" s="228"/>
      <c r="P964" s="228"/>
      <c r="Q964" s="189"/>
      <c r="R964" s="189"/>
      <c r="S964" s="187"/>
      <c r="T964" s="181"/>
      <c r="U964" s="187"/>
      <c r="V964" s="188"/>
      <c r="W964" s="189"/>
      <c r="X964" s="189"/>
      <c r="Y964" s="189"/>
      <c r="Z964" s="189"/>
      <c r="AA964" s="189"/>
      <c r="AB964" s="189"/>
      <c r="AC964" s="189"/>
      <c r="AD964" s="189"/>
      <c r="AE964" s="189"/>
      <c r="AF964" s="189"/>
      <c r="AG964" s="189"/>
      <c r="AH964" s="189"/>
      <c r="AI964" s="189"/>
      <c r="AJ964" s="189"/>
      <c r="AK964" s="189"/>
      <c r="AL964" s="189"/>
      <c r="AM964" s="189"/>
      <c r="AN964" s="189"/>
      <c r="AO964" s="189"/>
      <c r="AP964" s="189"/>
      <c r="AQ964" s="189"/>
      <c r="AR964" s="189"/>
      <c r="AS964" s="189"/>
      <c r="AT964" s="189"/>
      <c r="AU964" s="189"/>
      <c r="AV964" s="189"/>
      <c r="AW964" s="189"/>
      <c r="AX964" s="189"/>
      <c r="AY964" s="194"/>
      <c r="AZ964" s="142"/>
      <c r="BA964" s="184"/>
      <c r="BB964" s="184"/>
      <c r="BC964" s="184"/>
      <c r="BD964" s="189"/>
      <c r="BE964" s="189"/>
      <c r="BF964" s="189"/>
      <c r="BG964" s="189"/>
      <c r="BH964" s="291"/>
      <c r="BI964" s="292"/>
      <c r="BJ964" s="187"/>
      <c r="BK964" s="187"/>
      <c r="BL964" s="187"/>
      <c r="BM964" s="189"/>
      <c r="BN964" s="187"/>
      <c r="BO964" s="163"/>
      <c r="BP964" s="189"/>
      <c r="BR964" s="142"/>
      <c r="BS964" s="293"/>
      <c r="BT964" s="293"/>
      <c r="BU964" s="293"/>
      <c r="BV964" s="163"/>
      <c r="BW964" s="163"/>
      <c r="BX964" s="192"/>
      <c r="BY964" s="189"/>
      <c r="BZ964" s="189"/>
      <c r="CA964" s="193"/>
      <c r="CB964" s="194"/>
      <c r="CC964" s="292"/>
      <c r="CD964" s="189"/>
      <c r="CE964" s="189"/>
      <c r="CF964" s="181"/>
      <c r="CG964" s="294"/>
      <c r="CH964" s="294"/>
      <c r="CI964" s="227"/>
      <c r="CJ964" s="142"/>
      <c r="CK964" s="192"/>
      <c r="CL964" s="142"/>
      <c r="CM964" s="188"/>
      <c r="CN964" s="295"/>
      <c r="CO964" s="189"/>
      <c r="CP964" s="189"/>
      <c r="CQ964" s="189"/>
      <c r="CR964" s="142"/>
      <c r="CS964" s="194"/>
    </row>
    <row r="965" spans="2:97">
      <c r="B965" s="181"/>
      <c r="C965" s="65"/>
      <c r="D965" s="65"/>
      <c r="E965" s="65"/>
      <c r="J965" s="192"/>
      <c r="K965"/>
      <c r="L965"/>
      <c r="O965" s="228"/>
      <c r="P965" s="228"/>
      <c r="Q965" s="189"/>
      <c r="R965" s="189"/>
      <c r="S965" s="187"/>
      <c r="T965" s="181"/>
      <c r="U965" s="187"/>
      <c r="V965" s="188"/>
      <c r="W965" s="189"/>
      <c r="X965" s="189"/>
      <c r="Y965" s="189"/>
      <c r="Z965" s="189"/>
      <c r="AA965" s="189"/>
      <c r="AB965" s="189"/>
      <c r="AC965" s="189"/>
      <c r="AD965" s="189"/>
      <c r="AE965" s="189"/>
      <c r="AF965" s="189"/>
      <c r="AG965" s="189"/>
      <c r="AH965" s="189"/>
      <c r="AI965" s="189"/>
      <c r="AJ965" s="189"/>
      <c r="AK965" s="189"/>
      <c r="AL965" s="189"/>
      <c r="AM965" s="189"/>
      <c r="AN965" s="189"/>
      <c r="AO965" s="189"/>
      <c r="AP965" s="189"/>
      <c r="AQ965" s="189"/>
      <c r="AR965" s="189"/>
      <c r="AS965" s="189"/>
      <c r="AT965" s="189"/>
      <c r="AU965" s="189"/>
      <c r="AV965" s="189"/>
      <c r="AW965" s="189"/>
      <c r="AX965" s="189"/>
      <c r="AY965" s="194"/>
      <c r="AZ965" s="142"/>
      <c r="BA965" s="184"/>
      <c r="BB965" s="184"/>
      <c r="BC965" s="184"/>
      <c r="BD965" s="189"/>
      <c r="BE965" s="189"/>
      <c r="BF965" s="189"/>
      <c r="BG965" s="189"/>
      <c r="BH965" s="291"/>
      <c r="BI965" s="292"/>
      <c r="BJ965" s="187"/>
      <c r="BK965" s="187"/>
      <c r="BL965" s="187"/>
      <c r="BM965" s="189"/>
      <c r="BN965" s="187"/>
      <c r="BO965" s="163"/>
      <c r="BP965" s="189"/>
      <c r="BR965" s="142"/>
      <c r="BS965" s="293"/>
      <c r="BT965" s="293"/>
      <c r="BU965" s="293"/>
      <c r="BV965" s="163"/>
      <c r="BW965" s="163"/>
      <c r="BX965" s="192"/>
      <c r="BY965" s="189"/>
      <c r="BZ965" s="189"/>
      <c r="CA965" s="193"/>
      <c r="CB965" s="194"/>
      <c r="CC965" s="292"/>
      <c r="CD965" s="189"/>
      <c r="CE965" s="189"/>
      <c r="CF965" s="181"/>
      <c r="CG965" s="294"/>
      <c r="CH965" s="294"/>
      <c r="CI965" s="227"/>
      <c r="CJ965" s="142"/>
      <c r="CK965" s="192"/>
      <c r="CL965" s="142"/>
      <c r="CM965" s="188"/>
      <c r="CN965" s="295"/>
      <c r="CO965" s="189"/>
      <c r="CP965" s="189"/>
      <c r="CQ965" s="189"/>
      <c r="CR965" s="142"/>
      <c r="CS965" s="194"/>
    </row>
    <row r="966" spans="2:97">
      <c r="B966" s="181"/>
      <c r="C966" s="65"/>
      <c r="D966" s="65"/>
      <c r="E966" s="65"/>
      <c r="J966" s="192"/>
      <c r="K966"/>
      <c r="L966"/>
      <c r="O966" s="228"/>
      <c r="P966" s="228"/>
      <c r="Q966" s="189"/>
      <c r="R966" s="189"/>
      <c r="S966" s="187"/>
      <c r="T966" s="181"/>
      <c r="U966" s="187"/>
      <c r="V966" s="188"/>
      <c r="W966" s="189"/>
      <c r="X966" s="189"/>
      <c r="Y966" s="189"/>
      <c r="Z966" s="189"/>
      <c r="AA966" s="189"/>
      <c r="AB966" s="189"/>
      <c r="AC966" s="189"/>
      <c r="AD966" s="189"/>
      <c r="AE966" s="189"/>
      <c r="AF966" s="189"/>
      <c r="AG966" s="189"/>
      <c r="AH966" s="189"/>
      <c r="AI966" s="189"/>
      <c r="AJ966" s="189"/>
      <c r="AK966" s="189"/>
      <c r="AL966" s="189"/>
      <c r="AM966" s="189"/>
      <c r="AN966" s="189"/>
      <c r="AO966" s="189"/>
      <c r="AP966" s="189"/>
      <c r="AQ966" s="189"/>
      <c r="AR966" s="189"/>
      <c r="AS966" s="189"/>
      <c r="AT966" s="189"/>
      <c r="AU966" s="189"/>
      <c r="AV966" s="189"/>
      <c r="AW966" s="189"/>
      <c r="AX966" s="189"/>
      <c r="AY966" s="194"/>
      <c r="AZ966" s="142"/>
      <c r="BA966" s="184"/>
      <c r="BB966" s="184"/>
      <c r="BC966" s="184"/>
      <c r="BD966" s="189"/>
      <c r="BE966" s="189"/>
      <c r="BF966" s="189"/>
      <c r="BG966" s="189"/>
      <c r="BH966" s="291"/>
      <c r="BI966" s="292"/>
      <c r="BJ966" s="187"/>
      <c r="BK966" s="187"/>
      <c r="BL966" s="187"/>
      <c r="BM966" s="189"/>
      <c r="BN966" s="187"/>
      <c r="BO966" s="163"/>
      <c r="BP966" s="189"/>
      <c r="BR966" s="142"/>
      <c r="BS966" s="293"/>
      <c r="BT966" s="293"/>
      <c r="BU966" s="293"/>
      <c r="BV966" s="163"/>
      <c r="BW966" s="163"/>
      <c r="BX966" s="192"/>
      <c r="BY966" s="189"/>
      <c r="BZ966" s="189"/>
      <c r="CA966" s="193"/>
      <c r="CB966" s="194"/>
      <c r="CC966" s="292"/>
      <c r="CD966" s="189"/>
      <c r="CE966" s="189"/>
      <c r="CF966" s="181"/>
      <c r="CG966" s="294"/>
      <c r="CH966" s="294"/>
      <c r="CI966" s="227"/>
      <c r="CJ966" s="142"/>
      <c r="CK966" s="192"/>
      <c r="CL966" s="142"/>
      <c r="CM966" s="188"/>
      <c r="CN966" s="295"/>
      <c r="CO966" s="189"/>
      <c r="CP966" s="189"/>
      <c r="CQ966" s="189"/>
      <c r="CR966" s="142"/>
      <c r="CS966" s="194"/>
    </row>
    <row r="967" spans="2:97">
      <c r="B967" s="181"/>
      <c r="C967" s="65"/>
      <c r="D967" s="65"/>
      <c r="E967" s="65"/>
      <c r="J967" s="192"/>
      <c r="K967"/>
      <c r="L967"/>
      <c r="O967" s="228"/>
      <c r="P967" s="228"/>
      <c r="Q967" s="189"/>
      <c r="R967" s="189"/>
      <c r="S967" s="187"/>
      <c r="T967" s="181"/>
      <c r="U967" s="187"/>
      <c r="V967" s="188"/>
      <c r="W967" s="189"/>
      <c r="X967" s="189"/>
      <c r="Y967" s="189"/>
      <c r="Z967" s="189"/>
      <c r="AA967" s="189"/>
      <c r="AB967" s="189"/>
      <c r="AC967" s="189"/>
      <c r="AD967" s="189"/>
      <c r="AE967" s="189"/>
      <c r="AF967" s="189"/>
      <c r="AG967" s="189"/>
      <c r="AH967" s="189"/>
      <c r="AI967" s="189"/>
      <c r="AJ967" s="189"/>
      <c r="AK967" s="189"/>
      <c r="AL967" s="189"/>
      <c r="AM967" s="189"/>
      <c r="AN967" s="189"/>
      <c r="AO967" s="189"/>
      <c r="AP967" s="189"/>
      <c r="AQ967" s="189"/>
      <c r="AR967" s="189"/>
      <c r="AS967" s="189"/>
      <c r="AT967" s="189"/>
      <c r="AU967" s="189"/>
      <c r="AV967" s="189"/>
      <c r="AW967" s="189"/>
      <c r="AX967" s="189"/>
      <c r="AY967" s="194"/>
      <c r="AZ967" s="142"/>
      <c r="BA967" s="184"/>
      <c r="BB967" s="184"/>
      <c r="BC967" s="184"/>
      <c r="BD967" s="189"/>
      <c r="BE967" s="189"/>
      <c r="BF967" s="189"/>
      <c r="BG967" s="189"/>
      <c r="BH967" s="291"/>
      <c r="BI967" s="292"/>
      <c r="BJ967" s="187"/>
      <c r="BK967" s="187"/>
      <c r="BL967" s="187"/>
      <c r="BM967" s="189"/>
      <c r="BN967" s="187"/>
      <c r="BO967" s="163"/>
      <c r="BP967" s="189"/>
      <c r="BR967" s="142"/>
      <c r="BS967" s="293"/>
      <c r="BT967" s="293"/>
      <c r="BU967" s="293"/>
      <c r="BV967" s="163"/>
      <c r="BW967" s="163"/>
      <c r="BX967" s="192"/>
      <c r="BY967" s="189"/>
      <c r="BZ967" s="189"/>
      <c r="CA967" s="193"/>
      <c r="CB967" s="194"/>
      <c r="CC967" s="292"/>
      <c r="CD967" s="189"/>
      <c r="CE967" s="189"/>
      <c r="CF967" s="181"/>
      <c r="CG967" s="294"/>
      <c r="CH967" s="294"/>
      <c r="CI967" s="227"/>
      <c r="CJ967" s="142"/>
      <c r="CK967" s="192"/>
      <c r="CL967" s="142"/>
      <c r="CM967" s="188"/>
      <c r="CN967" s="295"/>
      <c r="CO967" s="189"/>
      <c r="CP967" s="189"/>
      <c r="CQ967" s="189"/>
      <c r="CR967" s="142"/>
      <c r="CS967" s="194"/>
    </row>
    <row r="968" spans="2:97">
      <c r="B968" s="181"/>
      <c r="C968" s="65"/>
      <c r="D968" s="65"/>
      <c r="E968" s="65"/>
      <c r="J968" s="192"/>
      <c r="K968"/>
      <c r="L968"/>
      <c r="O968" s="228"/>
      <c r="P968" s="228"/>
      <c r="Q968" s="189"/>
      <c r="R968" s="189"/>
      <c r="S968" s="187"/>
      <c r="T968" s="181"/>
      <c r="U968" s="187"/>
      <c r="V968" s="188"/>
      <c r="W968" s="189"/>
      <c r="X968" s="189"/>
      <c r="Y968" s="189"/>
      <c r="Z968" s="189"/>
      <c r="AA968" s="189"/>
      <c r="AB968" s="189"/>
      <c r="AC968" s="189"/>
      <c r="AD968" s="189"/>
      <c r="AE968" s="189"/>
      <c r="AF968" s="189"/>
      <c r="AG968" s="189"/>
      <c r="AH968" s="189"/>
      <c r="AI968" s="189"/>
      <c r="AJ968" s="189"/>
      <c r="AK968" s="189"/>
      <c r="AL968" s="189"/>
      <c r="AM968" s="189"/>
      <c r="AN968" s="189"/>
      <c r="AO968" s="189"/>
      <c r="AP968" s="189"/>
      <c r="AQ968" s="189"/>
      <c r="AR968" s="189"/>
      <c r="AS968" s="189"/>
      <c r="AT968" s="189"/>
      <c r="AU968" s="189"/>
      <c r="AV968" s="189"/>
      <c r="AW968" s="189"/>
      <c r="AX968" s="189"/>
      <c r="AY968" s="194"/>
      <c r="AZ968" s="142"/>
      <c r="BA968" s="184"/>
      <c r="BB968" s="184"/>
      <c r="BC968" s="184"/>
      <c r="BD968" s="189"/>
      <c r="BE968" s="189"/>
      <c r="BF968" s="189"/>
      <c r="BG968" s="189"/>
      <c r="BH968" s="291"/>
      <c r="BI968" s="292"/>
      <c r="BJ968" s="187"/>
      <c r="BK968" s="187"/>
      <c r="BL968" s="187"/>
      <c r="BM968" s="189"/>
      <c r="BN968" s="187"/>
      <c r="BO968" s="163"/>
      <c r="BP968" s="189"/>
      <c r="BR968" s="142"/>
      <c r="BS968" s="293"/>
      <c r="BT968" s="293"/>
      <c r="BU968" s="293"/>
      <c r="BV968" s="163"/>
      <c r="BW968" s="163"/>
      <c r="BX968" s="192"/>
      <c r="BY968" s="189"/>
      <c r="BZ968" s="189"/>
      <c r="CA968" s="193"/>
      <c r="CB968" s="194"/>
      <c r="CC968" s="292"/>
      <c r="CD968" s="189"/>
      <c r="CE968" s="189"/>
      <c r="CF968" s="181"/>
      <c r="CG968" s="294"/>
      <c r="CH968" s="294"/>
      <c r="CI968" s="227"/>
      <c r="CJ968" s="142"/>
      <c r="CK968" s="192"/>
      <c r="CL968" s="142"/>
      <c r="CM968" s="188"/>
      <c r="CN968" s="295"/>
      <c r="CO968" s="189"/>
      <c r="CP968" s="189"/>
      <c r="CQ968" s="189"/>
      <c r="CR968" s="142"/>
      <c r="CS968" s="194"/>
    </row>
    <row r="969" spans="2:97">
      <c r="B969" s="181"/>
      <c r="C969" s="65"/>
      <c r="D969" s="65"/>
      <c r="E969" s="65"/>
      <c r="J969" s="192"/>
      <c r="K969"/>
      <c r="L969"/>
      <c r="O969" s="228"/>
      <c r="P969" s="228"/>
      <c r="Q969" s="189"/>
      <c r="R969" s="189"/>
      <c r="S969" s="187"/>
      <c r="T969" s="181"/>
      <c r="U969" s="187"/>
      <c r="V969" s="188"/>
      <c r="W969" s="189"/>
      <c r="X969" s="189"/>
      <c r="Y969" s="189"/>
      <c r="Z969" s="189"/>
      <c r="AA969" s="189"/>
      <c r="AB969" s="189"/>
      <c r="AC969" s="189"/>
      <c r="AD969" s="189"/>
      <c r="AE969" s="189"/>
      <c r="AF969" s="189"/>
      <c r="AG969" s="189"/>
      <c r="AH969" s="189"/>
      <c r="AI969" s="189"/>
      <c r="AJ969" s="189"/>
      <c r="AK969" s="189"/>
      <c r="AL969" s="189"/>
      <c r="AM969" s="189"/>
      <c r="AN969" s="189"/>
      <c r="AO969" s="189"/>
      <c r="AP969" s="189"/>
      <c r="AQ969" s="189"/>
      <c r="AR969" s="189"/>
      <c r="AS969" s="189"/>
      <c r="AT969" s="189"/>
      <c r="AU969" s="189"/>
      <c r="AV969" s="189"/>
      <c r="AW969" s="189"/>
      <c r="AX969" s="189"/>
      <c r="AY969" s="194"/>
      <c r="AZ969" s="142"/>
      <c r="BA969" s="184"/>
      <c r="BB969" s="184"/>
      <c r="BC969" s="184"/>
      <c r="BD969" s="189"/>
      <c r="BE969" s="189"/>
      <c r="BF969" s="189"/>
      <c r="BG969" s="189"/>
      <c r="BH969" s="291"/>
      <c r="BI969" s="292"/>
      <c r="BJ969" s="187"/>
      <c r="BK969" s="187"/>
      <c r="BL969" s="187"/>
      <c r="BM969" s="189"/>
      <c r="BN969" s="187"/>
      <c r="BO969" s="163"/>
      <c r="BP969" s="189"/>
      <c r="BR969" s="142"/>
      <c r="BS969" s="293"/>
      <c r="BT969" s="293"/>
      <c r="BU969" s="293"/>
      <c r="BV969" s="163"/>
      <c r="BW969" s="163"/>
      <c r="BX969" s="192"/>
      <c r="BY969" s="189"/>
      <c r="BZ969" s="189"/>
      <c r="CA969" s="193"/>
      <c r="CB969" s="194"/>
      <c r="CC969" s="292"/>
      <c r="CD969" s="189"/>
      <c r="CE969" s="189"/>
      <c r="CF969" s="181"/>
      <c r="CG969" s="294"/>
      <c r="CH969" s="294"/>
      <c r="CI969" s="227"/>
      <c r="CJ969" s="142"/>
      <c r="CK969" s="192"/>
      <c r="CL969" s="142"/>
      <c r="CM969" s="188"/>
      <c r="CN969" s="295"/>
      <c r="CO969" s="189"/>
      <c r="CP969" s="189"/>
      <c r="CQ969" s="189"/>
      <c r="CR969" s="142"/>
      <c r="CS969" s="194"/>
    </row>
    <row r="970" spans="2:97">
      <c r="B970" s="181"/>
      <c r="C970" s="65"/>
      <c r="D970" s="65"/>
      <c r="E970" s="65"/>
      <c r="J970" s="192"/>
      <c r="K970"/>
      <c r="L970"/>
      <c r="O970" s="228"/>
      <c r="P970" s="228"/>
      <c r="Q970" s="189"/>
      <c r="R970" s="189"/>
      <c r="S970" s="187"/>
      <c r="T970" s="181"/>
      <c r="U970" s="187"/>
      <c r="V970" s="188"/>
      <c r="W970" s="189"/>
      <c r="X970" s="189"/>
      <c r="Y970" s="189"/>
      <c r="Z970" s="189"/>
      <c r="AA970" s="189"/>
      <c r="AB970" s="189"/>
      <c r="AC970" s="189"/>
      <c r="AD970" s="189"/>
      <c r="AE970" s="189"/>
      <c r="AF970" s="189"/>
      <c r="AG970" s="189"/>
      <c r="AH970" s="189"/>
      <c r="AI970" s="189"/>
      <c r="AJ970" s="189"/>
      <c r="AK970" s="189"/>
      <c r="AL970" s="189"/>
      <c r="AM970" s="189"/>
      <c r="AN970" s="189"/>
      <c r="AO970" s="189"/>
      <c r="AP970" s="189"/>
      <c r="AQ970" s="189"/>
      <c r="AR970" s="189"/>
      <c r="AS970" s="189"/>
      <c r="AT970" s="189"/>
      <c r="AU970" s="189"/>
      <c r="AV970" s="189"/>
      <c r="AW970" s="189"/>
      <c r="AX970" s="189"/>
      <c r="AY970" s="194"/>
      <c r="AZ970" s="142"/>
      <c r="BA970" s="184"/>
      <c r="BB970" s="184"/>
      <c r="BC970" s="184"/>
      <c r="BD970" s="189"/>
      <c r="BE970" s="189"/>
      <c r="BF970" s="189"/>
      <c r="BG970" s="189"/>
      <c r="BH970" s="291"/>
      <c r="BI970" s="292"/>
      <c r="BJ970" s="187"/>
      <c r="BK970" s="187"/>
      <c r="BL970" s="187"/>
      <c r="BM970" s="189"/>
      <c r="BN970" s="187"/>
      <c r="BO970" s="163"/>
      <c r="BP970" s="189"/>
      <c r="BR970" s="142"/>
      <c r="BS970" s="293"/>
      <c r="BT970" s="293"/>
      <c r="BU970" s="293"/>
      <c r="BV970" s="163"/>
      <c r="BW970" s="163"/>
      <c r="BX970" s="192"/>
      <c r="BY970" s="189"/>
      <c r="BZ970" s="189"/>
      <c r="CA970" s="193"/>
      <c r="CB970" s="194"/>
      <c r="CC970" s="292"/>
      <c r="CD970" s="189"/>
      <c r="CE970" s="189"/>
      <c r="CF970" s="181"/>
      <c r="CG970" s="294"/>
      <c r="CH970" s="294"/>
      <c r="CI970" s="227"/>
      <c r="CJ970" s="142"/>
      <c r="CK970" s="192"/>
      <c r="CL970" s="142"/>
      <c r="CM970" s="188"/>
      <c r="CN970" s="295"/>
      <c r="CO970" s="189"/>
      <c r="CP970" s="189"/>
      <c r="CQ970" s="189"/>
      <c r="CR970" s="142"/>
      <c r="CS970" s="194"/>
    </row>
    <row r="971" spans="2:97">
      <c r="B971" s="181"/>
      <c r="C971" s="65"/>
      <c r="D971" s="65"/>
      <c r="E971" s="65"/>
      <c r="J971" s="192"/>
      <c r="K971"/>
      <c r="L971"/>
      <c r="O971" s="228"/>
      <c r="P971" s="228"/>
      <c r="Q971" s="189"/>
      <c r="R971" s="189"/>
      <c r="S971" s="187"/>
      <c r="T971" s="181"/>
      <c r="U971" s="187"/>
      <c r="V971" s="188"/>
      <c r="W971" s="189"/>
      <c r="X971" s="189"/>
      <c r="Y971" s="189"/>
      <c r="Z971" s="189"/>
      <c r="AA971" s="189"/>
      <c r="AB971" s="189"/>
      <c r="AC971" s="189"/>
      <c r="AD971" s="189"/>
      <c r="AE971" s="189"/>
      <c r="AF971" s="189"/>
      <c r="AG971" s="189"/>
      <c r="AH971" s="189"/>
      <c r="AI971" s="189"/>
      <c r="AJ971" s="189"/>
      <c r="AK971" s="189"/>
      <c r="AL971" s="189"/>
      <c r="AM971" s="189"/>
      <c r="AN971" s="189"/>
      <c r="AO971" s="189"/>
      <c r="AP971" s="189"/>
      <c r="AQ971" s="189"/>
      <c r="AR971" s="189"/>
      <c r="AS971" s="189"/>
      <c r="AT971" s="189"/>
      <c r="AU971" s="189"/>
      <c r="AV971" s="189"/>
      <c r="AW971" s="189"/>
      <c r="AX971" s="189"/>
      <c r="AY971" s="194"/>
      <c r="AZ971" s="142"/>
      <c r="BA971" s="184"/>
      <c r="BB971" s="184"/>
      <c r="BC971" s="184"/>
      <c r="BD971" s="189"/>
      <c r="BE971" s="189"/>
      <c r="BF971" s="189"/>
      <c r="BG971" s="189"/>
      <c r="BH971" s="291"/>
      <c r="BI971" s="292"/>
      <c r="BJ971" s="187"/>
      <c r="BK971" s="187"/>
      <c r="BL971" s="187"/>
      <c r="BM971" s="189"/>
      <c r="BN971" s="187"/>
      <c r="BO971" s="163"/>
      <c r="BP971" s="189"/>
      <c r="BR971" s="142"/>
      <c r="BS971" s="293"/>
      <c r="BT971" s="293"/>
      <c r="BU971" s="293"/>
      <c r="BV971" s="163"/>
      <c r="BW971" s="163"/>
      <c r="BX971" s="192"/>
      <c r="BY971" s="189"/>
      <c r="BZ971" s="189"/>
      <c r="CA971" s="193"/>
      <c r="CB971" s="194"/>
      <c r="CC971" s="292"/>
      <c r="CD971" s="189"/>
      <c r="CE971" s="189"/>
      <c r="CF971" s="181"/>
      <c r="CG971" s="294"/>
      <c r="CH971" s="294"/>
      <c r="CI971" s="227"/>
      <c r="CJ971" s="142"/>
      <c r="CK971" s="192"/>
      <c r="CL971" s="142"/>
      <c r="CM971" s="188"/>
      <c r="CN971" s="295"/>
      <c r="CO971" s="189"/>
      <c r="CP971" s="189"/>
      <c r="CQ971" s="189"/>
      <c r="CR971" s="142"/>
      <c r="CS971" s="194"/>
    </row>
    <row r="972" spans="2:97">
      <c r="B972" s="181"/>
      <c r="C972" s="65"/>
      <c r="D972" s="65"/>
      <c r="E972" s="65"/>
      <c r="J972" s="192"/>
      <c r="K972"/>
      <c r="L972"/>
      <c r="O972" s="228"/>
      <c r="P972" s="228"/>
      <c r="Q972" s="189"/>
      <c r="R972" s="189"/>
      <c r="S972" s="187"/>
      <c r="T972" s="181"/>
      <c r="U972" s="187"/>
      <c r="V972" s="188"/>
      <c r="W972" s="189"/>
      <c r="X972" s="189"/>
      <c r="Y972" s="189"/>
      <c r="Z972" s="189"/>
      <c r="AA972" s="189"/>
      <c r="AB972" s="189"/>
      <c r="AC972" s="189"/>
      <c r="AD972" s="189"/>
      <c r="AE972" s="189"/>
      <c r="AF972" s="189"/>
      <c r="AG972" s="189"/>
      <c r="AH972" s="189"/>
      <c r="AI972" s="189"/>
      <c r="AJ972" s="189"/>
      <c r="AK972" s="189"/>
      <c r="AL972" s="189"/>
      <c r="AM972" s="189"/>
      <c r="AN972" s="189"/>
      <c r="AO972" s="189"/>
      <c r="AP972" s="189"/>
      <c r="AQ972" s="189"/>
      <c r="AR972" s="189"/>
      <c r="AS972" s="189"/>
      <c r="AT972" s="189"/>
      <c r="AU972" s="189"/>
      <c r="AV972" s="189"/>
      <c r="AW972" s="189"/>
      <c r="AX972" s="189"/>
      <c r="AY972" s="194"/>
      <c r="AZ972" s="142"/>
      <c r="BA972" s="184"/>
      <c r="BB972" s="184"/>
      <c r="BC972" s="184"/>
      <c r="BD972" s="189"/>
      <c r="BE972" s="189"/>
      <c r="BF972" s="189"/>
      <c r="BG972" s="189"/>
      <c r="BH972" s="291"/>
      <c r="BI972" s="292"/>
      <c r="BJ972" s="187"/>
      <c r="BK972" s="187"/>
      <c r="BL972" s="187"/>
      <c r="BM972" s="189"/>
      <c r="BN972" s="187"/>
      <c r="BO972" s="163"/>
      <c r="BP972" s="189"/>
      <c r="BR972" s="142"/>
      <c r="BS972" s="293"/>
      <c r="BT972" s="293"/>
      <c r="BU972" s="293"/>
      <c r="BV972" s="163"/>
      <c r="BW972" s="163"/>
      <c r="BX972" s="192"/>
      <c r="BY972" s="189"/>
      <c r="BZ972" s="189"/>
      <c r="CA972" s="193"/>
      <c r="CB972" s="194"/>
      <c r="CC972" s="292"/>
      <c r="CD972" s="189"/>
      <c r="CE972" s="189"/>
      <c r="CF972" s="181"/>
      <c r="CG972" s="294"/>
      <c r="CH972" s="294"/>
      <c r="CI972" s="227"/>
      <c r="CJ972" s="142"/>
      <c r="CK972" s="192"/>
      <c r="CL972" s="142"/>
      <c r="CM972" s="188"/>
      <c r="CN972" s="295"/>
      <c r="CO972" s="189"/>
      <c r="CP972" s="189"/>
      <c r="CQ972" s="189"/>
      <c r="CR972" s="142"/>
      <c r="CS972" s="194"/>
    </row>
    <row r="973" spans="2:97">
      <c r="B973" s="181"/>
      <c r="C973" s="65"/>
      <c r="D973" s="65"/>
      <c r="E973" s="65"/>
      <c r="J973" s="192"/>
      <c r="K973"/>
      <c r="L973"/>
      <c r="O973" s="228"/>
      <c r="P973" s="228"/>
      <c r="Q973" s="189"/>
      <c r="R973" s="189"/>
      <c r="S973" s="187"/>
      <c r="T973" s="181"/>
      <c r="U973" s="187"/>
      <c r="V973" s="188"/>
      <c r="W973" s="189"/>
      <c r="X973" s="189"/>
      <c r="Y973" s="189"/>
      <c r="Z973" s="189"/>
      <c r="AA973" s="189"/>
      <c r="AB973" s="189"/>
      <c r="AC973" s="189"/>
      <c r="AD973" s="189"/>
      <c r="AE973" s="189"/>
      <c r="AF973" s="189"/>
      <c r="AG973" s="189"/>
      <c r="AH973" s="189"/>
      <c r="AI973" s="189"/>
      <c r="AJ973" s="189"/>
      <c r="AK973" s="189"/>
      <c r="AL973" s="189"/>
      <c r="AM973" s="189"/>
      <c r="AN973" s="189"/>
      <c r="AO973" s="189"/>
      <c r="AP973" s="189"/>
      <c r="AQ973" s="189"/>
      <c r="AR973" s="189"/>
      <c r="AS973" s="189"/>
      <c r="AT973" s="189"/>
      <c r="AU973" s="189"/>
      <c r="AV973" s="189"/>
      <c r="AW973" s="189"/>
      <c r="AX973" s="189"/>
      <c r="AY973" s="194"/>
      <c r="AZ973" s="142"/>
      <c r="BA973" s="184"/>
      <c r="BB973" s="184"/>
      <c r="BC973" s="184"/>
      <c r="BD973" s="189"/>
      <c r="BE973" s="189"/>
      <c r="BF973" s="189"/>
      <c r="BG973" s="189"/>
      <c r="BH973" s="291"/>
      <c r="BI973" s="292"/>
      <c r="BJ973" s="187"/>
      <c r="BK973" s="187"/>
      <c r="BL973" s="187"/>
      <c r="BM973" s="189"/>
      <c r="BN973" s="187"/>
      <c r="BO973" s="163"/>
      <c r="BP973" s="189"/>
      <c r="BR973" s="142"/>
      <c r="BS973" s="293"/>
      <c r="BT973" s="293"/>
      <c r="BU973" s="293"/>
      <c r="BV973" s="163"/>
      <c r="BW973" s="163"/>
      <c r="BX973" s="192"/>
      <c r="BY973" s="189"/>
      <c r="BZ973" s="189"/>
      <c r="CA973" s="193"/>
      <c r="CB973" s="194"/>
      <c r="CC973" s="292"/>
      <c r="CD973" s="189"/>
      <c r="CE973" s="189"/>
      <c r="CF973" s="181"/>
      <c r="CG973" s="294"/>
      <c r="CH973" s="294"/>
      <c r="CI973" s="227"/>
      <c r="CJ973" s="142"/>
      <c r="CK973" s="192"/>
      <c r="CL973" s="142"/>
      <c r="CM973" s="188"/>
      <c r="CN973" s="295"/>
      <c r="CO973" s="189"/>
      <c r="CP973" s="189"/>
      <c r="CQ973" s="189"/>
      <c r="CR973" s="142"/>
      <c r="CS973" s="194"/>
    </row>
    <row r="974" spans="2:97">
      <c r="B974" s="181"/>
      <c r="C974" s="65"/>
      <c r="D974" s="65"/>
      <c r="E974" s="65"/>
      <c r="J974" s="192"/>
      <c r="K974"/>
      <c r="L974"/>
      <c r="O974" s="228"/>
      <c r="P974" s="228"/>
      <c r="Q974" s="189"/>
      <c r="R974" s="189"/>
      <c r="S974" s="187"/>
      <c r="T974" s="181"/>
      <c r="U974" s="187"/>
      <c r="V974" s="188"/>
      <c r="W974" s="189"/>
      <c r="X974" s="189"/>
      <c r="Y974" s="189"/>
      <c r="Z974" s="189"/>
      <c r="AA974" s="189"/>
      <c r="AB974" s="189"/>
      <c r="AC974" s="189"/>
      <c r="AD974" s="189"/>
      <c r="AE974" s="189"/>
      <c r="AF974" s="189"/>
      <c r="AG974" s="189"/>
      <c r="AH974" s="189"/>
      <c r="AI974" s="189"/>
      <c r="AJ974" s="189"/>
      <c r="AK974" s="189"/>
      <c r="AL974" s="189"/>
      <c r="AM974" s="189"/>
      <c r="AN974" s="189"/>
      <c r="AO974" s="189"/>
      <c r="AP974" s="189"/>
      <c r="AQ974" s="189"/>
      <c r="AR974" s="189"/>
      <c r="AS974" s="189"/>
      <c r="AT974" s="189"/>
      <c r="AU974" s="189"/>
      <c r="AV974" s="189"/>
      <c r="AW974" s="189"/>
      <c r="AX974" s="189"/>
      <c r="AY974" s="194"/>
      <c r="AZ974" s="142"/>
      <c r="BA974" s="184"/>
      <c r="BB974" s="184"/>
      <c r="BC974" s="184"/>
      <c r="BD974" s="189"/>
      <c r="BE974" s="189"/>
      <c r="BF974" s="189"/>
      <c r="BG974" s="189"/>
      <c r="BH974" s="291"/>
      <c r="BI974" s="292"/>
      <c r="BJ974" s="187"/>
      <c r="BK974" s="187"/>
      <c r="BL974" s="187"/>
      <c r="BM974" s="189"/>
      <c r="BN974" s="187"/>
      <c r="BO974" s="163"/>
      <c r="BP974" s="189"/>
      <c r="BR974" s="142"/>
      <c r="BS974" s="293"/>
      <c r="BT974" s="293"/>
      <c r="BU974" s="293"/>
      <c r="BV974" s="163"/>
      <c r="BW974" s="163"/>
      <c r="BX974" s="192"/>
      <c r="BY974" s="189"/>
      <c r="BZ974" s="189"/>
      <c r="CA974" s="193"/>
      <c r="CB974" s="194"/>
      <c r="CC974" s="292"/>
      <c r="CD974" s="189"/>
      <c r="CE974" s="189"/>
      <c r="CF974" s="181"/>
      <c r="CG974" s="294"/>
      <c r="CH974" s="294"/>
      <c r="CI974" s="227"/>
      <c r="CJ974" s="142"/>
      <c r="CK974" s="192"/>
      <c r="CL974" s="142"/>
      <c r="CM974" s="188"/>
      <c r="CN974" s="295"/>
      <c r="CO974" s="189"/>
      <c r="CP974" s="189"/>
      <c r="CQ974" s="189"/>
      <c r="CR974" s="142"/>
      <c r="CS974" s="194"/>
    </row>
    <row r="975" spans="2:97">
      <c r="B975" s="181"/>
      <c r="C975" s="65"/>
      <c r="D975" s="65"/>
      <c r="E975" s="65"/>
      <c r="J975" s="192"/>
      <c r="K975"/>
      <c r="L975"/>
      <c r="O975" s="228"/>
      <c r="P975" s="228"/>
      <c r="Q975" s="189"/>
      <c r="R975" s="189"/>
      <c r="S975" s="187"/>
      <c r="T975" s="181"/>
      <c r="U975" s="187"/>
      <c r="V975" s="188"/>
      <c r="W975" s="189"/>
      <c r="X975" s="189"/>
      <c r="Y975" s="189"/>
      <c r="Z975" s="189"/>
      <c r="AA975" s="189"/>
      <c r="AB975" s="189"/>
      <c r="AC975" s="189"/>
      <c r="AD975" s="189"/>
      <c r="AE975" s="189"/>
      <c r="AF975" s="189"/>
      <c r="AG975" s="189"/>
      <c r="AH975" s="189"/>
      <c r="AI975" s="189"/>
      <c r="AJ975" s="189"/>
      <c r="AK975" s="189"/>
      <c r="AL975" s="189"/>
      <c r="AM975" s="189"/>
      <c r="AN975" s="189"/>
      <c r="AO975" s="189"/>
      <c r="AP975" s="189"/>
      <c r="AQ975" s="189"/>
      <c r="AR975" s="189"/>
      <c r="AS975" s="189"/>
      <c r="AT975" s="189"/>
      <c r="AU975" s="189"/>
      <c r="AV975" s="189"/>
      <c r="AW975" s="189"/>
      <c r="AX975" s="189"/>
      <c r="AY975" s="194"/>
      <c r="AZ975" s="142"/>
      <c r="BA975" s="184"/>
      <c r="BB975" s="184"/>
      <c r="BC975" s="184"/>
      <c r="BD975" s="189"/>
      <c r="BE975" s="189"/>
      <c r="BF975" s="189"/>
      <c r="BG975" s="189"/>
      <c r="BH975" s="291"/>
      <c r="BI975" s="292"/>
      <c r="BJ975" s="187"/>
      <c r="BK975" s="187"/>
      <c r="BL975" s="187"/>
      <c r="BM975" s="189"/>
      <c r="BN975" s="187"/>
      <c r="BO975" s="163"/>
      <c r="BP975" s="189"/>
      <c r="BR975" s="142"/>
      <c r="BS975" s="293"/>
      <c r="BT975" s="293"/>
      <c r="BU975" s="293"/>
      <c r="BV975" s="163"/>
      <c r="BW975" s="163"/>
      <c r="BX975" s="192"/>
      <c r="BY975" s="189"/>
      <c r="BZ975" s="189"/>
      <c r="CA975" s="193"/>
      <c r="CB975" s="194"/>
      <c r="CC975" s="292"/>
      <c r="CD975" s="189"/>
      <c r="CE975" s="189"/>
      <c r="CF975" s="181"/>
      <c r="CG975" s="294"/>
      <c r="CH975" s="294"/>
      <c r="CI975" s="227"/>
      <c r="CJ975" s="142"/>
      <c r="CK975" s="192"/>
      <c r="CL975" s="142"/>
      <c r="CM975" s="188"/>
      <c r="CN975" s="295"/>
      <c r="CO975" s="189"/>
      <c r="CP975" s="189"/>
      <c r="CQ975" s="189"/>
      <c r="CR975" s="142"/>
      <c r="CS975" s="194"/>
    </row>
    <row r="976" spans="2:97">
      <c r="B976" s="181"/>
      <c r="C976" s="65"/>
      <c r="D976" s="65"/>
      <c r="E976" s="65"/>
      <c r="J976" s="192"/>
      <c r="K976"/>
      <c r="L976"/>
      <c r="O976" s="228"/>
      <c r="P976" s="228"/>
      <c r="Q976" s="189"/>
      <c r="R976" s="189"/>
      <c r="S976" s="187"/>
      <c r="T976" s="181"/>
      <c r="U976" s="187"/>
      <c r="V976" s="188"/>
      <c r="W976" s="189"/>
      <c r="X976" s="189"/>
      <c r="Y976" s="189"/>
      <c r="Z976" s="189"/>
      <c r="AA976" s="189"/>
      <c r="AB976" s="189"/>
      <c r="AC976" s="189"/>
      <c r="AD976" s="189"/>
      <c r="AE976" s="189"/>
      <c r="AF976" s="189"/>
      <c r="AG976" s="189"/>
      <c r="AH976" s="189"/>
      <c r="AI976" s="189"/>
      <c r="AJ976" s="189"/>
      <c r="AK976" s="189"/>
      <c r="AL976" s="189"/>
      <c r="AM976" s="189"/>
      <c r="AN976" s="189"/>
      <c r="AO976" s="189"/>
      <c r="AP976" s="189"/>
      <c r="AQ976" s="189"/>
      <c r="AR976" s="189"/>
      <c r="AS976" s="189"/>
      <c r="AT976" s="189"/>
      <c r="AU976" s="189"/>
      <c r="AV976" s="189"/>
      <c r="AW976" s="189"/>
      <c r="AX976" s="189"/>
      <c r="AY976" s="194"/>
      <c r="AZ976" s="142"/>
      <c r="BA976" s="184"/>
      <c r="BB976" s="184"/>
      <c r="BC976" s="184"/>
      <c r="BD976" s="189"/>
      <c r="BE976" s="189"/>
      <c r="BF976" s="189"/>
      <c r="BG976" s="189"/>
      <c r="BH976" s="291"/>
      <c r="BI976" s="292"/>
      <c r="BJ976" s="187"/>
      <c r="BK976" s="187"/>
      <c r="BL976" s="187"/>
      <c r="BM976" s="189"/>
      <c r="BN976" s="187"/>
      <c r="BO976" s="163"/>
      <c r="BP976" s="189"/>
      <c r="BR976" s="142"/>
      <c r="BS976" s="293"/>
      <c r="BT976" s="293"/>
      <c r="BU976" s="293"/>
      <c r="BV976" s="163"/>
      <c r="BW976" s="163"/>
      <c r="BX976" s="192"/>
      <c r="BY976" s="189"/>
      <c r="BZ976" s="189"/>
      <c r="CA976" s="193"/>
      <c r="CB976" s="194"/>
      <c r="CC976" s="292"/>
      <c r="CD976" s="189"/>
      <c r="CE976" s="189"/>
      <c r="CF976" s="181"/>
      <c r="CG976" s="294"/>
      <c r="CH976" s="294"/>
      <c r="CI976" s="227"/>
      <c r="CJ976" s="142"/>
      <c r="CK976" s="192"/>
      <c r="CL976" s="142"/>
      <c r="CM976" s="188"/>
      <c r="CN976" s="295"/>
      <c r="CO976" s="189"/>
      <c r="CP976" s="189"/>
      <c r="CQ976" s="189"/>
      <c r="CR976" s="142"/>
      <c r="CS976" s="194"/>
    </row>
    <row r="977" spans="2:97">
      <c r="B977" s="181"/>
      <c r="C977" s="65"/>
      <c r="D977" s="65"/>
      <c r="E977" s="65"/>
      <c r="J977" s="192"/>
      <c r="K977"/>
      <c r="L977"/>
      <c r="O977" s="228"/>
      <c r="P977" s="228"/>
      <c r="Q977" s="189"/>
      <c r="R977" s="189"/>
      <c r="S977" s="187"/>
      <c r="T977" s="181"/>
      <c r="U977" s="187"/>
      <c r="V977" s="188"/>
      <c r="W977" s="189"/>
      <c r="X977" s="189"/>
      <c r="Y977" s="189"/>
      <c r="Z977" s="189"/>
      <c r="AA977" s="189"/>
      <c r="AB977" s="189"/>
      <c r="AC977" s="189"/>
      <c r="AD977" s="189"/>
      <c r="AE977" s="189"/>
      <c r="AF977" s="189"/>
      <c r="AG977" s="189"/>
      <c r="AH977" s="189"/>
      <c r="AI977" s="189"/>
      <c r="AJ977" s="189"/>
      <c r="AK977" s="189"/>
      <c r="AL977" s="189"/>
      <c r="AM977" s="189"/>
      <c r="AN977" s="189"/>
      <c r="AO977" s="189"/>
      <c r="AP977" s="189"/>
      <c r="AQ977" s="189"/>
      <c r="AR977" s="189"/>
      <c r="AS977" s="189"/>
      <c r="AT977" s="189"/>
      <c r="AU977" s="189"/>
      <c r="AV977" s="189"/>
      <c r="AW977" s="189"/>
      <c r="AX977" s="189"/>
      <c r="AY977" s="194"/>
      <c r="AZ977" s="142"/>
      <c r="BA977" s="184"/>
      <c r="BB977" s="184"/>
      <c r="BC977" s="184"/>
      <c r="BD977" s="189"/>
      <c r="BE977" s="189"/>
      <c r="BF977" s="189"/>
      <c r="BG977" s="189"/>
      <c r="BH977" s="291"/>
      <c r="BI977" s="292"/>
      <c r="BJ977" s="187"/>
      <c r="BK977" s="187"/>
      <c r="BL977" s="187"/>
      <c r="BM977" s="189"/>
      <c r="BN977" s="187"/>
      <c r="BO977" s="163"/>
      <c r="BP977" s="189"/>
      <c r="BR977" s="142"/>
      <c r="BS977" s="293"/>
      <c r="BT977" s="293"/>
      <c r="BU977" s="293"/>
      <c r="BV977" s="163"/>
      <c r="BW977" s="163"/>
      <c r="BX977" s="192"/>
      <c r="BY977" s="189"/>
      <c r="BZ977" s="189"/>
      <c r="CA977" s="193"/>
      <c r="CB977" s="194"/>
      <c r="CC977" s="292"/>
      <c r="CD977" s="189"/>
      <c r="CE977" s="189"/>
      <c r="CF977" s="181"/>
      <c r="CG977" s="294"/>
      <c r="CH977" s="294"/>
      <c r="CI977" s="227"/>
      <c r="CJ977" s="142"/>
      <c r="CK977" s="192"/>
      <c r="CL977" s="142"/>
      <c r="CM977" s="188"/>
      <c r="CN977" s="295"/>
      <c r="CO977" s="189"/>
      <c r="CP977" s="189"/>
      <c r="CQ977" s="189"/>
      <c r="CR977" s="142"/>
      <c r="CS977" s="194"/>
    </row>
    <row r="978" spans="2:97">
      <c r="B978" s="181"/>
      <c r="C978" s="65"/>
      <c r="D978" s="65"/>
      <c r="E978" s="65"/>
      <c r="J978" s="192"/>
      <c r="K978"/>
      <c r="L978"/>
      <c r="O978" s="228"/>
      <c r="P978" s="228"/>
      <c r="Q978" s="189"/>
      <c r="R978" s="189"/>
      <c r="S978" s="187"/>
      <c r="T978" s="181"/>
      <c r="U978" s="187"/>
      <c r="V978" s="188"/>
      <c r="W978" s="189"/>
      <c r="X978" s="189"/>
      <c r="Y978" s="189"/>
      <c r="Z978" s="189"/>
      <c r="AA978" s="189"/>
      <c r="AB978" s="189"/>
      <c r="AC978" s="189"/>
      <c r="AD978" s="189"/>
      <c r="AE978" s="189"/>
      <c r="AF978" s="189"/>
      <c r="AG978" s="189"/>
      <c r="AH978" s="189"/>
      <c r="AI978" s="189"/>
      <c r="AJ978" s="189"/>
      <c r="AK978" s="189"/>
      <c r="AL978" s="189"/>
      <c r="AM978" s="189"/>
      <c r="AN978" s="189"/>
      <c r="AO978" s="189"/>
      <c r="AP978" s="189"/>
      <c r="AQ978" s="189"/>
      <c r="AR978" s="189"/>
      <c r="AS978" s="189"/>
      <c r="AT978" s="189"/>
      <c r="AU978" s="189"/>
      <c r="AV978" s="189"/>
      <c r="AW978" s="189"/>
      <c r="AX978" s="189"/>
      <c r="AY978" s="194"/>
      <c r="AZ978" s="142"/>
      <c r="BA978" s="184"/>
      <c r="BB978" s="184"/>
      <c r="BC978" s="184"/>
      <c r="BD978" s="189"/>
      <c r="BE978" s="189"/>
      <c r="BF978" s="189"/>
      <c r="BG978" s="189"/>
      <c r="BH978" s="291"/>
      <c r="BI978" s="292"/>
      <c r="BJ978" s="187"/>
      <c r="BK978" s="187"/>
      <c r="BL978" s="187"/>
      <c r="BM978" s="189"/>
      <c r="BN978" s="187"/>
      <c r="BO978" s="163"/>
      <c r="BP978" s="189"/>
      <c r="BR978" s="142"/>
      <c r="BS978" s="293"/>
      <c r="BT978" s="293"/>
      <c r="BU978" s="293"/>
      <c r="BV978" s="163"/>
      <c r="BW978" s="163"/>
      <c r="BX978" s="192"/>
      <c r="BY978" s="189"/>
      <c r="BZ978" s="189"/>
      <c r="CA978" s="193"/>
      <c r="CB978" s="194"/>
      <c r="CC978" s="292"/>
      <c r="CD978" s="189"/>
      <c r="CE978" s="189"/>
      <c r="CF978" s="181"/>
      <c r="CG978" s="294"/>
      <c r="CH978" s="294"/>
      <c r="CI978" s="227"/>
      <c r="CJ978" s="142"/>
      <c r="CK978" s="192"/>
      <c r="CL978" s="142"/>
      <c r="CM978" s="188"/>
      <c r="CN978" s="295"/>
      <c r="CO978" s="189"/>
      <c r="CP978" s="189"/>
      <c r="CQ978" s="189"/>
      <c r="CR978" s="142"/>
      <c r="CS978" s="194"/>
    </row>
    <row r="979" spans="2:97">
      <c r="B979" s="181"/>
      <c r="C979" s="65"/>
      <c r="D979" s="65"/>
      <c r="E979" s="65"/>
      <c r="J979" s="192"/>
      <c r="K979"/>
      <c r="L979"/>
      <c r="O979" s="228"/>
      <c r="P979" s="228"/>
      <c r="Q979" s="189"/>
      <c r="R979" s="189"/>
      <c r="S979" s="187"/>
      <c r="T979" s="181"/>
      <c r="U979" s="187"/>
      <c r="V979" s="188"/>
      <c r="W979" s="189"/>
      <c r="X979" s="189"/>
      <c r="Y979" s="189"/>
      <c r="Z979" s="189"/>
      <c r="AA979" s="189"/>
      <c r="AB979" s="189"/>
      <c r="AC979" s="189"/>
      <c r="AD979" s="189"/>
      <c r="AE979" s="189"/>
      <c r="AF979" s="189"/>
      <c r="AG979" s="189"/>
      <c r="AH979" s="189"/>
      <c r="AI979" s="189"/>
      <c r="AJ979" s="189"/>
      <c r="AK979" s="189"/>
      <c r="AL979" s="189"/>
      <c r="AM979" s="189"/>
      <c r="AN979" s="189"/>
      <c r="AO979" s="189"/>
      <c r="AP979" s="189"/>
      <c r="AQ979" s="189"/>
      <c r="AR979" s="189"/>
      <c r="AS979" s="189"/>
      <c r="AT979" s="189"/>
      <c r="AU979" s="189"/>
      <c r="AV979" s="189"/>
      <c r="AW979" s="189"/>
      <c r="AX979" s="189"/>
      <c r="AY979" s="194"/>
      <c r="AZ979" s="142"/>
      <c r="BA979" s="184"/>
      <c r="BB979" s="184"/>
      <c r="BC979" s="184"/>
      <c r="BD979" s="189"/>
      <c r="BE979" s="189"/>
      <c r="BF979" s="189"/>
      <c r="BG979" s="189"/>
      <c r="BH979" s="291"/>
      <c r="BI979" s="292"/>
      <c r="BJ979" s="187"/>
      <c r="BK979" s="187"/>
      <c r="BL979" s="187"/>
      <c r="BM979" s="189"/>
      <c r="BN979" s="187"/>
      <c r="BO979" s="163"/>
      <c r="BP979" s="189"/>
      <c r="BR979" s="142"/>
      <c r="BS979" s="293"/>
      <c r="BT979" s="293"/>
      <c r="BU979" s="293"/>
      <c r="BV979" s="163"/>
      <c r="BW979" s="163"/>
      <c r="BX979" s="192"/>
      <c r="BY979" s="189"/>
      <c r="BZ979" s="189"/>
      <c r="CA979" s="193"/>
      <c r="CB979" s="194"/>
      <c r="CC979" s="292"/>
      <c r="CD979" s="189"/>
      <c r="CE979" s="189"/>
      <c r="CF979" s="181"/>
      <c r="CG979" s="294"/>
      <c r="CH979" s="294"/>
      <c r="CI979" s="227"/>
      <c r="CJ979" s="142"/>
      <c r="CK979" s="192"/>
      <c r="CL979" s="142"/>
      <c r="CM979" s="188"/>
      <c r="CN979" s="295"/>
      <c r="CO979" s="189"/>
      <c r="CP979" s="189"/>
      <c r="CQ979" s="189"/>
      <c r="CR979" s="142"/>
      <c r="CS979" s="194"/>
    </row>
    <row r="980" spans="2:97">
      <c r="B980" s="181"/>
      <c r="C980" s="65"/>
      <c r="D980" s="65"/>
      <c r="E980" s="65"/>
      <c r="J980" s="192"/>
      <c r="K980"/>
      <c r="L980"/>
      <c r="O980" s="228"/>
      <c r="P980" s="228"/>
      <c r="Q980" s="189"/>
      <c r="R980" s="189"/>
      <c r="S980" s="187"/>
      <c r="T980" s="181"/>
      <c r="U980" s="187"/>
      <c r="V980" s="188"/>
      <c r="W980" s="189"/>
      <c r="X980" s="189"/>
      <c r="Y980" s="189"/>
      <c r="Z980" s="189"/>
      <c r="AA980" s="189"/>
      <c r="AB980" s="189"/>
      <c r="AC980" s="189"/>
      <c r="AD980" s="189"/>
      <c r="AE980" s="189"/>
      <c r="AF980" s="189"/>
      <c r="AG980" s="189"/>
      <c r="AH980" s="189"/>
      <c r="AI980" s="189"/>
      <c r="AJ980" s="189"/>
      <c r="AK980" s="189"/>
      <c r="AL980" s="189"/>
      <c r="AM980" s="189"/>
      <c r="AN980" s="189"/>
      <c r="AO980" s="189"/>
      <c r="AP980" s="189"/>
      <c r="AQ980" s="189"/>
      <c r="AR980" s="189"/>
      <c r="AS980" s="189"/>
      <c r="AT980" s="189"/>
      <c r="AU980" s="189"/>
      <c r="AV980" s="189"/>
      <c r="AW980" s="189"/>
      <c r="AX980" s="189"/>
      <c r="AY980" s="194"/>
      <c r="AZ980" s="142"/>
      <c r="BA980" s="184"/>
      <c r="BB980" s="184"/>
      <c r="BC980" s="184"/>
      <c r="BD980" s="189"/>
      <c r="BE980" s="189"/>
      <c r="BF980" s="189"/>
      <c r="BG980" s="189"/>
      <c r="BH980" s="291"/>
      <c r="BI980" s="292"/>
      <c r="BJ980" s="187"/>
      <c r="BK980" s="187"/>
      <c r="BL980" s="187"/>
      <c r="BM980" s="189"/>
      <c r="BN980" s="187"/>
      <c r="BO980" s="163"/>
      <c r="BP980" s="189"/>
      <c r="BR980" s="142"/>
      <c r="BS980" s="293"/>
      <c r="BT980" s="293"/>
      <c r="BU980" s="293"/>
      <c r="BV980" s="163"/>
      <c r="BW980" s="163"/>
      <c r="BX980" s="192"/>
      <c r="BY980" s="189"/>
      <c r="BZ980" s="189"/>
      <c r="CA980" s="193"/>
      <c r="CB980" s="194"/>
      <c r="CC980" s="292"/>
      <c r="CD980" s="189"/>
      <c r="CE980" s="189"/>
      <c r="CF980" s="181"/>
      <c r="CG980" s="294"/>
      <c r="CH980" s="294"/>
      <c r="CI980" s="227"/>
      <c r="CJ980" s="142"/>
      <c r="CK980" s="192"/>
      <c r="CL980" s="142"/>
      <c r="CM980" s="188"/>
      <c r="CN980" s="295"/>
      <c r="CO980" s="189"/>
      <c r="CP980" s="189"/>
      <c r="CQ980" s="189"/>
      <c r="CR980" s="142"/>
      <c r="CS980" s="194"/>
    </row>
    <row r="981" spans="2:97">
      <c r="B981" s="181"/>
      <c r="C981" s="65"/>
      <c r="D981" s="65"/>
      <c r="E981" s="65"/>
      <c r="J981" s="192"/>
      <c r="K981"/>
      <c r="L981"/>
      <c r="O981" s="228"/>
      <c r="P981" s="228"/>
      <c r="Q981" s="189"/>
      <c r="R981" s="189"/>
      <c r="S981" s="187"/>
      <c r="T981" s="181"/>
      <c r="U981" s="187"/>
      <c r="V981" s="188"/>
      <c r="W981" s="189"/>
      <c r="X981" s="189"/>
      <c r="Y981" s="189"/>
      <c r="Z981" s="189"/>
      <c r="AA981" s="189"/>
      <c r="AB981" s="189"/>
      <c r="AC981" s="189"/>
      <c r="AD981" s="189"/>
      <c r="AE981" s="189"/>
      <c r="AF981" s="189"/>
      <c r="AG981" s="189"/>
      <c r="AH981" s="189"/>
      <c r="AI981" s="189"/>
      <c r="AJ981" s="189"/>
      <c r="AK981" s="189"/>
      <c r="AL981" s="189"/>
      <c r="AM981" s="189"/>
      <c r="AN981" s="189"/>
      <c r="AO981" s="189"/>
      <c r="AP981" s="189"/>
      <c r="AQ981" s="189"/>
      <c r="AR981" s="189"/>
      <c r="AS981" s="189"/>
      <c r="AT981" s="189"/>
      <c r="AU981" s="189"/>
      <c r="AV981" s="189"/>
      <c r="AW981" s="189"/>
      <c r="AX981" s="189"/>
      <c r="AY981" s="194"/>
      <c r="AZ981" s="142"/>
      <c r="BA981" s="184"/>
      <c r="BB981" s="184"/>
      <c r="BC981" s="184"/>
      <c r="BD981" s="189"/>
      <c r="BE981" s="189"/>
      <c r="BF981" s="189"/>
      <c r="BG981" s="189"/>
      <c r="BH981" s="291"/>
      <c r="BI981" s="292"/>
      <c r="BJ981" s="187"/>
      <c r="BK981" s="187"/>
      <c r="BL981" s="187"/>
      <c r="BM981" s="189"/>
      <c r="BN981" s="187"/>
      <c r="BO981" s="163"/>
      <c r="BP981" s="189"/>
      <c r="BR981" s="142"/>
      <c r="BS981" s="293"/>
      <c r="BT981" s="293"/>
      <c r="BU981" s="293"/>
      <c r="BV981" s="163"/>
      <c r="BW981" s="163"/>
      <c r="BX981" s="192"/>
      <c r="BY981" s="189"/>
      <c r="BZ981" s="189"/>
      <c r="CA981" s="193"/>
      <c r="CB981" s="194"/>
      <c r="CC981" s="292"/>
      <c r="CD981" s="189"/>
      <c r="CE981" s="189"/>
      <c r="CF981" s="181"/>
      <c r="CG981" s="294"/>
      <c r="CH981" s="294"/>
      <c r="CI981" s="227"/>
      <c r="CJ981" s="142"/>
      <c r="CK981" s="192"/>
      <c r="CL981" s="142"/>
      <c r="CM981" s="188"/>
      <c r="CN981" s="295"/>
      <c r="CO981" s="189"/>
      <c r="CP981" s="189"/>
      <c r="CQ981" s="189"/>
      <c r="CR981" s="142"/>
      <c r="CS981" s="194"/>
    </row>
    <row r="982" spans="2:97">
      <c r="B982" s="181"/>
      <c r="C982" s="65"/>
      <c r="D982" s="65"/>
      <c r="E982" s="65"/>
      <c r="J982" s="192"/>
      <c r="K982"/>
      <c r="L982"/>
      <c r="O982" s="228"/>
      <c r="P982" s="228"/>
      <c r="Q982" s="189"/>
      <c r="R982" s="189"/>
      <c r="S982" s="187"/>
      <c r="T982" s="181"/>
      <c r="U982" s="187"/>
      <c r="V982" s="188"/>
      <c r="W982" s="189"/>
      <c r="X982" s="189"/>
      <c r="Y982" s="189"/>
      <c r="Z982" s="189"/>
      <c r="AA982" s="189"/>
      <c r="AB982" s="189"/>
      <c r="AC982" s="189"/>
      <c r="AD982" s="189"/>
      <c r="AE982" s="189"/>
      <c r="AF982" s="189"/>
      <c r="AG982" s="189"/>
      <c r="AH982" s="189"/>
      <c r="AI982" s="189"/>
      <c r="AJ982" s="189"/>
      <c r="AK982" s="189"/>
      <c r="AL982" s="189"/>
      <c r="AM982" s="189"/>
      <c r="AN982" s="189"/>
      <c r="AO982" s="189"/>
      <c r="AP982" s="189"/>
      <c r="AQ982" s="189"/>
      <c r="AR982" s="189"/>
      <c r="AS982" s="189"/>
      <c r="AT982" s="189"/>
      <c r="AU982" s="189"/>
      <c r="AV982" s="189"/>
      <c r="AW982" s="189"/>
      <c r="AX982" s="189"/>
      <c r="AY982" s="194"/>
      <c r="AZ982" s="142"/>
      <c r="BA982" s="184"/>
      <c r="BB982" s="184"/>
      <c r="BC982" s="184"/>
      <c r="BD982" s="189"/>
      <c r="BE982" s="189"/>
      <c r="BF982" s="189"/>
      <c r="BG982" s="189"/>
      <c r="BH982" s="291"/>
      <c r="BI982" s="292"/>
      <c r="BJ982" s="187"/>
      <c r="BK982" s="187"/>
      <c r="BL982" s="187"/>
      <c r="BM982" s="189"/>
      <c r="BN982" s="187"/>
      <c r="BO982" s="163"/>
      <c r="BP982" s="189"/>
      <c r="BR982" s="142"/>
      <c r="BS982" s="293"/>
      <c r="BT982" s="293"/>
      <c r="BU982" s="293"/>
      <c r="BV982" s="163"/>
      <c r="BW982" s="163"/>
      <c r="BX982" s="192"/>
      <c r="BY982" s="189"/>
      <c r="BZ982" s="189"/>
      <c r="CA982" s="193"/>
      <c r="CB982" s="194"/>
      <c r="CC982" s="292"/>
      <c r="CD982" s="189"/>
      <c r="CE982" s="189"/>
      <c r="CF982" s="181"/>
      <c r="CG982" s="294"/>
      <c r="CH982" s="294"/>
      <c r="CI982" s="227"/>
      <c r="CJ982" s="142"/>
      <c r="CK982" s="192"/>
      <c r="CL982" s="142"/>
      <c r="CM982" s="188"/>
      <c r="CN982" s="295"/>
      <c r="CO982" s="189"/>
      <c r="CP982" s="189"/>
      <c r="CQ982" s="189"/>
      <c r="CR982" s="142"/>
      <c r="CS982" s="194"/>
    </row>
    <row r="983" spans="2:97">
      <c r="B983" s="181"/>
      <c r="C983" s="65"/>
      <c r="D983" s="65"/>
      <c r="E983" s="65"/>
      <c r="J983" s="192"/>
      <c r="K983"/>
      <c r="L983"/>
      <c r="O983" s="228"/>
      <c r="P983" s="228"/>
      <c r="Q983" s="189"/>
      <c r="R983" s="189"/>
      <c r="S983" s="187"/>
      <c r="T983" s="181"/>
      <c r="U983" s="187"/>
      <c r="V983" s="188"/>
      <c r="W983" s="189"/>
      <c r="X983" s="189"/>
      <c r="Y983" s="189"/>
      <c r="Z983" s="189"/>
      <c r="AA983" s="189"/>
      <c r="AB983" s="189"/>
      <c r="AC983" s="189"/>
      <c r="AD983" s="189"/>
      <c r="AE983" s="189"/>
      <c r="AF983" s="189"/>
      <c r="AG983" s="189"/>
      <c r="AH983" s="189"/>
      <c r="AI983" s="189"/>
      <c r="AJ983" s="189"/>
      <c r="AK983" s="189"/>
      <c r="AL983" s="189"/>
      <c r="AM983" s="189"/>
      <c r="AN983" s="189"/>
      <c r="AO983" s="189"/>
      <c r="AP983" s="189"/>
      <c r="AQ983" s="189"/>
      <c r="AR983" s="189"/>
      <c r="AS983" s="189"/>
      <c r="AT983" s="189"/>
      <c r="AU983" s="189"/>
      <c r="AV983" s="189"/>
      <c r="AW983" s="189"/>
      <c r="AX983" s="189"/>
      <c r="AY983" s="194"/>
      <c r="AZ983" s="142"/>
      <c r="BA983" s="184"/>
      <c r="BB983" s="184"/>
      <c r="BC983" s="184"/>
      <c r="BD983" s="189"/>
      <c r="BE983" s="189"/>
      <c r="BF983" s="189"/>
      <c r="BG983" s="189"/>
      <c r="BH983" s="291"/>
      <c r="BI983" s="292"/>
      <c r="BJ983" s="187"/>
      <c r="BK983" s="187"/>
      <c r="BL983" s="187"/>
      <c r="BM983" s="189"/>
      <c r="BN983" s="187"/>
      <c r="BO983" s="163"/>
      <c r="BP983" s="189"/>
      <c r="BR983" s="142"/>
      <c r="BS983" s="293"/>
      <c r="BT983" s="293"/>
      <c r="BU983" s="293"/>
      <c r="BV983" s="163"/>
      <c r="BW983" s="163"/>
      <c r="BX983" s="192"/>
      <c r="BY983" s="189"/>
      <c r="BZ983" s="189"/>
      <c r="CA983" s="193"/>
      <c r="CB983" s="194"/>
      <c r="CC983" s="292"/>
      <c r="CD983" s="189"/>
      <c r="CE983" s="189"/>
      <c r="CF983" s="181"/>
      <c r="CG983" s="294"/>
      <c r="CH983" s="294"/>
      <c r="CI983" s="227"/>
      <c r="CJ983" s="142"/>
      <c r="CK983" s="192"/>
      <c r="CL983" s="142"/>
      <c r="CM983" s="188"/>
      <c r="CN983" s="295"/>
      <c r="CO983" s="189"/>
      <c r="CP983" s="189"/>
      <c r="CQ983" s="189"/>
      <c r="CR983" s="142"/>
      <c r="CS983" s="194"/>
    </row>
    <row r="984" spans="2:97">
      <c r="B984" s="181"/>
      <c r="C984" s="65"/>
      <c r="D984" s="65"/>
      <c r="E984" s="65"/>
      <c r="J984" s="192"/>
      <c r="K984"/>
      <c r="L984"/>
      <c r="O984" s="228"/>
      <c r="P984" s="228"/>
      <c r="Q984" s="189"/>
      <c r="R984" s="189"/>
      <c r="S984" s="187"/>
      <c r="T984" s="181"/>
      <c r="U984" s="187"/>
      <c r="V984" s="188"/>
      <c r="W984" s="189"/>
      <c r="X984" s="189"/>
      <c r="Y984" s="189"/>
      <c r="Z984" s="189"/>
      <c r="AA984" s="189"/>
      <c r="AB984" s="189"/>
      <c r="AC984" s="189"/>
      <c r="AD984" s="189"/>
      <c r="AE984" s="189"/>
      <c r="AF984" s="189"/>
      <c r="AG984" s="189"/>
      <c r="AH984" s="189"/>
      <c r="AI984" s="189"/>
      <c r="AJ984" s="189"/>
      <c r="AK984" s="189"/>
      <c r="AL984" s="189"/>
      <c r="AM984" s="189"/>
      <c r="AN984" s="189"/>
      <c r="AO984" s="189"/>
      <c r="AP984" s="189"/>
      <c r="AQ984" s="189"/>
      <c r="AR984" s="189"/>
      <c r="AS984" s="189"/>
      <c r="AT984" s="189"/>
      <c r="AU984" s="189"/>
      <c r="AV984" s="189"/>
      <c r="AW984" s="189"/>
      <c r="AX984" s="189"/>
      <c r="AY984" s="194"/>
      <c r="AZ984" s="142"/>
      <c r="BA984" s="184"/>
      <c r="BB984" s="184"/>
      <c r="BC984" s="184"/>
      <c r="BD984" s="189"/>
      <c r="BE984" s="189"/>
      <c r="BF984" s="189"/>
      <c r="BG984" s="189"/>
      <c r="BH984" s="291"/>
      <c r="BI984" s="292"/>
      <c r="BJ984" s="187"/>
      <c r="BK984" s="187"/>
      <c r="BL984" s="187"/>
      <c r="BM984" s="189"/>
      <c r="BN984" s="187"/>
      <c r="BO984" s="163"/>
      <c r="BP984" s="189"/>
      <c r="BR984" s="142"/>
      <c r="BS984" s="293"/>
      <c r="BT984" s="293"/>
      <c r="BU984" s="293"/>
      <c r="BV984" s="163"/>
      <c r="BW984" s="163"/>
      <c r="BX984" s="192"/>
      <c r="BY984" s="189"/>
      <c r="BZ984" s="189"/>
      <c r="CA984" s="193"/>
      <c r="CB984" s="194"/>
      <c r="CC984" s="292"/>
      <c r="CD984" s="189"/>
      <c r="CE984" s="189"/>
      <c r="CF984" s="181"/>
      <c r="CG984" s="294"/>
      <c r="CH984" s="294"/>
      <c r="CI984" s="227"/>
      <c r="CJ984" s="142"/>
      <c r="CK984" s="192"/>
      <c r="CL984" s="142"/>
      <c r="CM984" s="188"/>
      <c r="CN984" s="295"/>
      <c r="CO984" s="189"/>
      <c r="CP984" s="189"/>
      <c r="CQ984" s="189"/>
      <c r="CR984" s="142"/>
      <c r="CS984" s="194"/>
    </row>
    <row r="985" spans="2:97">
      <c r="B985" s="181"/>
      <c r="C985" s="65"/>
      <c r="D985" s="65"/>
      <c r="E985" s="65"/>
      <c r="J985" s="192"/>
      <c r="K985"/>
      <c r="L985"/>
      <c r="O985" s="228"/>
      <c r="P985" s="228"/>
      <c r="Q985" s="189"/>
      <c r="R985" s="189"/>
      <c r="S985" s="187"/>
      <c r="T985" s="181"/>
      <c r="U985" s="187"/>
      <c r="V985" s="188"/>
      <c r="W985" s="189"/>
      <c r="X985" s="189"/>
      <c r="Y985" s="189"/>
      <c r="Z985" s="189"/>
      <c r="AA985" s="189"/>
      <c r="AB985" s="189"/>
      <c r="AC985" s="189"/>
      <c r="AD985" s="189"/>
      <c r="AE985" s="189"/>
      <c r="AF985" s="189"/>
      <c r="AG985" s="189"/>
      <c r="AH985" s="189"/>
      <c r="AI985" s="189"/>
      <c r="AJ985" s="189"/>
      <c r="AK985" s="189"/>
      <c r="AL985" s="189"/>
      <c r="AM985" s="189"/>
      <c r="AN985" s="189"/>
      <c r="AO985" s="189"/>
      <c r="AP985" s="189"/>
      <c r="AQ985" s="189"/>
      <c r="AR985" s="189"/>
      <c r="AS985" s="189"/>
      <c r="AT985" s="189"/>
      <c r="AU985" s="189"/>
      <c r="AV985" s="189"/>
      <c r="AW985" s="189"/>
      <c r="AX985" s="189"/>
      <c r="AY985" s="194"/>
      <c r="AZ985" s="142"/>
      <c r="BA985" s="184"/>
      <c r="BB985" s="184"/>
      <c r="BC985" s="184"/>
      <c r="BD985" s="189"/>
      <c r="BE985" s="189"/>
      <c r="BF985" s="189"/>
      <c r="BG985" s="189"/>
      <c r="BH985" s="291"/>
      <c r="BI985" s="292"/>
      <c r="BJ985" s="187"/>
      <c r="BK985" s="187"/>
      <c r="BL985" s="187"/>
      <c r="BM985" s="189"/>
      <c r="BN985" s="187"/>
      <c r="BO985" s="163"/>
      <c r="BP985" s="189"/>
      <c r="BR985" s="142"/>
      <c r="BS985" s="293"/>
      <c r="BT985" s="293"/>
      <c r="BU985" s="293"/>
      <c r="BV985" s="163"/>
      <c r="BW985" s="163"/>
      <c r="BX985" s="192"/>
      <c r="BY985" s="189"/>
      <c r="BZ985" s="189"/>
      <c r="CA985" s="193"/>
      <c r="CB985" s="194"/>
      <c r="CC985" s="292"/>
      <c r="CD985" s="189"/>
      <c r="CE985" s="189"/>
      <c r="CF985" s="181"/>
      <c r="CG985" s="294"/>
      <c r="CH985" s="294"/>
      <c r="CI985" s="227"/>
      <c r="CJ985" s="142"/>
      <c r="CK985" s="192"/>
      <c r="CL985" s="142"/>
      <c r="CM985" s="188"/>
      <c r="CN985" s="295"/>
      <c r="CO985" s="189"/>
      <c r="CP985" s="189"/>
      <c r="CQ985" s="189"/>
      <c r="CR985" s="142"/>
      <c r="CS985" s="194"/>
    </row>
    <row r="986" spans="2:97">
      <c r="B986" s="181"/>
      <c r="C986" s="65"/>
      <c r="D986" s="65"/>
      <c r="E986" s="65"/>
      <c r="J986" s="192"/>
      <c r="K986"/>
      <c r="L986"/>
      <c r="O986" s="228"/>
      <c r="P986" s="228"/>
      <c r="Q986" s="189"/>
      <c r="R986" s="189"/>
      <c r="S986" s="187"/>
      <c r="T986" s="181"/>
      <c r="U986" s="187"/>
      <c r="V986" s="188"/>
      <c r="W986" s="189"/>
      <c r="X986" s="189"/>
      <c r="Y986" s="189"/>
      <c r="Z986" s="189"/>
      <c r="AA986" s="189"/>
      <c r="AB986" s="189"/>
      <c r="AC986" s="189"/>
      <c r="AD986" s="189"/>
      <c r="AE986" s="189"/>
      <c r="AF986" s="189"/>
      <c r="AG986" s="189"/>
      <c r="AH986" s="189"/>
      <c r="AI986" s="189"/>
      <c r="AJ986" s="189"/>
      <c r="AK986" s="189"/>
      <c r="AL986" s="189"/>
      <c r="AM986" s="189"/>
      <c r="AN986" s="189"/>
      <c r="AO986" s="189"/>
      <c r="AP986" s="189"/>
      <c r="AQ986" s="189"/>
      <c r="AR986" s="189"/>
      <c r="AS986" s="189"/>
      <c r="AT986" s="189"/>
      <c r="AU986" s="189"/>
      <c r="AV986" s="189"/>
      <c r="AW986" s="189"/>
      <c r="AX986" s="189"/>
      <c r="AY986" s="194"/>
      <c r="AZ986" s="142"/>
      <c r="BA986" s="184"/>
      <c r="BB986" s="184"/>
      <c r="BC986" s="184"/>
      <c r="BD986" s="189"/>
      <c r="BE986" s="189"/>
      <c r="BF986" s="189"/>
      <c r="BG986" s="189"/>
      <c r="BH986" s="291"/>
      <c r="BI986" s="292"/>
      <c r="BJ986" s="187"/>
      <c r="BK986" s="187"/>
      <c r="BL986" s="187"/>
      <c r="BM986" s="189"/>
      <c r="BN986" s="187"/>
      <c r="BO986" s="163"/>
      <c r="BP986" s="189"/>
      <c r="BR986" s="142"/>
      <c r="BS986" s="293"/>
      <c r="BT986" s="293"/>
      <c r="BU986" s="293"/>
      <c r="BV986" s="163"/>
      <c r="BW986" s="163"/>
      <c r="BX986" s="192"/>
      <c r="BY986" s="189"/>
      <c r="BZ986" s="189"/>
      <c r="CA986" s="193"/>
      <c r="CB986" s="194"/>
      <c r="CC986" s="292"/>
      <c r="CD986" s="189"/>
      <c r="CE986" s="189"/>
      <c r="CF986" s="181"/>
      <c r="CG986" s="294"/>
      <c r="CH986" s="294"/>
      <c r="CI986" s="227"/>
      <c r="CJ986" s="142"/>
      <c r="CK986" s="192"/>
      <c r="CL986" s="142"/>
      <c r="CM986" s="188"/>
      <c r="CN986" s="295"/>
      <c r="CO986" s="189"/>
      <c r="CP986" s="189"/>
      <c r="CQ986" s="189"/>
      <c r="CR986" s="142"/>
      <c r="CS986" s="194"/>
    </row>
    <row r="987" spans="2:97">
      <c r="B987" s="181"/>
      <c r="C987" s="65"/>
      <c r="D987" s="65"/>
      <c r="E987" s="65"/>
      <c r="J987" s="192"/>
      <c r="K987"/>
      <c r="L987"/>
      <c r="O987" s="228"/>
      <c r="P987" s="228"/>
      <c r="Q987" s="189"/>
      <c r="R987" s="189"/>
      <c r="S987" s="187"/>
      <c r="T987" s="181"/>
      <c r="U987" s="187"/>
      <c r="V987" s="188"/>
      <c r="W987" s="189"/>
      <c r="X987" s="189"/>
      <c r="Y987" s="189"/>
      <c r="Z987" s="189"/>
      <c r="AA987" s="189"/>
      <c r="AB987" s="189"/>
      <c r="AC987" s="189"/>
      <c r="AD987" s="189"/>
      <c r="AE987" s="189"/>
      <c r="AF987" s="189"/>
      <c r="AG987" s="189"/>
      <c r="AH987" s="189"/>
      <c r="AI987" s="189"/>
      <c r="AJ987" s="189"/>
      <c r="AK987" s="189"/>
      <c r="AL987" s="189"/>
      <c r="AM987" s="189"/>
      <c r="AN987" s="189"/>
      <c r="AO987" s="189"/>
      <c r="AP987" s="189"/>
      <c r="AQ987" s="189"/>
      <c r="AR987" s="189"/>
      <c r="AS987" s="189"/>
      <c r="AT987" s="189"/>
      <c r="AU987" s="189"/>
      <c r="AV987" s="189"/>
      <c r="AW987" s="189"/>
      <c r="AX987" s="189"/>
      <c r="AY987" s="194"/>
      <c r="AZ987" s="142"/>
      <c r="BA987" s="184"/>
      <c r="BB987" s="184"/>
      <c r="BC987" s="184"/>
      <c r="BD987" s="189"/>
      <c r="BE987" s="189"/>
      <c r="BF987" s="189"/>
      <c r="BG987" s="189"/>
      <c r="BH987" s="291"/>
      <c r="BI987" s="292"/>
      <c r="BJ987" s="187"/>
      <c r="BK987" s="187"/>
      <c r="BL987" s="187"/>
      <c r="BM987" s="189"/>
      <c r="BN987" s="187"/>
      <c r="BO987" s="163"/>
      <c r="BP987" s="189"/>
      <c r="BR987" s="142"/>
      <c r="BS987" s="293"/>
      <c r="BT987" s="293"/>
      <c r="BU987" s="293"/>
      <c r="BV987" s="163"/>
      <c r="BW987" s="163"/>
      <c r="BX987" s="192"/>
      <c r="BY987" s="189"/>
      <c r="BZ987" s="189"/>
      <c r="CA987" s="193"/>
      <c r="CB987" s="194"/>
      <c r="CC987" s="292"/>
      <c r="CD987" s="189"/>
      <c r="CE987" s="189"/>
      <c r="CF987" s="181"/>
      <c r="CG987" s="294"/>
      <c r="CH987" s="294"/>
      <c r="CI987" s="227"/>
      <c r="CJ987" s="142"/>
      <c r="CK987" s="192"/>
      <c r="CL987" s="142"/>
      <c r="CM987" s="188"/>
      <c r="CN987" s="295"/>
      <c r="CO987" s="189"/>
      <c r="CP987" s="189"/>
      <c r="CQ987" s="189"/>
      <c r="CR987" s="142"/>
      <c r="CS987" s="194"/>
    </row>
    <row r="988" spans="2:97">
      <c r="B988" s="181"/>
      <c r="C988" s="65"/>
      <c r="D988" s="65"/>
      <c r="E988" s="65"/>
      <c r="J988" s="192"/>
      <c r="K988"/>
      <c r="L988"/>
      <c r="O988" s="228"/>
      <c r="P988" s="228"/>
      <c r="Q988" s="189"/>
      <c r="R988" s="189"/>
      <c r="S988" s="187"/>
      <c r="T988" s="181"/>
      <c r="U988" s="187"/>
      <c r="V988" s="188"/>
      <c r="W988" s="189"/>
      <c r="X988" s="189"/>
      <c r="Y988" s="189"/>
      <c r="Z988" s="189"/>
      <c r="AA988" s="189"/>
      <c r="AB988" s="189"/>
      <c r="AC988" s="189"/>
      <c r="AD988" s="189"/>
      <c r="AE988" s="189"/>
      <c r="AF988" s="189"/>
      <c r="AG988" s="189"/>
      <c r="AH988" s="189"/>
      <c r="AI988" s="189"/>
      <c r="AJ988" s="189"/>
      <c r="AK988" s="189"/>
      <c r="AL988" s="189"/>
      <c r="AM988" s="189"/>
      <c r="AN988" s="189"/>
      <c r="AO988" s="189"/>
      <c r="AP988" s="189"/>
      <c r="AQ988" s="189"/>
      <c r="AR988" s="189"/>
      <c r="AS988" s="189"/>
      <c r="AT988" s="189"/>
      <c r="AU988" s="189"/>
      <c r="AV988" s="189"/>
      <c r="AW988" s="189"/>
      <c r="AX988" s="189"/>
      <c r="AY988" s="194"/>
      <c r="AZ988" s="142"/>
      <c r="BA988" s="184"/>
      <c r="BB988" s="184"/>
      <c r="BC988" s="184"/>
      <c r="BD988" s="189"/>
      <c r="BE988" s="189"/>
      <c r="BF988" s="189"/>
      <c r="BG988" s="189"/>
      <c r="BH988" s="291"/>
      <c r="BI988" s="292"/>
      <c r="BJ988" s="187"/>
      <c r="BK988" s="187"/>
      <c r="BL988" s="187"/>
      <c r="BM988" s="189"/>
      <c r="BN988" s="187"/>
      <c r="BO988" s="163"/>
      <c r="BP988" s="189"/>
      <c r="BR988" s="142"/>
      <c r="BS988" s="293"/>
      <c r="BT988" s="293"/>
      <c r="BU988" s="293"/>
      <c r="BV988" s="163"/>
      <c r="BW988" s="163"/>
      <c r="BX988" s="192"/>
      <c r="BY988" s="189"/>
      <c r="BZ988" s="189"/>
      <c r="CA988" s="193"/>
      <c r="CB988" s="194"/>
      <c r="CC988" s="292"/>
      <c r="CD988" s="189"/>
      <c r="CE988" s="189"/>
      <c r="CF988" s="181"/>
      <c r="CG988" s="294"/>
      <c r="CH988" s="294"/>
      <c r="CI988" s="227"/>
      <c r="CJ988" s="142"/>
      <c r="CK988" s="192"/>
      <c r="CL988" s="142"/>
      <c r="CM988" s="188"/>
      <c r="CN988" s="295"/>
      <c r="CO988" s="189"/>
      <c r="CP988" s="189"/>
      <c r="CQ988" s="189"/>
      <c r="CR988" s="142"/>
      <c r="CS988" s="194"/>
    </row>
    <row r="989" spans="2:97">
      <c r="B989" s="181"/>
      <c r="C989" s="65"/>
      <c r="D989" s="65"/>
      <c r="E989" s="65"/>
      <c r="J989" s="192"/>
      <c r="K989"/>
      <c r="L989"/>
      <c r="O989" s="228"/>
      <c r="P989" s="228"/>
      <c r="Q989" s="189"/>
      <c r="R989" s="189"/>
      <c r="S989" s="187"/>
      <c r="T989" s="181"/>
      <c r="U989" s="187"/>
      <c r="V989" s="188"/>
      <c r="W989" s="189"/>
      <c r="X989" s="189"/>
      <c r="Y989" s="189"/>
      <c r="Z989" s="189"/>
      <c r="AA989" s="189"/>
      <c r="AB989" s="189"/>
      <c r="AC989" s="189"/>
      <c r="AD989" s="189"/>
      <c r="AE989" s="189"/>
      <c r="AF989" s="189"/>
      <c r="AG989" s="189"/>
      <c r="AH989" s="189"/>
      <c r="AI989" s="189"/>
      <c r="AJ989" s="189"/>
      <c r="AK989" s="189"/>
      <c r="AL989" s="189"/>
      <c r="AM989" s="189"/>
      <c r="AN989" s="189"/>
      <c r="AO989" s="189"/>
      <c r="AP989" s="189"/>
      <c r="AQ989" s="189"/>
      <c r="AR989" s="189"/>
      <c r="AS989" s="189"/>
      <c r="AT989" s="189"/>
      <c r="AU989" s="189"/>
      <c r="AV989" s="189"/>
      <c r="AW989" s="189"/>
      <c r="AX989" s="189"/>
      <c r="AY989" s="194"/>
      <c r="AZ989" s="142"/>
      <c r="BA989" s="184"/>
      <c r="BB989" s="184"/>
      <c r="BC989" s="184"/>
      <c r="BD989" s="189"/>
      <c r="BE989" s="189"/>
      <c r="BF989" s="189"/>
      <c r="BG989" s="189"/>
      <c r="BH989" s="291"/>
      <c r="BI989" s="292"/>
      <c r="BJ989" s="187"/>
      <c r="BK989" s="187"/>
      <c r="BL989" s="187"/>
      <c r="BM989" s="189"/>
      <c r="BN989" s="187"/>
      <c r="BO989" s="163"/>
      <c r="BP989" s="189"/>
      <c r="BR989" s="142"/>
      <c r="BS989" s="293"/>
      <c r="BT989" s="293"/>
      <c r="BU989" s="293"/>
      <c r="BV989" s="163"/>
      <c r="BW989" s="163"/>
      <c r="BX989" s="192"/>
      <c r="BY989" s="189"/>
      <c r="BZ989" s="189"/>
      <c r="CA989" s="193"/>
      <c r="CB989" s="194"/>
      <c r="CC989" s="292"/>
      <c r="CD989" s="189"/>
      <c r="CE989" s="189"/>
      <c r="CF989" s="181"/>
      <c r="CG989" s="294"/>
      <c r="CH989" s="294"/>
      <c r="CI989" s="227"/>
      <c r="CJ989" s="142"/>
      <c r="CK989" s="192"/>
      <c r="CL989" s="142"/>
      <c r="CM989" s="188"/>
      <c r="CN989" s="295"/>
      <c r="CO989" s="189"/>
      <c r="CP989" s="189"/>
      <c r="CQ989" s="189"/>
      <c r="CR989" s="142"/>
      <c r="CS989" s="194"/>
    </row>
    <row r="990" spans="2:97">
      <c r="B990" s="181"/>
      <c r="C990" s="65"/>
      <c r="D990" s="65"/>
      <c r="E990" s="65"/>
      <c r="J990" s="192"/>
      <c r="K990"/>
      <c r="L990"/>
      <c r="O990" s="228"/>
      <c r="P990" s="228"/>
      <c r="Q990" s="189"/>
      <c r="R990" s="189"/>
      <c r="S990" s="187"/>
      <c r="T990" s="181"/>
      <c r="U990" s="187"/>
      <c r="V990" s="188"/>
      <c r="W990" s="189"/>
      <c r="X990" s="189"/>
      <c r="Y990" s="189"/>
      <c r="Z990" s="189"/>
      <c r="AA990" s="189"/>
      <c r="AB990" s="189"/>
      <c r="AC990" s="189"/>
      <c r="AD990" s="189"/>
      <c r="AE990" s="189"/>
      <c r="AF990" s="189"/>
      <c r="AG990" s="189"/>
      <c r="AH990" s="189"/>
      <c r="AI990" s="189"/>
      <c r="AJ990" s="189"/>
      <c r="AK990" s="189"/>
      <c r="AL990" s="189"/>
      <c r="AM990" s="189"/>
      <c r="AN990" s="189"/>
      <c r="AO990" s="189"/>
      <c r="AP990" s="189"/>
      <c r="AQ990" s="189"/>
      <c r="AR990" s="189"/>
      <c r="AS990" s="189"/>
      <c r="AT990" s="189"/>
      <c r="AU990" s="189"/>
      <c r="AV990" s="189"/>
      <c r="AW990" s="189"/>
      <c r="AX990" s="189"/>
      <c r="AY990" s="194"/>
      <c r="AZ990" s="142"/>
      <c r="BA990" s="184"/>
      <c r="BB990" s="184"/>
      <c r="BC990" s="184"/>
      <c r="BD990" s="189"/>
      <c r="BE990" s="189"/>
      <c r="BF990" s="189"/>
      <c r="BG990" s="189"/>
      <c r="BH990" s="291"/>
      <c r="BI990" s="292"/>
      <c r="BJ990" s="187"/>
      <c r="BK990" s="187"/>
      <c r="BL990" s="187"/>
      <c r="BM990" s="189"/>
      <c r="BN990" s="187"/>
      <c r="BO990" s="163"/>
      <c r="BP990" s="189"/>
      <c r="BR990" s="142"/>
      <c r="BS990" s="293"/>
      <c r="BT990" s="293"/>
      <c r="BU990" s="293"/>
      <c r="BV990" s="163"/>
      <c r="BW990" s="163"/>
      <c r="BX990" s="192"/>
      <c r="BY990" s="189"/>
      <c r="BZ990" s="189"/>
      <c r="CA990" s="193"/>
      <c r="CB990" s="194"/>
      <c r="CC990" s="292"/>
      <c r="CD990" s="189"/>
      <c r="CE990" s="189"/>
      <c r="CF990" s="181"/>
      <c r="CG990" s="294"/>
      <c r="CH990" s="294"/>
      <c r="CI990" s="227"/>
      <c r="CJ990" s="142"/>
      <c r="CK990" s="192"/>
      <c r="CL990" s="142"/>
      <c r="CM990" s="188"/>
      <c r="CN990" s="295"/>
      <c r="CO990" s="189"/>
      <c r="CP990" s="189"/>
      <c r="CQ990" s="189"/>
      <c r="CR990" s="142"/>
      <c r="CS990" s="194"/>
    </row>
    <row r="991" spans="2:97">
      <c r="B991" s="181"/>
      <c r="C991" s="65"/>
      <c r="D991" s="65"/>
      <c r="E991" s="65"/>
      <c r="J991" s="192"/>
      <c r="K991"/>
      <c r="L991"/>
      <c r="O991" s="228"/>
      <c r="P991" s="228"/>
      <c r="Q991" s="189"/>
      <c r="R991" s="189"/>
      <c r="S991" s="187"/>
      <c r="T991" s="181"/>
      <c r="U991" s="187"/>
      <c r="V991" s="188"/>
      <c r="W991" s="189"/>
      <c r="X991" s="189"/>
      <c r="Y991" s="189"/>
      <c r="Z991" s="189"/>
      <c r="AA991" s="189"/>
      <c r="AB991" s="189"/>
      <c r="AC991" s="189"/>
      <c r="AD991" s="189"/>
      <c r="AE991" s="189"/>
      <c r="AF991" s="189"/>
      <c r="AG991" s="189"/>
      <c r="AH991" s="189"/>
      <c r="AI991" s="189"/>
      <c r="AJ991" s="189"/>
      <c r="AK991" s="189"/>
      <c r="AL991" s="189"/>
      <c r="AM991" s="189"/>
      <c r="AN991" s="189"/>
      <c r="AO991" s="189"/>
      <c r="AP991" s="189"/>
      <c r="AQ991" s="189"/>
      <c r="AR991" s="189"/>
      <c r="AS991" s="189"/>
      <c r="AT991" s="189"/>
      <c r="AU991" s="189"/>
      <c r="AV991" s="189"/>
      <c r="AW991" s="189"/>
      <c r="AX991" s="189"/>
      <c r="AY991" s="194"/>
      <c r="AZ991" s="142"/>
      <c r="BA991" s="184"/>
      <c r="BB991" s="184"/>
      <c r="BC991" s="184"/>
      <c r="BD991" s="189"/>
      <c r="BE991" s="189"/>
      <c r="BF991" s="189"/>
      <c r="BG991" s="189"/>
      <c r="BH991" s="291"/>
      <c r="BI991" s="292"/>
      <c r="BJ991" s="187"/>
      <c r="BK991" s="187"/>
      <c r="BL991" s="187"/>
      <c r="BM991" s="189"/>
      <c r="BN991" s="187"/>
      <c r="BO991" s="163"/>
      <c r="BP991" s="189"/>
      <c r="BR991" s="142"/>
      <c r="BS991" s="293"/>
      <c r="BT991" s="293"/>
      <c r="BU991" s="293"/>
      <c r="BV991" s="163"/>
      <c r="BW991" s="163"/>
      <c r="BX991" s="192"/>
      <c r="BY991" s="189"/>
      <c r="BZ991" s="189"/>
      <c r="CA991" s="193"/>
      <c r="CB991" s="194"/>
      <c r="CC991" s="292"/>
      <c r="CD991" s="189"/>
      <c r="CE991" s="189"/>
      <c r="CF991" s="181"/>
      <c r="CG991" s="294"/>
      <c r="CH991" s="294"/>
      <c r="CI991" s="227"/>
      <c r="CJ991" s="142"/>
      <c r="CK991" s="192"/>
      <c r="CL991" s="142"/>
      <c r="CM991" s="188"/>
      <c r="CN991" s="295"/>
      <c r="CO991" s="189"/>
      <c r="CP991" s="189"/>
      <c r="CQ991" s="189"/>
      <c r="CR991" s="142"/>
      <c r="CS991" s="194"/>
    </row>
    <row r="992" spans="2:97">
      <c r="B992" s="181"/>
      <c r="C992" s="65"/>
      <c r="D992" s="65"/>
      <c r="E992" s="65"/>
      <c r="J992" s="192"/>
      <c r="K992"/>
      <c r="L992"/>
      <c r="O992" s="228"/>
      <c r="P992" s="228"/>
      <c r="Q992" s="189"/>
      <c r="R992" s="189"/>
      <c r="S992" s="187"/>
      <c r="T992" s="181"/>
      <c r="U992" s="187"/>
      <c r="V992" s="188"/>
      <c r="W992" s="189"/>
      <c r="X992" s="189"/>
      <c r="Y992" s="189"/>
      <c r="Z992" s="189"/>
      <c r="AA992" s="189"/>
      <c r="AB992" s="189"/>
      <c r="AC992" s="189"/>
      <c r="AD992" s="189"/>
      <c r="AE992" s="189"/>
      <c r="AF992" s="189"/>
      <c r="AG992" s="189"/>
      <c r="AH992" s="189"/>
      <c r="AI992" s="189"/>
      <c r="AJ992" s="189"/>
      <c r="AK992" s="189"/>
      <c r="AL992" s="189"/>
      <c r="AM992" s="189"/>
      <c r="AN992" s="189"/>
      <c r="AO992" s="189"/>
      <c r="AP992" s="189"/>
      <c r="AQ992" s="189"/>
      <c r="AR992" s="189"/>
      <c r="AS992" s="189"/>
      <c r="AT992" s="189"/>
      <c r="AU992" s="189"/>
      <c r="AV992" s="189"/>
      <c r="AW992" s="189"/>
      <c r="AX992" s="189"/>
      <c r="AY992" s="194"/>
      <c r="AZ992" s="142"/>
      <c r="BA992" s="184"/>
      <c r="BB992" s="184"/>
      <c r="BC992" s="184"/>
      <c r="BD992" s="189"/>
      <c r="BE992" s="189"/>
      <c r="BF992" s="189"/>
      <c r="BG992" s="189"/>
      <c r="BH992" s="291"/>
      <c r="BI992" s="292"/>
      <c r="BJ992" s="187"/>
      <c r="BK992" s="187"/>
      <c r="BL992" s="187"/>
      <c r="BM992" s="189"/>
      <c r="BN992" s="187"/>
      <c r="BO992" s="163"/>
      <c r="BP992" s="189"/>
      <c r="BR992" s="142"/>
      <c r="BS992" s="293"/>
      <c r="BT992" s="293"/>
      <c r="BU992" s="293"/>
      <c r="BV992" s="163"/>
      <c r="BW992" s="163"/>
      <c r="BX992" s="192"/>
      <c r="BY992" s="189"/>
      <c r="BZ992" s="189"/>
      <c r="CA992" s="193"/>
      <c r="CB992" s="194"/>
      <c r="CC992" s="292"/>
      <c r="CD992" s="189"/>
      <c r="CE992" s="189"/>
      <c r="CF992" s="181"/>
      <c r="CG992" s="294"/>
      <c r="CH992" s="294"/>
      <c r="CI992" s="227"/>
      <c r="CJ992" s="142"/>
      <c r="CK992" s="192"/>
      <c r="CL992" s="142"/>
      <c r="CM992" s="188"/>
      <c r="CN992" s="295"/>
      <c r="CO992" s="189"/>
      <c r="CP992" s="189"/>
      <c r="CQ992" s="189"/>
      <c r="CR992" s="142"/>
      <c r="CS992" s="194"/>
    </row>
    <row r="993" spans="2:97">
      <c r="B993" s="181"/>
      <c r="C993" s="65"/>
      <c r="D993" s="65"/>
      <c r="E993" s="65"/>
      <c r="J993" s="192"/>
      <c r="K993"/>
      <c r="L993"/>
      <c r="O993" s="228"/>
      <c r="P993" s="228"/>
      <c r="Q993" s="189"/>
      <c r="R993" s="189"/>
      <c r="S993" s="187"/>
      <c r="T993" s="181"/>
      <c r="U993" s="187"/>
      <c r="V993" s="188"/>
      <c r="W993" s="189"/>
      <c r="X993" s="189"/>
      <c r="Y993" s="189"/>
      <c r="Z993" s="189"/>
      <c r="AA993" s="189"/>
      <c r="AB993" s="189"/>
      <c r="AC993" s="189"/>
      <c r="AD993" s="189"/>
      <c r="AE993" s="189"/>
      <c r="AF993" s="189"/>
      <c r="AG993" s="189"/>
      <c r="AH993" s="189"/>
      <c r="AI993" s="189"/>
      <c r="AJ993" s="189"/>
      <c r="AK993" s="189"/>
      <c r="AL993" s="189"/>
      <c r="AM993" s="189"/>
      <c r="AN993" s="189"/>
      <c r="AO993" s="189"/>
      <c r="AP993" s="189"/>
      <c r="AQ993" s="189"/>
      <c r="AR993" s="189"/>
      <c r="AS993" s="189"/>
      <c r="AT993" s="189"/>
      <c r="AU993" s="189"/>
      <c r="AV993" s="189"/>
      <c r="AW993" s="189"/>
      <c r="AX993" s="189"/>
      <c r="AY993" s="194"/>
      <c r="AZ993" s="142"/>
      <c r="BA993" s="184"/>
      <c r="BB993" s="184"/>
      <c r="BC993" s="184"/>
      <c r="BD993" s="189"/>
      <c r="BE993" s="189"/>
      <c r="BF993" s="189"/>
      <c r="BG993" s="189"/>
      <c r="BH993" s="291"/>
      <c r="BI993" s="292"/>
      <c r="BJ993" s="187"/>
      <c r="BK993" s="187"/>
      <c r="BL993" s="187"/>
      <c r="BM993" s="189"/>
      <c r="BN993" s="187"/>
      <c r="BO993" s="163"/>
      <c r="BP993" s="189"/>
      <c r="BR993" s="142"/>
      <c r="BS993" s="293"/>
      <c r="BT993" s="293"/>
      <c r="BU993" s="293"/>
      <c r="BV993" s="163"/>
      <c r="BW993" s="163"/>
      <c r="BX993" s="192"/>
      <c r="BY993" s="189"/>
      <c r="BZ993" s="189"/>
      <c r="CA993" s="193"/>
      <c r="CB993" s="194"/>
      <c r="CC993" s="292"/>
      <c r="CD993" s="189"/>
      <c r="CE993" s="189"/>
      <c r="CF993" s="181"/>
      <c r="CG993" s="294"/>
      <c r="CH993" s="294"/>
      <c r="CI993" s="227"/>
      <c r="CJ993" s="142"/>
      <c r="CK993" s="192"/>
      <c r="CL993" s="142"/>
      <c r="CM993" s="188"/>
      <c r="CN993" s="295"/>
      <c r="CO993" s="189"/>
      <c r="CP993" s="189"/>
      <c r="CQ993" s="189"/>
      <c r="CR993" s="142"/>
      <c r="CS993" s="194"/>
    </row>
    <row r="994" spans="2:97">
      <c r="B994" s="181"/>
      <c r="C994" s="65"/>
      <c r="D994" s="65"/>
      <c r="E994" s="65"/>
      <c r="J994" s="192"/>
      <c r="K994"/>
      <c r="L994"/>
      <c r="O994" s="228"/>
      <c r="P994" s="228"/>
      <c r="Q994" s="189"/>
      <c r="R994" s="189"/>
      <c r="S994" s="187"/>
      <c r="T994" s="181"/>
      <c r="U994" s="187"/>
      <c r="V994" s="188"/>
      <c r="W994" s="189"/>
      <c r="X994" s="189"/>
      <c r="Y994" s="189"/>
      <c r="Z994" s="189"/>
      <c r="AA994" s="189"/>
      <c r="AB994" s="189"/>
      <c r="AC994" s="189"/>
      <c r="AD994" s="189"/>
      <c r="AE994" s="189"/>
      <c r="AF994" s="189"/>
      <c r="AG994" s="189"/>
      <c r="AH994" s="189"/>
      <c r="AI994" s="189"/>
      <c r="AJ994" s="189"/>
      <c r="AK994" s="189"/>
      <c r="AL994" s="189"/>
      <c r="AM994" s="189"/>
      <c r="AN994" s="189"/>
      <c r="AO994" s="189"/>
      <c r="AP994" s="189"/>
      <c r="AQ994" s="189"/>
      <c r="AR994" s="189"/>
      <c r="AS994" s="189"/>
      <c r="AT994" s="189"/>
      <c r="AU994" s="189"/>
      <c r="AV994" s="189"/>
      <c r="AW994" s="189"/>
      <c r="AX994" s="189"/>
      <c r="AY994" s="194"/>
      <c r="AZ994" s="142"/>
      <c r="BA994" s="184"/>
      <c r="BB994" s="184"/>
      <c r="BC994" s="184"/>
      <c r="BD994" s="189"/>
      <c r="BE994" s="189"/>
      <c r="BF994" s="189"/>
      <c r="BG994" s="189"/>
      <c r="BH994" s="291"/>
      <c r="BI994" s="292"/>
      <c r="BJ994" s="187"/>
      <c r="BK994" s="187"/>
      <c r="BL994" s="187"/>
      <c r="BM994" s="189"/>
      <c r="BN994" s="187"/>
      <c r="BO994" s="163"/>
      <c r="BP994" s="189"/>
      <c r="BR994" s="142"/>
      <c r="BS994" s="293"/>
      <c r="BT994" s="293"/>
      <c r="BU994" s="293"/>
      <c r="BV994" s="163"/>
      <c r="BW994" s="163"/>
      <c r="BX994" s="192"/>
      <c r="BY994" s="189"/>
      <c r="BZ994" s="189"/>
      <c r="CA994" s="193"/>
      <c r="CB994" s="194"/>
      <c r="CC994" s="292"/>
      <c r="CD994" s="189"/>
      <c r="CE994" s="189"/>
      <c r="CF994" s="181"/>
      <c r="CG994" s="294"/>
      <c r="CH994" s="294"/>
      <c r="CI994" s="227"/>
      <c r="CJ994" s="142"/>
      <c r="CK994" s="192"/>
      <c r="CL994" s="142"/>
      <c r="CM994" s="188"/>
      <c r="CN994" s="295"/>
      <c r="CO994" s="189"/>
      <c r="CP994" s="189"/>
      <c r="CQ994" s="189"/>
      <c r="CR994" s="142"/>
      <c r="CS994" s="194"/>
    </row>
    <row r="995" spans="2:97">
      <c r="B995" s="181"/>
      <c r="C995" s="65"/>
      <c r="D995" s="65"/>
      <c r="E995" s="65"/>
      <c r="J995" s="192"/>
      <c r="K995"/>
      <c r="L995"/>
      <c r="O995" s="228"/>
      <c r="P995" s="228"/>
      <c r="Q995" s="189"/>
      <c r="R995" s="189"/>
      <c r="S995" s="187"/>
      <c r="T995" s="181"/>
      <c r="U995" s="187"/>
      <c r="V995" s="188"/>
      <c r="W995" s="189"/>
      <c r="X995" s="189"/>
      <c r="Y995" s="189"/>
      <c r="Z995" s="189"/>
      <c r="AA995" s="189"/>
      <c r="AB995" s="189"/>
      <c r="AC995" s="189"/>
      <c r="AD995" s="189"/>
      <c r="AE995" s="189"/>
      <c r="AF995" s="189"/>
      <c r="AG995" s="189"/>
      <c r="AH995" s="189"/>
      <c r="AI995" s="189"/>
      <c r="AJ995" s="189"/>
      <c r="AK995" s="189"/>
      <c r="AL995" s="189"/>
      <c r="AM995" s="189"/>
      <c r="AN995" s="189"/>
      <c r="AO995" s="189"/>
      <c r="AP995" s="189"/>
      <c r="AQ995" s="189"/>
      <c r="AR995" s="189"/>
      <c r="AS995" s="189"/>
      <c r="AT995" s="189"/>
      <c r="AU995" s="189"/>
      <c r="AV995" s="189"/>
      <c r="AW995" s="189"/>
      <c r="AX995" s="189"/>
      <c r="AY995" s="194"/>
      <c r="AZ995" s="142"/>
      <c r="BA995" s="184"/>
      <c r="BB995" s="184"/>
      <c r="BC995" s="184"/>
      <c r="BD995" s="189"/>
      <c r="BE995" s="189"/>
      <c r="BF995" s="189"/>
      <c r="BG995" s="189"/>
      <c r="BH995" s="291"/>
      <c r="BI995" s="292"/>
      <c r="BJ995" s="187"/>
      <c r="BK995" s="187"/>
      <c r="BL995" s="187"/>
      <c r="BM995" s="189"/>
      <c r="BN995" s="187"/>
      <c r="BO995" s="163"/>
      <c r="BP995" s="189"/>
      <c r="BR995" s="142"/>
      <c r="BS995" s="293"/>
      <c r="BT995" s="293"/>
      <c r="BU995" s="293"/>
      <c r="BV995" s="163"/>
      <c r="BW995" s="163"/>
      <c r="BX995" s="192"/>
      <c r="BY995" s="189"/>
      <c r="BZ995" s="189"/>
      <c r="CA995" s="193"/>
      <c r="CB995" s="194"/>
      <c r="CC995" s="292"/>
      <c r="CD995" s="189"/>
      <c r="CE995" s="189"/>
      <c r="CF995" s="181"/>
      <c r="CG995" s="294"/>
      <c r="CH995" s="294"/>
      <c r="CI995" s="227"/>
      <c r="CJ995" s="142"/>
      <c r="CK995" s="192"/>
      <c r="CL995" s="142"/>
      <c r="CM995" s="188"/>
      <c r="CN995" s="295"/>
      <c r="CO995" s="189"/>
      <c r="CP995" s="189"/>
      <c r="CQ995" s="189"/>
      <c r="CR995" s="142"/>
      <c r="CS995" s="194"/>
    </row>
    <row r="996" spans="2:97">
      <c r="B996" s="181"/>
      <c r="C996" s="65"/>
      <c r="D996" s="65"/>
      <c r="E996" s="65"/>
      <c r="J996" s="192"/>
      <c r="K996"/>
      <c r="L996"/>
      <c r="O996" s="228"/>
      <c r="P996" s="228"/>
      <c r="Q996" s="189"/>
      <c r="R996" s="189"/>
      <c r="S996" s="187"/>
      <c r="T996" s="181"/>
      <c r="U996" s="187"/>
      <c r="V996" s="188"/>
      <c r="W996" s="189"/>
      <c r="X996" s="189"/>
      <c r="Y996" s="189"/>
      <c r="Z996" s="189"/>
      <c r="AA996" s="189"/>
      <c r="AB996" s="189"/>
      <c r="AC996" s="189"/>
      <c r="AD996" s="189"/>
      <c r="AE996" s="189"/>
      <c r="AF996" s="189"/>
      <c r="AG996" s="189"/>
      <c r="AH996" s="189"/>
      <c r="AI996" s="189"/>
      <c r="AJ996" s="189"/>
      <c r="AK996" s="189"/>
      <c r="AL996" s="189"/>
      <c r="AM996" s="189"/>
      <c r="AN996" s="189"/>
      <c r="AO996" s="189"/>
      <c r="AP996" s="189"/>
      <c r="AQ996" s="189"/>
      <c r="AR996" s="189"/>
      <c r="AS996" s="189"/>
      <c r="AT996" s="189"/>
      <c r="AU996" s="189"/>
      <c r="AV996" s="189"/>
      <c r="AW996" s="189"/>
      <c r="AX996" s="189"/>
      <c r="AY996" s="194"/>
      <c r="AZ996" s="142"/>
      <c r="BA996" s="184"/>
      <c r="BB996" s="184"/>
      <c r="BC996" s="184"/>
      <c r="BD996" s="189"/>
      <c r="BE996" s="189"/>
      <c r="BF996" s="189"/>
      <c r="BG996" s="189"/>
      <c r="BH996" s="291"/>
      <c r="BI996" s="292"/>
      <c r="BJ996" s="187"/>
      <c r="BK996" s="187"/>
      <c r="BL996" s="187"/>
      <c r="BM996" s="189"/>
      <c r="BN996" s="187"/>
      <c r="BO996" s="163"/>
      <c r="BP996" s="189"/>
      <c r="BR996" s="142"/>
      <c r="BS996" s="293"/>
      <c r="BT996" s="293"/>
      <c r="BU996" s="293"/>
      <c r="BV996" s="163"/>
      <c r="BW996" s="163"/>
      <c r="BX996" s="192"/>
      <c r="BY996" s="189"/>
      <c r="BZ996" s="189"/>
      <c r="CA996" s="193"/>
      <c r="CB996" s="194"/>
      <c r="CC996" s="292"/>
      <c r="CD996" s="189"/>
      <c r="CE996" s="189"/>
      <c r="CF996" s="181"/>
      <c r="CG996" s="294"/>
      <c r="CH996" s="294"/>
      <c r="CI996" s="227"/>
      <c r="CJ996" s="142"/>
      <c r="CK996" s="192"/>
      <c r="CL996" s="142"/>
      <c r="CM996" s="188"/>
      <c r="CN996" s="295"/>
      <c r="CO996" s="189"/>
      <c r="CP996" s="189"/>
      <c r="CQ996" s="189"/>
      <c r="CR996" s="142"/>
      <c r="CS996" s="194"/>
    </row>
    <row r="997" spans="2:97">
      <c r="B997" s="181"/>
      <c r="C997" s="65"/>
      <c r="D997" s="65"/>
      <c r="E997" s="65"/>
      <c r="J997" s="192"/>
      <c r="K997"/>
      <c r="L997"/>
      <c r="O997" s="228"/>
      <c r="P997" s="228"/>
      <c r="Q997" s="189"/>
      <c r="R997" s="189"/>
      <c r="S997" s="187"/>
      <c r="T997" s="181"/>
      <c r="U997" s="187"/>
      <c r="V997" s="188"/>
      <c r="W997" s="189"/>
      <c r="X997" s="189"/>
      <c r="Y997" s="189"/>
      <c r="Z997" s="189"/>
      <c r="AA997" s="189"/>
      <c r="AB997" s="189"/>
      <c r="AC997" s="189"/>
      <c r="AD997" s="189"/>
      <c r="AE997" s="189"/>
      <c r="AF997" s="189"/>
      <c r="AG997" s="189"/>
      <c r="AH997" s="189"/>
      <c r="AI997" s="189"/>
      <c r="AJ997" s="189"/>
      <c r="AK997" s="189"/>
      <c r="AL997" s="189"/>
      <c r="AM997" s="189"/>
      <c r="AN997" s="189"/>
      <c r="AO997" s="189"/>
      <c r="AP997" s="189"/>
      <c r="AQ997" s="189"/>
      <c r="AR997" s="189"/>
      <c r="AS997" s="189"/>
      <c r="AT997" s="189"/>
      <c r="AU997" s="189"/>
      <c r="AV997" s="189"/>
      <c r="AW997" s="189"/>
      <c r="AX997" s="189"/>
      <c r="AY997" s="194"/>
      <c r="AZ997" s="142"/>
      <c r="BA997" s="184"/>
      <c r="BB997" s="184"/>
      <c r="BC997" s="184"/>
      <c r="BD997" s="189"/>
      <c r="BE997" s="189"/>
      <c r="BF997" s="189"/>
      <c r="BG997" s="189"/>
      <c r="BH997" s="291"/>
      <c r="BI997" s="292"/>
      <c r="BJ997" s="187"/>
      <c r="BK997" s="187"/>
      <c r="BL997" s="187"/>
      <c r="BM997" s="189"/>
      <c r="BN997" s="187"/>
      <c r="BO997" s="163"/>
      <c r="BP997" s="189"/>
      <c r="BR997" s="142"/>
      <c r="BS997" s="293"/>
      <c r="BT997" s="293"/>
      <c r="BU997" s="293"/>
      <c r="BV997" s="163"/>
      <c r="BW997" s="163"/>
      <c r="BX997" s="192"/>
      <c r="BY997" s="189"/>
      <c r="BZ997" s="189"/>
      <c r="CA997" s="193"/>
      <c r="CB997" s="194"/>
      <c r="CC997" s="292"/>
      <c r="CD997" s="189"/>
      <c r="CE997" s="189"/>
      <c r="CF997" s="181"/>
      <c r="CG997" s="294"/>
      <c r="CH997" s="294"/>
      <c r="CI997" s="227"/>
      <c r="CJ997" s="142"/>
      <c r="CK997" s="192"/>
      <c r="CL997" s="142"/>
      <c r="CM997" s="188"/>
      <c r="CN997" s="295"/>
      <c r="CO997" s="189"/>
      <c r="CP997" s="189"/>
      <c r="CQ997" s="189"/>
      <c r="CR997" s="142"/>
      <c r="CS997" s="194"/>
    </row>
    <row r="998" spans="2:97">
      <c r="B998" s="181"/>
      <c r="C998" s="65"/>
      <c r="D998" s="65"/>
      <c r="E998" s="65"/>
      <c r="J998" s="192"/>
      <c r="K998"/>
      <c r="L998"/>
      <c r="O998" s="228"/>
      <c r="P998" s="228"/>
      <c r="Q998" s="189"/>
      <c r="R998" s="189"/>
      <c r="S998" s="187"/>
      <c r="T998" s="181"/>
      <c r="U998" s="187"/>
      <c r="V998" s="188"/>
      <c r="W998" s="189"/>
      <c r="X998" s="189"/>
      <c r="Y998" s="189"/>
      <c r="Z998" s="189"/>
      <c r="AA998" s="189"/>
      <c r="AB998" s="189"/>
      <c r="AC998" s="189"/>
      <c r="AD998" s="189"/>
      <c r="AE998" s="189"/>
      <c r="AF998" s="189"/>
      <c r="AG998" s="189"/>
      <c r="AH998" s="189"/>
      <c r="AI998" s="189"/>
      <c r="AJ998" s="189"/>
      <c r="AK998" s="189"/>
      <c r="AL998" s="189"/>
      <c r="AM998" s="189"/>
      <c r="AN998" s="189"/>
      <c r="AO998" s="189"/>
      <c r="AP998" s="189"/>
      <c r="AQ998" s="189"/>
      <c r="AR998" s="189"/>
      <c r="AS998" s="189"/>
      <c r="AT998" s="189"/>
      <c r="AU998" s="189"/>
      <c r="AV998" s="189"/>
      <c r="AW998" s="189"/>
      <c r="AX998" s="189"/>
      <c r="AY998" s="194"/>
      <c r="AZ998" s="142"/>
      <c r="BA998" s="184"/>
      <c r="BB998" s="184"/>
      <c r="BC998" s="184"/>
      <c r="BD998" s="189"/>
      <c r="BE998" s="189"/>
      <c r="BF998" s="189"/>
      <c r="BG998" s="189"/>
      <c r="BH998" s="291"/>
      <c r="BI998" s="292"/>
      <c r="BJ998" s="187"/>
      <c r="BK998" s="187"/>
      <c r="BL998" s="187"/>
      <c r="BM998" s="189"/>
      <c r="BN998" s="187"/>
      <c r="BO998" s="163"/>
      <c r="BP998" s="189"/>
      <c r="BR998" s="142"/>
      <c r="BS998" s="293"/>
      <c r="BT998" s="293"/>
      <c r="BU998" s="293"/>
      <c r="BV998" s="163"/>
      <c r="BW998" s="163"/>
      <c r="BX998" s="192"/>
      <c r="BY998" s="189"/>
      <c r="BZ998" s="189"/>
      <c r="CA998" s="193"/>
      <c r="CB998" s="194"/>
      <c r="CC998" s="292"/>
      <c r="CD998" s="189"/>
      <c r="CE998" s="189"/>
      <c r="CF998" s="181"/>
      <c r="CG998" s="294"/>
      <c r="CH998" s="294"/>
      <c r="CI998" s="227"/>
      <c r="CJ998" s="142"/>
      <c r="CK998" s="192"/>
      <c r="CL998" s="142"/>
      <c r="CM998" s="188"/>
      <c r="CN998" s="295"/>
      <c r="CO998" s="189"/>
      <c r="CP998" s="189"/>
      <c r="CQ998" s="189"/>
      <c r="CR998" s="142"/>
      <c r="CS998" s="194"/>
    </row>
    <row r="999" spans="2:97">
      <c r="B999" s="181"/>
      <c r="C999" s="65"/>
      <c r="D999" s="65"/>
      <c r="E999" s="65"/>
      <c r="J999" s="192"/>
      <c r="K999"/>
      <c r="L999"/>
      <c r="O999" s="228"/>
      <c r="P999" s="228"/>
      <c r="Q999" s="189"/>
      <c r="R999" s="189"/>
      <c r="S999" s="187"/>
      <c r="T999" s="181"/>
      <c r="U999" s="187"/>
      <c r="V999" s="188"/>
      <c r="W999" s="189"/>
      <c r="X999" s="189"/>
      <c r="Y999" s="189"/>
      <c r="Z999" s="189"/>
      <c r="AA999" s="189"/>
      <c r="AB999" s="189"/>
      <c r="AC999" s="189"/>
      <c r="AD999" s="189"/>
      <c r="AE999" s="189"/>
      <c r="AF999" s="189"/>
      <c r="AG999" s="189"/>
      <c r="AH999" s="189"/>
      <c r="AI999" s="189"/>
      <c r="AJ999" s="189"/>
      <c r="AK999" s="189"/>
      <c r="AL999" s="189"/>
      <c r="AM999" s="189"/>
      <c r="AN999" s="189"/>
      <c r="AO999" s="189"/>
      <c r="AP999" s="189"/>
      <c r="AQ999" s="189"/>
      <c r="AR999" s="189"/>
      <c r="AS999" s="189"/>
      <c r="AT999" s="189"/>
      <c r="AU999" s="189"/>
      <c r="AV999" s="189"/>
      <c r="AW999" s="189"/>
      <c r="AX999" s="189"/>
      <c r="AY999" s="194"/>
      <c r="AZ999" s="142"/>
      <c r="BA999" s="184"/>
      <c r="BB999" s="184"/>
      <c r="BC999" s="184"/>
      <c r="BD999" s="189"/>
      <c r="BE999" s="189"/>
      <c r="BF999" s="189"/>
      <c r="BG999" s="189"/>
      <c r="BH999" s="291"/>
      <c r="BI999" s="292"/>
      <c r="BJ999" s="187"/>
      <c r="BK999" s="187"/>
      <c r="BL999" s="187"/>
      <c r="BM999" s="189"/>
      <c r="BN999" s="187"/>
      <c r="BO999" s="163"/>
      <c r="BP999" s="189"/>
      <c r="BR999" s="142"/>
      <c r="BS999" s="293"/>
      <c r="BT999" s="293"/>
      <c r="BU999" s="293"/>
      <c r="BV999" s="163"/>
      <c r="BW999" s="163"/>
      <c r="BX999" s="192"/>
      <c r="BY999" s="189"/>
      <c r="BZ999" s="189"/>
      <c r="CA999" s="193"/>
      <c r="CB999" s="194"/>
      <c r="CC999" s="292"/>
      <c r="CD999" s="189"/>
      <c r="CE999" s="189"/>
      <c r="CF999" s="181"/>
      <c r="CG999" s="294"/>
      <c r="CH999" s="294"/>
      <c r="CI999" s="227"/>
      <c r="CJ999" s="142"/>
      <c r="CK999" s="192"/>
      <c r="CL999" s="142"/>
      <c r="CM999" s="188"/>
      <c r="CN999" s="295"/>
      <c r="CO999" s="189"/>
      <c r="CP999" s="189"/>
      <c r="CQ999" s="189"/>
      <c r="CR999" s="142"/>
      <c r="CS999" s="194"/>
    </row>
    <row r="1000" spans="2:97">
      <c r="B1000" s="181"/>
      <c r="C1000" s="65"/>
      <c r="D1000" s="65"/>
      <c r="E1000" s="65"/>
      <c r="J1000" s="192"/>
      <c r="K1000"/>
      <c r="L1000"/>
      <c r="O1000" s="228"/>
      <c r="P1000" s="228"/>
      <c r="Q1000" s="189"/>
      <c r="R1000" s="189"/>
      <c r="S1000" s="187"/>
      <c r="T1000" s="181"/>
      <c r="U1000" s="187"/>
      <c r="V1000" s="188"/>
      <c r="W1000" s="189"/>
      <c r="X1000" s="189"/>
      <c r="Y1000" s="189"/>
      <c r="Z1000" s="189"/>
      <c r="AA1000" s="189"/>
      <c r="AB1000" s="189"/>
      <c r="AC1000" s="189"/>
      <c r="AD1000" s="189"/>
      <c r="AE1000" s="189"/>
      <c r="AF1000" s="189"/>
      <c r="AG1000" s="189"/>
      <c r="AH1000" s="189"/>
      <c r="AI1000" s="189"/>
      <c r="AJ1000" s="189"/>
      <c r="AK1000" s="189"/>
      <c r="AL1000" s="189"/>
      <c r="AM1000" s="189"/>
      <c r="AN1000" s="189"/>
      <c r="AO1000" s="189"/>
      <c r="AP1000" s="189"/>
      <c r="AQ1000" s="189"/>
      <c r="AR1000" s="189"/>
      <c r="AS1000" s="189"/>
      <c r="AT1000" s="189"/>
      <c r="AU1000" s="189"/>
      <c r="AV1000" s="189"/>
      <c r="AW1000" s="189"/>
      <c r="AX1000" s="189"/>
      <c r="AY1000" s="194"/>
      <c r="AZ1000" s="142"/>
      <c r="BA1000" s="184"/>
      <c r="BB1000" s="184"/>
      <c r="BC1000" s="184"/>
      <c r="BD1000" s="189"/>
      <c r="BE1000" s="189"/>
      <c r="BF1000" s="189"/>
      <c r="BG1000" s="189"/>
      <c r="BH1000" s="291"/>
      <c r="BI1000" s="292"/>
      <c r="BJ1000" s="187"/>
      <c r="BK1000" s="187"/>
      <c r="BL1000" s="187"/>
      <c r="BM1000" s="189"/>
      <c r="BN1000" s="187"/>
      <c r="BO1000" s="163"/>
      <c r="BP1000" s="189"/>
      <c r="BR1000" s="142"/>
      <c r="BS1000" s="293"/>
      <c r="BT1000" s="293"/>
      <c r="BU1000" s="293"/>
      <c r="BV1000" s="163"/>
      <c r="BW1000" s="163"/>
      <c r="BX1000" s="192"/>
      <c r="BY1000" s="189"/>
      <c r="BZ1000" s="189"/>
      <c r="CA1000" s="193"/>
      <c r="CB1000" s="194"/>
      <c r="CC1000" s="292"/>
      <c r="CD1000" s="189"/>
      <c r="CE1000" s="189"/>
      <c r="CF1000" s="181"/>
      <c r="CG1000" s="294"/>
      <c r="CH1000" s="294"/>
      <c r="CI1000" s="227"/>
      <c r="CJ1000" s="142"/>
      <c r="CK1000" s="192"/>
      <c r="CL1000" s="142"/>
      <c r="CM1000" s="188"/>
      <c r="CN1000" s="295"/>
      <c r="CO1000" s="189"/>
      <c r="CP1000" s="189"/>
      <c r="CQ1000" s="189"/>
      <c r="CR1000" s="142"/>
      <c r="CS1000" s="194"/>
    </row>
    <row r="1001" spans="2:97">
      <c r="B1001" s="181"/>
      <c r="C1001" s="65"/>
      <c r="D1001" s="65"/>
      <c r="E1001" s="65"/>
      <c r="J1001" s="192"/>
      <c r="K1001"/>
      <c r="L1001"/>
      <c r="O1001" s="228"/>
      <c r="P1001" s="228"/>
      <c r="Q1001" s="189"/>
      <c r="R1001" s="189"/>
      <c r="S1001" s="187"/>
      <c r="T1001" s="181"/>
      <c r="U1001" s="187"/>
      <c r="V1001" s="188"/>
      <c r="W1001" s="189"/>
      <c r="X1001" s="189"/>
      <c r="Y1001" s="189"/>
      <c r="Z1001" s="189"/>
      <c r="AA1001" s="189"/>
      <c r="AB1001" s="189"/>
      <c r="AC1001" s="189"/>
      <c r="AD1001" s="189"/>
      <c r="AE1001" s="189"/>
      <c r="AF1001" s="189"/>
      <c r="AG1001" s="189"/>
      <c r="AH1001" s="189"/>
      <c r="AI1001" s="189"/>
      <c r="AJ1001" s="189"/>
      <c r="AK1001" s="189"/>
      <c r="AL1001" s="189"/>
      <c r="AM1001" s="189"/>
      <c r="AN1001" s="189"/>
      <c r="AO1001" s="189"/>
      <c r="AP1001" s="189"/>
      <c r="AQ1001" s="189"/>
      <c r="AR1001" s="189"/>
      <c r="AS1001" s="189"/>
      <c r="AT1001" s="189"/>
      <c r="AU1001" s="189"/>
      <c r="AV1001" s="189"/>
      <c r="AW1001" s="189"/>
      <c r="AX1001" s="189"/>
      <c r="AY1001" s="194"/>
      <c r="AZ1001" s="142"/>
      <c r="BA1001" s="184"/>
      <c r="BB1001" s="184"/>
      <c r="BC1001" s="184"/>
      <c r="BD1001" s="189"/>
      <c r="BE1001" s="189"/>
      <c r="BF1001" s="189"/>
      <c r="BG1001" s="189"/>
      <c r="BH1001" s="291"/>
      <c r="BI1001" s="292"/>
      <c r="BJ1001" s="187"/>
      <c r="BK1001" s="187"/>
      <c r="BL1001" s="187"/>
      <c r="BM1001" s="189"/>
      <c r="BN1001" s="187"/>
      <c r="BO1001" s="163"/>
      <c r="BP1001" s="189"/>
      <c r="BR1001" s="142"/>
      <c r="BS1001" s="293"/>
      <c r="BT1001" s="293"/>
      <c r="BU1001" s="293"/>
      <c r="BV1001" s="163"/>
      <c r="BW1001" s="163"/>
      <c r="BX1001" s="192"/>
      <c r="BY1001" s="189"/>
      <c r="BZ1001" s="189"/>
      <c r="CA1001" s="193"/>
      <c r="CB1001" s="194"/>
      <c r="CC1001" s="292"/>
      <c r="CD1001" s="189"/>
      <c r="CE1001" s="189"/>
      <c r="CF1001" s="181"/>
      <c r="CG1001" s="294"/>
      <c r="CH1001" s="294"/>
      <c r="CI1001" s="227"/>
      <c r="CJ1001" s="142"/>
      <c r="CK1001" s="192"/>
      <c r="CL1001" s="142"/>
      <c r="CM1001" s="188"/>
      <c r="CN1001" s="295"/>
      <c r="CO1001" s="189"/>
      <c r="CP1001" s="189"/>
      <c r="CQ1001" s="189"/>
      <c r="CR1001" s="142"/>
      <c r="CS1001" s="194"/>
    </row>
    <row r="1002" spans="2:97">
      <c r="B1002" s="181"/>
      <c r="C1002" s="65"/>
      <c r="D1002" s="65"/>
      <c r="E1002" s="65"/>
      <c r="J1002" s="192"/>
      <c r="K1002"/>
      <c r="L1002"/>
      <c r="O1002" s="228"/>
      <c r="P1002" s="228"/>
      <c r="Q1002" s="189"/>
      <c r="R1002" s="189"/>
      <c r="S1002" s="187"/>
      <c r="T1002" s="181"/>
      <c r="U1002" s="187"/>
      <c r="V1002" s="188"/>
      <c r="W1002" s="189"/>
      <c r="X1002" s="189"/>
      <c r="Y1002" s="189"/>
      <c r="Z1002" s="189"/>
      <c r="AA1002" s="189"/>
      <c r="AB1002" s="189"/>
      <c r="AC1002" s="189"/>
      <c r="AD1002" s="189"/>
      <c r="AE1002" s="189"/>
      <c r="AF1002" s="189"/>
      <c r="AG1002" s="189"/>
      <c r="AH1002" s="189"/>
      <c r="AI1002" s="189"/>
      <c r="AJ1002" s="189"/>
      <c r="AK1002" s="189"/>
      <c r="AL1002" s="189"/>
      <c r="AM1002" s="189"/>
      <c r="AN1002" s="189"/>
      <c r="AO1002" s="189"/>
      <c r="AP1002" s="189"/>
      <c r="AQ1002" s="189"/>
      <c r="AR1002" s="189"/>
      <c r="AS1002" s="189"/>
      <c r="AT1002" s="189"/>
      <c r="AU1002" s="189"/>
      <c r="AV1002" s="189"/>
      <c r="AW1002" s="189"/>
      <c r="AX1002" s="189"/>
      <c r="AY1002" s="194"/>
      <c r="AZ1002" s="142"/>
      <c r="BA1002" s="184"/>
      <c r="BB1002" s="184"/>
      <c r="BC1002" s="184"/>
      <c r="BD1002" s="189"/>
      <c r="BE1002" s="189"/>
      <c r="BF1002" s="189"/>
      <c r="BG1002" s="189"/>
      <c r="BH1002" s="291"/>
      <c r="BI1002" s="292"/>
      <c r="BJ1002" s="187"/>
      <c r="BK1002" s="187"/>
      <c r="BL1002" s="187"/>
      <c r="BM1002" s="189"/>
      <c r="BN1002" s="187"/>
      <c r="BO1002" s="163"/>
      <c r="BP1002" s="189"/>
      <c r="BR1002" s="142"/>
      <c r="BS1002" s="293"/>
      <c r="BT1002" s="293"/>
      <c r="BU1002" s="293"/>
      <c r="BV1002" s="163"/>
      <c r="BW1002" s="163"/>
      <c r="BX1002" s="192"/>
      <c r="BY1002" s="189"/>
      <c r="BZ1002" s="189"/>
      <c r="CA1002" s="193"/>
      <c r="CB1002" s="194"/>
      <c r="CC1002" s="292"/>
      <c r="CD1002" s="189"/>
      <c r="CE1002" s="189"/>
      <c r="CF1002" s="181"/>
      <c r="CG1002" s="294"/>
      <c r="CH1002" s="294"/>
      <c r="CI1002" s="227"/>
      <c r="CJ1002" s="142"/>
      <c r="CK1002" s="192"/>
      <c r="CL1002" s="142"/>
      <c r="CM1002" s="188"/>
      <c r="CN1002" s="295"/>
      <c r="CO1002" s="189"/>
      <c r="CP1002" s="189"/>
      <c r="CQ1002" s="189"/>
      <c r="CR1002" s="142"/>
      <c r="CS1002" s="194"/>
    </row>
    <row r="1003" spans="2:97">
      <c r="B1003" s="181"/>
      <c r="C1003" s="65"/>
      <c r="D1003" s="65"/>
      <c r="E1003" s="65"/>
      <c r="J1003" s="192"/>
      <c r="K1003"/>
      <c r="L1003"/>
      <c r="O1003" s="228"/>
      <c r="P1003" s="228"/>
      <c r="Q1003" s="189"/>
      <c r="R1003" s="189"/>
      <c r="S1003" s="187"/>
      <c r="T1003" s="181"/>
      <c r="U1003" s="187"/>
      <c r="V1003" s="188"/>
      <c r="W1003" s="189"/>
      <c r="X1003" s="189"/>
      <c r="Y1003" s="189"/>
      <c r="Z1003" s="189"/>
      <c r="AA1003" s="189"/>
      <c r="AB1003" s="189"/>
      <c r="AC1003" s="189"/>
      <c r="AD1003" s="189"/>
      <c r="AE1003" s="189"/>
      <c r="AF1003" s="189"/>
      <c r="AG1003" s="189"/>
      <c r="AH1003" s="189"/>
      <c r="AI1003" s="189"/>
      <c r="AJ1003" s="189"/>
      <c r="AK1003" s="189"/>
      <c r="AL1003" s="189"/>
      <c r="AM1003" s="189"/>
      <c r="AN1003" s="189"/>
      <c r="AO1003" s="189"/>
      <c r="AP1003" s="189"/>
      <c r="AQ1003" s="189"/>
      <c r="AR1003" s="189"/>
      <c r="AS1003" s="189"/>
      <c r="AT1003" s="189"/>
      <c r="AU1003" s="189"/>
      <c r="AV1003" s="189"/>
      <c r="AW1003" s="189"/>
      <c r="AX1003" s="189"/>
      <c r="AY1003" s="194"/>
      <c r="AZ1003" s="142"/>
      <c r="BA1003" s="184"/>
      <c r="BB1003" s="184"/>
      <c r="BC1003" s="184"/>
      <c r="BD1003" s="189"/>
      <c r="BE1003" s="189"/>
      <c r="BF1003" s="189"/>
      <c r="BG1003" s="189"/>
      <c r="BH1003" s="291"/>
      <c r="BI1003" s="292"/>
      <c r="BJ1003" s="187"/>
      <c r="BK1003" s="187"/>
      <c r="BL1003" s="187"/>
      <c r="BM1003" s="189"/>
      <c r="BN1003" s="187"/>
      <c r="BO1003" s="163"/>
      <c r="BP1003" s="189"/>
      <c r="BR1003" s="142"/>
      <c r="BS1003" s="293"/>
      <c r="BT1003" s="293"/>
      <c r="BU1003" s="293"/>
      <c r="BV1003" s="163"/>
      <c r="BW1003" s="163"/>
      <c r="BX1003" s="192"/>
      <c r="BY1003" s="189"/>
      <c r="BZ1003" s="189"/>
      <c r="CA1003" s="193"/>
      <c r="CB1003" s="194"/>
      <c r="CC1003" s="292"/>
      <c r="CD1003" s="189"/>
      <c r="CE1003" s="189"/>
      <c r="CF1003" s="181"/>
      <c r="CG1003" s="294"/>
      <c r="CH1003" s="294"/>
      <c r="CI1003" s="227"/>
      <c r="CJ1003" s="142"/>
      <c r="CK1003" s="192"/>
      <c r="CL1003" s="142"/>
      <c r="CM1003" s="188"/>
      <c r="CN1003" s="295"/>
      <c r="CO1003" s="189"/>
      <c r="CP1003" s="189"/>
      <c r="CQ1003" s="189"/>
      <c r="CR1003" s="142"/>
      <c r="CS1003" s="194"/>
    </row>
    <row r="1004" spans="2:97">
      <c r="B1004" s="181"/>
      <c r="C1004" s="65"/>
      <c r="D1004" s="65"/>
      <c r="E1004" s="65"/>
      <c r="J1004" s="192"/>
      <c r="K1004"/>
      <c r="L1004"/>
      <c r="O1004" s="228"/>
      <c r="P1004" s="228"/>
      <c r="Q1004" s="189"/>
      <c r="R1004" s="189"/>
      <c r="S1004" s="187"/>
      <c r="T1004" s="181"/>
      <c r="U1004" s="187"/>
      <c r="V1004" s="188"/>
      <c r="W1004" s="189"/>
      <c r="X1004" s="189"/>
      <c r="Y1004" s="189"/>
      <c r="Z1004" s="189"/>
      <c r="AA1004" s="189"/>
      <c r="AB1004" s="189"/>
      <c r="AC1004" s="189"/>
      <c r="AD1004" s="189"/>
      <c r="AE1004" s="189"/>
      <c r="AF1004" s="189"/>
      <c r="AG1004" s="189"/>
      <c r="AH1004" s="189"/>
      <c r="AI1004" s="189"/>
      <c r="AJ1004" s="189"/>
      <c r="AK1004" s="189"/>
      <c r="AL1004" s="189"/>
      <c r="AM1004" s="189"/>
      <c r="AN1004" s="189"/>
      <c r="AO1004" s="189"/>
      <c r="AP1004" s="189"/>
      <c r="AQ1004" s="189"/>
      <c r="AR1004" s="189"/>
      <c r="AS1004" s="189"/>
      <c r="AT1004" s="189"/>
      <c r="AU1004" s="189"/>
      <c r="AV1004" s="189"/>
      <c r="AW1004" s="189"/>
      <c r="AX1004" s="189"/>
      <c r="AY1004" s="194"/>
      <c r="AZ1004" s="142"/>
      <c r="BA1004" s="184"/>
      <c r="BB1004" s="184"/>
      <c r="BC1004" s="184"/>
      <c r="BD1004" s="189"/>
      <c r="BE1004" s="189"/>
      <c r="BF1004" s="189"/>
      <c r="BG1004" s="189"/>
      <c r="BH1004" s="291"/>
      <c r="BI1004" s="292"/>
      <c r="BJ1004" s="187"/>
      <c r="BK1004" s="187"/>
      <c r="BL1004" s="187"/>
      <c r="BM1004" s="189"/>
      <c r="BN1004" s="187"/>
      <c r="BO1004" s="163"/>
      <c r="BP1004" s="189"/>
      <c r="BR1004" s="142"/>
      <c r="BS1004" s="293"/>
      <c r="BT1004" s="293"/>
      <c r="BU1004" s="293"/>
      <c r="BV1004" s="163"/>
      <c r="BW1004" s="163"/>
      <c r="BX1004" s="192"/>
      <c r="BY1004" s="189"/>
      <c r="BZ1004" s="189"/>
      <c r="CA1004" s="193"/>
      <c r="CB1004" s="194"/>
      <c r="CC1004" s="292"/>
      <c r="CD1004" s="189"/>
      <c r="CE1004" s="189"/>
      <c r="CF1004" s="181"/>
      <c r="CG1004" s="294"/>
      <c r="CH1004" s="294"/>
      <c r="CI1004" s="227"/>
      <c r="CJ1004" s="142"/>
      <c r="CK1004" s="192"/>
      <c r="CL1004" s="142"/>
      <c r="CM1004" s="188"/>
      <c r="CN1004" s="295"/>
      <c r="CO1004" s="189"/>
      <c r="CP1004" s="189"/>
      <c r="CQ1004" s="189"/>
      <c r="CR1004" s="142"/>
      <c r="CS1004" s="194"/>
    </row>
    <row r="1005" spans="2:97">
      <c r="B1005" s="181"/>
      <c r="C1005" s="65"/>
      <c r="D1005" s="65"/>
      <c r="E1005" s="65"/>
      <c r="J1005" s="192"/>
      <c r="K1005"/>
      <c r="L1005"/>
      <c r="O1005" s="228"/>
      <c r="P1005" s="228"/>
      <c r="Q1005" s="189"/>
      <c r="R1005" s="189"/>
      <c r="S1005" s="187"/>
      <c r="T1005" s="181"/>
      <c r="U1005" s="187"/>
      <c r="V1005" s="188"/>
      <c r="W1005" s="189"/>
      <c r="X1005" s="189"/>
      <c r="Y1005" s="189"/>
      <c r="Z1005" s="189"/>
      <c r="AA1005" s="189"/>
      <c r="AB1005" s="189"/>
      <c r="AC1005" s="189"/>
      <c r="AD1005" s="189"/>
      <c r="AE1005" s="189"/>
      <c r="AF1005" s="189"/>
      <c r="AG1005" s="189"/>
      <c r="AH1005" s="189"/>
      <c r="AI1005" s="189"/>
      <c r="AJ1005" s="189"/>
      <c r="AK1005" s="189"/>
      <c r="AL1005" s="189"/>
      <c r="AM1005" s="189"/>
      <c r="AN1005" s="189"/>
      <c r="AO1005" s="189"/>
      <c r="AP1005" s="189"/>
      <c r="AQ1005" s="189"/>
      <c r="AR1005" s="189"/>
      <c r="AS1005" s="189"/>
      <c r="AT1005" s="189"/>
      <c r="AU1005" s="189"/>
      <c r="AV1005" s="189"/>
      <c r="AW1005" s="189"/>
      <c r="AX1005" s="189"/>
      <c r="AY1005" s="194"/>
      <c r="AZ1005" s="142"/>
      <c r="BA1005" s="184"/>
      <c r="BB1005" s="184"/>
      <c r="BC1005" s="184"/>
      <c r="BD1005" s="189"/>
      <c r="BE1005" s="189"/>
      <c r="BF1005" s="189"/>
      <c r="BG1005" s="189"/>
      <c r="BH1005" s="291"/>
      <c r="BI1005" s="292"/>
      <c r="BJ1005" s="187"/>
      <c r="BK1005" s="187"/>
      <c r="BL1005" s="187"/>
      <c r="BM1005" s="189"/>
      <c r="BN1005" s="187"/>
      <c r="BO1005" s="163"/>
      <c r="BP1005" s="189"/>
      <c r="BR1005" s="142"/>
      <c r="BS1005" s="293"/>
      <c r="BT1005" s="293"/>
      <c r="BU1005" s="293"/>
      <c r="BV1005" s="163"/>
      <c r="BW1005" s="163"/>
      <c r="BX1005" s="192"/>
      <c r="BY1005" s="189"/>
      <c r="BZ1005" s="189"/>
      <c r="CA1005" s="193"/>
      <c r="CB1005" s="194"/>
      <c r="CC1005" s="292"/>
      <c r="CD1005" s="189"/>
      <c r="CE1005" s="189"/>
      <c r="CF1005" s="181"/>
      <c r="CG1005" s="294"/>
      <c r="CH1005" s="294"/>
      <c r="CI1005" s="227"/>
      <c r="CJ1005" s="142"/>
      <c r="CK1005" s="192"/>
      <c r="CL1005" s="142"/>
      <c r="CM1005" s="188"/>
      <c r="CN1005" s="295"/>
      <c r="CO1005" s="189"/>
      <c r="CP1005" s="189"/>
      <c r="CQ1005" s="189"/>
      <c r="CR1005" s="142"/>
      <c r="CS1005" s="194"/>
    </row>
    <row r="1006" spans="2:97">
      <c r="B1006" s="181"/>
      <c r="C1006" s="65"/>
      <c r="D1006" s="65"/>
      <c r="E1006" s="65"/>
      <c r="J1006" s="192"/>
      <c r="K1006"/>
      <c r="L1006"/>
      <c r="O1006" s="228"/>
      <c r="P1006" s="228"/>
      <c r="Q1006" s="189"/>
      <c r="R1006" s="189"/>
      <c r="S1006" s="187"/>
      <c r="T1006" s="181"/>
      <c r="U1006" s="187"/>
      <c r="V1006" s="188"/>
      <c r="W1006" s="189"/>
      <c r="X1006" s="189"/>
      <c r="Y1006" s="189"/>
      <c r="Z1006" s="189"/>
      <c r="AA1006" s="189"/>
      <c r="AB1006" s="189"/>
      <c r="AC1006" s="189"/>
      <c r="AD1006" s="189"/>
      <c r="AE1006" s="189"/>
      <c r="AF1006" s="189"/>
      <c r="AG1006" s="189"/>
      <c r="AH1006" s="189"/>
      <c r="AI1006" s="189"/>
      <c r="AJ1006" s="189"/>
      <c r="AK1006" s="189"/>
      <c r="AL1006" s="189"/>
      <c r="AM1006" s="189"/>
      <c r="AN1006" s="189"/>
      <c r="AO1006" s="189"/>
      <c r="AP1006" s="189"/>
      <c r="AQ1006" s="189"/>
      <c r="AR1006" s="189"/>
      <c r="AS1006" s="189"/>
      <c r="AT1006" s="189"/>
      <c r="AU1006" s="189"/>
      <c r="AV1006" s="189"/>
      <c r="AW1006" s="189"/>
      <c r="AX1006" s="189"/>
      <c r="AY1006" s="194"/>
      <c r="AZ1006" s="142"/>
      <c r="BA1006" s="184"/>
      <c r="BB1006" s="184"/>
      <c r="BC1006" s="184"/>
      <c r="BD1006" s="189"/>
      <c r="BE1006" s="189"/>
      <c r="BF1006" s="189"/>
      <c r="BG1006" s="189"/>
      <c r="BH1006" s="291"/>
      <c r="BI1006" s="292"/>
      <c r="BJ1006" s="187"/>
      <c r="BK1006" s="187"/>
      <c r="BL1006" s="187"/>
      <c r="BM1006" s="189"/>
      <c r="BN1006" s="187"/>
      <c r="BO1006" s="163"/>
      <c r="BP1006" s="189"/>
      <c r="BR1006" s="142"/>
      <c r="BS1006" s="293"/>
      <c r="BT1006" s="293"/>
      <c r="BU1006" s="293"/>
      <c r="BV1006" s="163"/>
      <c r="BW1006" s="163"/>
      <c r="BX1006" s="192"/>
      <c r="BY1006" s="189"/>
      <c r="BZ1006" s="189"/>
      <c r="CA1006" s="193"/>
      <c r="CB1006" s="194"/>
      <c r="CC1006" s="292"/>
      <c r="CD1006" s="189"/>
      <c r="CE1006" s="189"/>
      <c r="CF1006" s="181"/>
      <c r="CG1006" s="294"/>
      <c r="CH1006" s="294"/>
      <c r="CI1006" s="227"/>
      <c r="CJ1006" s="142"/>
      <c r="CK1006" s="192"/>
      <c r="CL1006" s="142"/>
      <c r="CM1006" s="188"/>
      <c r="CN1006" s="295"/>
      <c r="CO1006" s="189"/>
      <c r="CP1006" s="189"/>
      <c r="CQ1006" s="189"/>
      <c r="CR1006" s="142"/>
      <c r="CS1006" s="194"/>
    </row>
    <row r="1007" spans="2:97">
      <c r="B1007" s="181"/>
      <c r="C1007" s="65"/>
      <c r="D1007" s="65"/>
      <c r="E1007" s="65"/>
      <c r="J1007" s="192"/>
      <c r="K1007"/>
      <c r="L1007"/>
      <c r="O1007" s="228"/>
      <c r="P1007" s="228"/>
      <c r="Q1007" s="189"/>
      <c r="R1007" s="189"/>
      <c r="S1007" s="187"/>
      <c r="T1007" s="181"/>
      <c r="U1007" s="187"/>
      <c r="V1007" s="188"/>
      <c r="W1007" s="189"/>
      <c r="X1007" s="189"/>
      <c r="Y1007" s="189"/>
      <c r="Z1007" s="189"/>
      <c r="AA1007" s="189"/>
      <c r="AB1007" s="189"/>
      <c r="AC1007" s="189"/>
      <c r="AD1007" s="189"/>
      <c r="AE1007" s="189"/>
      <c r="AF1007" s="189"/>
      <c r="AG1007" s="189"/>
      <c r="AH1007" s="189"/>
      <c r="AI1007" s="189"/>
      <c r="AJ1007" s="189"/>
      <c r="AK1007" s="189"/>
      <c r="AL1007" s="189"/>
      <c r="AM1007" s="189"/>
      <c r="AN1007" s="189"/>
      <c r="AO1007" s="189"/>
      <c r="AP1007" s="189"/>
      <c r="AQ1007" s="189"/>
      <c r="AR1007" s="189"/>
      <c r="AS1007" s="189"/>
      <c r="AT1007" s="189"/>
      <c r="AU1007" s="189"/>
      <c r="AV1007" s="189"/>
      <c r="AW1007" s="189"/>
      <c r="AX1007" s="189"/>
      <c r="AY1007" s="194"/>
      <c r="AZ1007" s="142"/>
      <c r="BA1007" s="184"/>
      <c r="BB1007" s="184"/>
      <c r="BC1007" s="184"/>
      <c r="BD1007" s="189"/>
      <c r="BE1007" s="189"/>
      <c r="BF1007" s="189"/>
      <c r="BG1007" s="189"/>
      <c r="BH1007" s="291"/>
      <c r="BI1007" s="292"/>
      <c r="BJ1007" s="187"/>
      <c r="BK1007" s="187"/>
      <c r="BL1007" s="187"/>
      <c r="BM1007" s="189"/>
      <c r="BN1007" s="187"/>
      <c r="BO1007" s="163"/>
      <c r="BP1007" s="189"/>
      <c r="BR1007" s="142"/>
      <c r="BS1007" s="293"/>
      <c r="BT1007" s="293"/>
      <c r="BU1007" s="293"/>
      <c r="BV1007" s="163"/>
      <c r="BW1007" s="163"/>
      <c r="BX1007" s="192"/>
      <c r="BY1007" s="189"/>
      <c r="BZ1007" s="189"/>
      <c r="CA1007" s="193"/>
      <c r="CB1007" s="194"/>
      <c r="CC1007" s="292"/>
      <c r="CD1007" s="189"/>
      <c r="CE1007" s="189"/>
      <c r="CF1007" s="181"/>
      <c r="CG1007" s="294"/>
      <c r="CH1007" s="294"/>
      <c r="CI1007" s="227"/>
      <c r="CJ1007" s="142"/>
      <c r="CK1007" s="192"/>
      <c r="CL1007" s="142"/>
      <c r="CM1007" s="188"/>
      <c r="CN1007" s="295"/>
      <c r="CO1007" s="189"/>
      <c r="CP1007" s="189"/>
      <c r="CQ1007" s="189"/>
      <c r="CR1007" s="142"/>
      <c r="CS1007" s="194"/>
    </row>
    <row r="1008" spans="2:97">
      <c r="B1008" s="181"/>
      <c r="C1008" s="65"/>
      <c r="D1008" s="65"/>
      <c r="E1008" s="65"/>
      <c r="J1008" s="192"/>
      <c r="K1008"/>
      <c r="L1008"/>
      <c r="O1008" s="228"/>
      <c r="P1008" s="228"/>
      <c r="Q1008" s="189"/>
      <c r="R1008" s="189"/>
      <c r="S1008" s="187"/>
      <c r="T1008" s="181"/>
      <c r="U1008" s="187"/>
      <c r="V1008" s="188"/>
      <c r="W1008" s="189"/>
      <c r="X1008" s="189"/>
      <c r="Y1008" s="189"/>
      <c r="Z1008" s="189"/>
      <c r="AA1008" s="189"/>
      <c r="AB1008" s="189"/>
      <c r="AC1008" s="189"/>
      <c r="AD1008" s="189"/>
      <c r="AE1008" s="189"/>
      <c r="AF1008" s="189"/>
      <c r="AG1008" s="189"/>
      <c r="AH1008" s="189"/>
      <c r="AI1008" s="189"/>
      <c r="AJ1008" s="189"/>
      <c r="AK1008" s="189"/>
      <c r="AL1008" s="189"/>
      <c r="AM1008" s="189"/>
      <c r="AN1008" s="189"/>
      <c r="AO1008" s="189"/>
      <c r="AP1008" s="189"/>
      <c r="AQ1008" s="189"/>
      <c r="AR1008" s="189"/>
      <c r="AS1008" s="189"/>
      <c r="AT1008" s="189"/>
      <c r="AU1008" s="189"/>
      <c r="AV1008" s="189"/>
      <c r="AW1008" s="189"/>
      <c r="AX1008" s="189"/>
      <c r="AY1008" s="194"/>
      <c r="AZ1008" s="142"/>
      <c r="BA1008" s="184"/>
      <c r="BB1008" s="184"/>
      <c r="BC1008" s="184"/>
      <c r="BD1008" s="189"/>
      <c r="BE1008" s="189"/>
      <c r="BF1008" s="189"/>
      <c r="BG1008" s="189"/>
      <c r="BH1008" s="291"/>
      <c r="BI1008" s="292"/>
      <c r="BJ1008" s="187"/>
      <c r="BK1008" s="187"/>
      <c r="BL1008" s="187"/>
      <c r="BM1008" s="189"/>
      <c r="BN1008" s="187"/>
      <c r="BO1008" s="163"/>
      <c r="BP1008" s="189"/>
      <c r="BR1008" s="142"/>
      <c r="BS1008" s="293"/>
      <c r="BT1008" s="293"/>
      <c r="BU1008" s="293"/>
      <c r="BV1008" s="163"/>
      <c r="BW1008" s="163"/>
      <c r="BX1008" s="192"/>
      <c r="BY1008" s="189"/>
      <c r="BZ1008" s="189"/>
      <c r="CA1008" s="193"/>
      <c r="CB1008" s="194"/>
      <c r="CC1008" s="292"/>
      <c r="CD1008" s="189"/>
      <c r="CE1008" s="189"/>
      <c r="CF1008" s="181"/>
      <c r="CG1008" s="294"/>
      <c r="CH1008" s="294"/>
      <c r="CI1008" s="227"/>
      <c r="CJ1008" s="142"/>
      <c r="CK1008" s="192"/>
      <c r="CL1008" s="142"/>
      <c r="CM1008" s="188"/>
      <c r="CN1008" s="295"/>
      <c r="CO1008" s="189"/>
      <c r="CP1008" s="189"/>
      <c r="CQ1008" s="189"/>
      <c r="CR1008" s="142"/>
      <c r="CS1008" s="194"/>
    </row>
    <row r="1009" spans="2:97">
      <c r="B1009" s="181"/>
      <c r="C1009" s="65"/>
      <c r="D1009" s="65"/>
      <c r="E1009" s="65"/>
      <c r="J1009" s="192"/>
      <c r="K1009"/>
      <c r="L1009"/>
      <c r="O1009" s="228"/>
      <c r="P1009" s="228"/>
      <c r="Q1009" s="189"/>
      <c r="R1009" s="189"/>
      <c r="S1009" s="187"/>
      <c r="T1009" s="181"/>
      <c r="U1009" s="187"/>
      <c r="V1009" s="188"/>
      <c r="W1009" s="189"/>
      <c r="X1009" s="189"/>
      <c r="Y1009" s="189"/>
      <c r="Z1009" s="189"/>
      <c r="AA1009" s="189"/>
      <c r="AB1009" s="189"/>
      <c r="AC1009" s="189"/>
      <c r="AD1009" s="189"/>
      <c r="AE1009" s="189"/>
      <c r="AF1009" s="189"/>
      <c r="AG1009" s="189"/>
      <c r="AH1009" s="189"/>
      <c r="AI1009" s="189"/>
      <c r="AJ1009" s="189"/>
      <c r="AK1009" s="189"/>
      <c r="AL1009" s="189"/>
      <c r="AM1009" s="189"/>
      <c r="AN1009" s="189"/>
      <c r="AO1009" s="189"/>
      <c r="AP1009" s="189"/>
      <c r="AQ1009" s="189"/>
      <c r="AR1009" s="189"/>
      <c r="AS1009" s="189"/>
      <c r="AT1009" s="189"/>
      <c r="AU1009" s="189"/>
      <c r="AV1009" s="189"/>
      <c r="AW1009" s="189"/>
      <c r="AX1009" s="189"/>
      <c r="AY1009" s="194"/>
      <c r="AZ1009" s="142"/>
      <c r="BA1009" s="184"/>
      <c r="BB1009" s="184"/>
      <c r="BC1009" s="184"/>
      <c r="BD1009" s="189"/>
      <c r="BE1009" s="189"/>
      <c r="BF1009" s="189"/>
      <c r="BG1009" s="189"/>
      <c r="BH1009" s="291"/>
      <c r="BI1009" s="292"/>
      <c r="BJ1009" s="187"/>
      <c r="BK1009" s="187"/>
      <c r="BL1009" s="187"/>
      <c r="BM1009" s="189"/>
      <c r="BN1009" s="187"/>
      <c r="BO1009" s="163"/>
      <c r="BP1009" s="189"/>
      <c r="BR1009" s="142"/>
      <c r="BS1009" s="293"/>
      <c r="BT1009" s="293"/>
      <c r="BU1009" s="293"/>
      <c r="BV1009" s="163"/>
      <c r="BW1009" s="163"/>
      <c r="BX1009" s="192"/>
      <c r="BY1009" s="189"/>
      <c r="BZ1009" s="189"/>
      <c r="CA1009" s="193"/>
      <c r="CB1009" s="194"/>
      <c r="CC1009" s="292"/>
      <c r="CD1009" s="189"/>
      <c r="CE1009" s="189"/>
      <c r="CF1009" s="181"/>
      <c r="CG1009" s="294"/>
      <c r="CH1009" s="294"/>
      <c r="CI1009" s="227"/>
      <c r="CJ1009" s="142"/>
      <c r="CK1009" s="192"/>
      <c r="CL1009" s="142"/>
      <c r="CM1009" s="188"/>
      <c r="CN1009" s="295"/>
      <c r="CO1009" s="189"/>
      <c r="CP1009" s="189"/>
      <c r="CQ1009" s="189"/>
      <c r="CR1009" s="142"/>
      <c r="CS1009" s="194"/>
    </row>
    <row r="1010" spans="2:97">
      <c r="B1010" s="181"/>
      <c r="C1010" s="65"/>
      <c r="D1010" s="65"/>
      <c r="E1010" s="65"/>
      <c r="J1010" s="192"/>
      <c r="K1010"/>
      <c r="L1010"/>
      <c r="O1010" s="228"/>
      <c r="P1010" s="228"/>
      <c r="Q1010" s="189"/>
      <c r="R1010" s="189"/>
      <c r="S1010" s="187"/>
      <c r="T1010" s="181"/>
      <c r="U1010" s="187"/>
      <c r="V1010" s="188"/>
      <c r="W1010" s="189"/>
      <c r="X1010" s="189"/>
      <c r="Y1010" s="189"/>
      <c r="Z1010" s="189"/>
      <c r="AA1010" s="189"/>
      <c r="AB1010" s="189"/>
      <c r="AC1010" s="189"/>
      <c r="AD1010" s="189"/>
      <c r="AE1010" s="189"/>
      <c r="AF1010" s="189"/>
      <c r="AG1010" s="189"/>
      <c r="AH1010" s="189"/>
      <c r="AI1010" s="189"/>
      <c r="AJ1010" s="189"/>
      <c r="AK1010" s="189"/>
      <c r="AL1010" s="189"/>
      <c r="AM1010" s="189"/>
      <c r="AN1010" s="189"/>
      <c r="AO1010" s="189"/>
      <c r="AP1010" s="189"/>
      <c r="AQ1010" s="189"/>
      <c r="AR1010" s="189"/>
      <c r="AS1010" s="189"/>
      <c r="AT1010" s="189"/>
      <c r="AU1010" s="189"/>
      <c r="AV1010" s="189"/>
      <c r="AW1010" s="189"/>
      <c r="AX1010" s="189"/>
      <c r="AY1010" s="194"/>
      <c r="AZ1010" s="142"/>
      <c r="BA1010" s="184"/>
      <c r="BB1010" s="184"/>
      <c r="BC1010" s="184"/>
      <c r="BD1010" s="189"/>
      <c r="BE1010" s="189"/>
      <c r="BF1010" s="189"/>
      <c r="BG1010" s="189"/>
      <c r="BH1010" s="291"/>
      <c r="BI1010" s="292"/>
      <c r="BJ1010" s="187"/>
      <c r="BK1010" s="187"/>
      <c r="BL1010" s="187"/>
      <c r="BM1010" s="189"/>
      <c r="BN1010" s="187"/>
      <c r="BO1010" s="163"/>
      <c r="BP1010" s="189"/>
      <c r="BR1010" s="142"/>
      <c r="BS1010" s="293"/>
      <c r="BT1010" s="293"/>
      <c r="BU1010" s="293"/>
      <c r="BV1010" s="163"/>
      <c r="BW1010" s="163"/>
      <c r="BX1010" s="192"/>
      <c r="BY1010" s="189"/>
      <c r="BZ1010" s="189"/>
      <c r="CA1010" s="193"/>
      <c r="CB1010" s="194"/>
      <c r="CC1010" s="292"/>
      <c r="CD1010" s="189"/>
      <c r="CE1010" s="189"/>
      <c r="CF1010" s="181"/>
      <c r="CG1010" s="294"/>
      <c r="CH1010" s="294"/>
      <c r="CI1010" s="227"/>
      <c r="CJ1010" s="142"/>
      <c r="CK1010" s="192"/>
      <c r="CL1010" s="142"/>
      <c r="CM1010" s="188"/>
      <c r="CN1010" s="295"/>
      <c r="CO1010" s="189"/>
      <c r="CP1010" s="189"/>
      <c r="CQ1010" s="189"/>
      <c r="CR1010" s="142"/>
      <c r="CS1010" s="194"/>
    </row>
    <row r="1011" spans="2:97">
      <c r="B1011" s="181"/>
      <c r="C1011" s="65"/>
      <c r="D1011" s="65"/>
      <c r="E1011" s="65"/>
      <c r="J1011" s="192"/>
      <c r="K1011"/>
      <c r="L1011"/>
      <c r="O1011" s="228"/>
      <c r="P1011" s="228"/>
      <c r="Q1011" s="189"/>
      <c r="R1011" s="189"/>
      <c r="S1011" s="187"/>
      <c r="T1011" s="181"/>
      <c r="U1011" s="187"/>
      <c r="V1011" s="188"/>
      <c r="W1011" s="189"/>
      <c r="X1011" s="189"/>
      <c r="Y1011" s="189"/>
      <c r="Z1011" s="189"/>
      <c r="AA1011" s="189"/>
      <c r="AB1011" s="189"/>
      <c r="AC1011" s="189"/>
      <c r="AD1011" s="189"/>
      <c r="AE1011" s="189"/>
      <c r="AF1011" s="189"/>
      <c r="AG1011" s="189"/>
      <c r="AH1011" s="189"/>
      <c r="AI1011" s="189"/>
      <c r="AJ1011" s="189"/>
      <c r="AK1011" s="189"/>
      <c r="AL1011" s="189"/>
      <c r="AM1011" s="189"/>
      <c r="AN1011" s="189"/>
      <c r="AO1011" s="189"/>
      <c r="AP1011" s="189"/>
      <c r="AQ1011" s="189"/>
      <c r="AR1011" s="189"/>
      <c r="AS1011" s="189"/>
      <c r="AT1011" s="189"/>
      <c r="AU1011" s="189"/>
      <c r="AV1011" s="189"/>
      <c r="AW1011" s="189"/>
      <c r="AX1011" s="189"/>
      <c r="AY1011" s="194"/>
      <c r="AZ1011" s="142"/>
      <c r="BA1011" s="184"/>
      <c r="BB1011" s="184"/>
      <c r="BC1011" s="184"/>
      <c r="BD1011" s="189"/>
      <c r="BE1011" s="189"/>
      <c r="BF1011" s="189"/>
      <c r="BG1011" s="189"/>
      <c r="BH1011" s="291"/>
      <c r="BI1011" s="292"/>
      <c r="BJ1011" s="187"/>
      <c r="BK1011" s="187"/>
      <c r="BL1011" s="187"/>
      <c r="BM1011" s="189"/>
      <c r="BN1011" s="187"/>
      <c r="BO1011" s="163"/>
      <c r="BP1011" s="189"/>
      <c r="BR1011" s="142"/>
      <c r="BS1011" s="293"/>
      <c r="BT1011" s="293"/>
      <c r="BU1011" s="293"/>
      <c r="BV1011" s="163"/>
      <c r="BW1011" s="163"/>
      <c r="BX1011" s="192"/>
      <c r="BY1011" s="189"/>
      <c r="BZ1011" s="189"/>
      <c r="CA1011" s="193"/>
      <c r="CB1011" s="194"/>
      <c r="CC1011" s="292"/>
      <c r="CD1011" s="189"/>
      <c r="CE1011" s="189"/>
      <c r="CF1011" s="181"/>
      <c r="CG1011" s="294"/>
      <c r="CH1011" s="294"/>
      <c r="CI1011" s="227"/>
      <c r="CJ1011" s="142"/>
      <c r="CK1011" s="192"/>
      <c r="CL1011" s="142"/>
      <c r="CM1011" s="188"/>
      <c r="CN1011" s="295"/>
      <c r="CO1011" s="189"/>
      <c r="CP1011" s="189"/>
      <c r="CQ1011" s="189"/>
      <c r="CR1011" s="142"/>
      <c r="CS1011" s="194"/>
    </row>
    <row r="1012" spans="2:97">
      <c r="B1012" s="181"/>
      <c r="C1012" s="65"/>
      <c r="D1012" s="65"/>
      <c r="E1012" s="65"/>
      <c r="J1012" s="192"/>
      <c r="K1012"/>
      <c r="L1012"/>
      <c r="O1012" s="228"/>
      <c r="P1012" s="228"/>
      <c r="Q1012" s="189"/>
      <c r="R1012" s="189"/>
      <c r="S1012" s="187"/>
      <c r="T1012" s="181"/>
      <c r="U1012" s="187"/>
      <c r="V1012" s="188"/>
      <c r="W1012" s="189"/>
      <c r="X1012" s="189"/>
      <c r="Y1012" s="189"/>
      <c r="Z1012" s="189"/>
      <c r="AA1012" s="189"/>
      <c r="AB1012" s="189"/>
      <c r="AC1012" s="189"/>
      <c r="AD1012" s="189"/>
      <c r="AE1012" s="189"/>
      <c r="AF1012" s="189"/>
      <c r="AG1012" s="189"/>
      <c r="AH1012" s="189"/>
      <c r="AI1012" s="189"/>
      <c r="AJ1012" s="189"/>
      <c r="AK1012" s="189"/>
      <c r="AL1012" s="189"/>
      <c r="AM1012" s="189"/>
      <c r="AN1012" s="189"/>
      <c r="AO1012" s="189"/>
      <c r="AP1012" s="189"/>
      <c r="AQ1012" s="189"/>
      <c r="AR1012" s="189"/>
      <c r="AS1012" s="189"/>
      <c r="AT1012" s="189"/>
      <c r="AU1012" s="189"/>
      <c r="AV1012" s="189"/>
      <c r="AW1012" s="189"/>
      <c r="AX1012" s="189"/>
      <c r="AY1012" s="194"/>
      <c r="AZ1012" s="142"/>
      <c r="BA1012" s="184"/>
      <c r="BB1012" s="184"/>
      <c r="BC1012" s="184"/>
      <c r="BD1012" s="189"/>
      <c r="BE1012" s="189"/>
      <c r="BF1012" s="189"/>
      <c r="BG1012" s="189"/>
      <c r="BH1012" s="291"/>
      <c r="BI1012" s="292"/>
      <c r="BJ1012" s="187"/>
      <c r="BK1012" s="187"/>
      <c r="BL1012" s="187"/>
      <c r="BM1012" s="189"/>
      <c r="BN1012" s="187"/>
      <c r="BO1012" s="163"/>
      <c r="BP1012" s="189"/>
      <c r="BR1012" s="142"/>
      <c r="BS1012" s="293"/>
      <c r="BT1012" s="293"/>
      <c r="BU1012" s="293"/>
      <c r="BV1012" s="163"/>
      <c r="BW1012" s="163"/>
      <c r="BX1012" s="192"/>
      <c r="BY1012" s="189"/>
      <c r="BZ1012" s="189"/>
      <c r="CA1012" s="193"/>
      <c r="CB1012" s="194"/>
      <c r="CC1012" s="292"/>
      <c r="CD1012" s="189"/>
      <c r="CE1012" s="189"/>
      <c r="CF1012" s="181"/>
      <c r="CG1012" s="294"/>
      <c r="CH1012" s="294"/>
      <c r="CI1012" s="227"/>
      <c r="CJ1012" s="142"/>
      <c r="CK1012" s="192"/>
      <c r="CL1012" s="142"/>
      <c r="CM1012" s="188"/>
      <c r="CN1012" s="295"/>
      <c r="CO1012" s="189"/>
      <c r="CP1012" s="189"/>
      <c r="CQ1012" s="189"/>
      <c r="CR1012" s="142"/>
      <c r="CS1012" s="194"/>
    </row>
    <row r="1013" spans="2:97">
      <c r="B1013" s="181"/>
      <c r="C1013" s="65"/>
      <c r="D1013" s="65"/>
      <c r="E1013" s="65"/>
      <c r="J1013" s="192"/>
      <c r="K1013"/>
      <c r="L1013"/>
      <c r="O1013" s="228"/>
      <c r="P1013" s="228"/>
      <c r="Q1013" s="189"/>
      <c r="R1013" s="189"/>
      <c r="S1013" s="187"/>
      <c r="T1013" s="181"/>
      <c r="U1013" s="187"/>
      <c r="V1013" s="188"/>
      <c r="W1013" s="189"/>
      <c r="X1013" s="189"/>
      <c r="Y1013" s="189"/>
      <c r="Z1013" s="189"/>
      <c r="AA1013" s="189"/>
      <c r="AB1013" s="189"/>
      <c r="AC1013" s="189"/>
      <c r="AD1013" s="189"/>
      <c r="AE1013" s="189"/>
      <c r="AF1013" s="189"/>
      <c r="AG1013" s="189"/>
      <c r="AH1013" s="189"/>
      <c r="AI1013" s="189"/>
      <c r="AJ1013" s="189"/>
      <c r="AK1013" s="189"/>
      <c r="AL1013" s="189"/>
      <c r="AM1013" s="189"/>
      <c r="AN1013" s="189"/>
      <c r="AO1013" s="189"/>
      <c r="AP1013" s="189"/>
      <c r="AQ1013" s="189"/>
      <c r="AR1013" s="189"/>
      <c r="AS1013" s="189"/>
      <c r="AT1013" s="189"/>
      <c r="AU1013" s="189"/>
      <c r="AV1013" s="189"/>
      <c r="AW1013" s="189"/>
      <c r="AX1013" s="189"/>
      <c r="AY1013" s="194"/>
      <c r="AZ1013" s="142"/>
      <c r="BA1013" s="184"/>
      <c r="BB1013" s="184"/>
      <c r="BC1013" s="184"/>
      <c r="BD1013" s="189"/>
      <c r="BE1013" s="189"/>
      <c r="BF1013" s="189"/>
      <c r="BG1013" s="189"/>
      <c r="BH1013" s="291"/>
      <c r="BI1013" s="292"/>
      <c r="BJ1013" s="187"/>
      <c r="BK1013" s="187"/>
      <c r="BL1013" s="187"/>
      <c r="BM1013" s="189"/>
      <c r="BN1013" s="187"/>
      <c r="BO1013" s="163"/>
      <c r="BP1013" s="189"/>
      <c r="BR1013" s="142"/>
      <c r="BS1013" s="293"/>
      <c r="BT1013" s="293"/>
      <c r="BU1013" s="293"/>
      <c r="BV1013" s="163"/>
      <c r="BW1013" s="163"/>
      <c r="BX1013" s="192"/>
      <c r="BY1013" s="189"/>
      <c r="BZ1013" s="189"/>
      <c r="CA1013" s="193"/>
      <c r="CB1013" s="194"/>
      <c r="CC1013" s="292"/>
      <c r="CD1013" s="189"/>
      <c r="CE1013" s="189"/>
      <c r="CF1013" s="181"/>
      <c r="CG1013" s="294"/>
      <c r="CH1013" s="294"/>
      <c r="CI1013" s="227"/>
      <c r="CJ1013" s="142"/>
      <c r="CK1013" s="192"/>
      <c r="CL1013" s="142"/>
      <c r="CM1013" s="188"/>
      <c r="CN1013" s="295"/>
      <c r="CO1013" s="189"/>
      <c r="CP1013" s="189"/>
      <c r="CQ1013" s="189"/>
      <c r="CR1013" s="142"/>
      <c r="CS1013" s="194"/>
    </row>
    <row r="1014" spans="2:97">
      <c r="B1014" s="181"/>
      <c r="C1014" s="65"/>
      <c r="D1014" s="65"/>
      <c r="E1014" s="65"/>
      <c r="J1014" s="192"/>
      <c r="K1014"/>
      <c r="L1014"/>
      <c r="O1014" s="228"/>
      <c r="P1014" s="228"/>
      <c r="Q1014" s="189"/>
      <c r="R1014" s="189"/>
      <c r="S1014" s="187"/>
      <c r="T1014" s="181"/>
      <c r="U1014" s="187"/>
      <c r="V1014" s="188"/>
      <c r="W1014" s="189"/>
      <c r="X1014" s="189"/>
      <c r="Y1014" s="189"/>
      <c r="Z1014" s="189"/>
      <c r="AA1014" s="189"/>
      <c r="AB1014" s="189"/>
      <c r="AC1014" s="189"/>
      <c r="AD1014" s="189"/>
      <c r="AE1014" s="189"/>
      <c r="AF1014" s="189"/>
      <c r="AG1014" s="189"/>
      <c r="AH1014" s="189"/>
      <c r="AI1014" s="189"/>
      <c r="AJ1014" s="189"/>
      <c r="AK1014" s="189"/>
      <c r="AL1014" s="189"/>
      <c r="AM1014" s="189"/>
      <c r="AN1014" s="189"/>
      <c r="AO1014" s="189"/>
      <c r="AP1014" s="189"/>
      <c r="AQ1014" s="189"/>
      <c r="AR1014" s="189"/>
      <c r="AS1014" s="189"/>
      <c r="AT1014" s="189"/>
      <c r="AU1014" s="189"/>
      <c r="AV1014" s="189"/>
      <c r="AW1014" s="189"/>
      <c r="AX1014" s="189"/>
      <c r="AY1014" s="194"/>
      <c r="AZ1014" s="142"/>
      <c r="BA1014" s="184"/>
      <c r="BB1014" s="184"/>
      <c r="BC1014" s="184"/>
      <c r="BD1014" s="189"/>
      <c r="BE1014" s="189"/>
      <c r="BF1014" s="189"/>
      <c r="BG1014" s="189"/>
      <c r="BH1014" s="291"/>
      <c r="BI1014" s="292"/>
      <c r="BJ1014" s="187"/>
      <c r="BK1014" s="187"/>
      <c r="BL1014" s="187"/>
      <c r="BM1014" s="189"/>
      <c r="BN1014" s="187"/>
      <c r="BO1014" s="163"/>
      <c r="BP1014" s="189"/>
      <c r="BR1014" s="142"/>
      <c r="BS1014" s="293"/>
      <c r="BT1014" s="293"/>
      <c r="BU1014" s="293"/>
      <c r="BV1014" s="163"/>
      <c r="BW1014" s="163"/>
      <c r="BX1014" s="192"/>
      <c r="BY1014" s="189"/>
      <c r="BZ1014" s="189"/>
      <c r="CA1014" s="193"/>
      <c r="CB1014" s="194"/>
      <c r="CC1014" s="292"/>
      <c r="CD1014" s="189"/>
      <c r="CE1014" s="189"/>
      <c r="CF1014" s="181"/>
      <c r="CG1014" s="294"/>
      <c r="CH1014" s="294"/>
      <c r="CI1014" s="227"/>
      <c r="CJ1014" s="142"/>
      <c r="CK1014" s="192"/>
      <c r="CL1014" s="142"/>
      <c r="CM1014" s="188"/>
      <c r="CN1014" s="295"/>
      <c r="CO1014" s="189"/>
      <c r="CP1014" s="189"/>
      <c r="CQ1014" s="189"/>
      <c r="CR1014" s="142"/>
      <c r="CS1014" s="194"/>
    </row>
    <row r="1015" spans="2:97">
      <c r="B1015" s="181"/>
      <c r="C1015" s="65"/>
      <c r="D1015" s="65"/>
      <c r="E1015" s="65"/>
      <c r="J1015" s="192"/>
      <c r="K1015"/>
      <c r="L1015"/>
      <c r="O1015" s="228"/>
      <c r="P1015" s="228"/>
      <c r="Q1015" s="189"/>
      <c r="R1015" s="189"/>
      <c r="S1015" s="187"/>
      <c r="T1015" s="181"/>
      <c r="U1015" s="187"/>
      <c r="V1015" s="188"/>
      <c r="W1015" s="189"/>
      <c r="X1015" s="189"/>
      <c r="Y1015" s="189"/>
      <c r="Z1015" s="189"/>
      <c r="AA1015" s="189"/>
      <c r="AB1015" s="189"/>
      <c r="AC1015" s="189"/>
      <c r="AD1015" s="189"/>
      <c r="AE1015" s="189"/>
      <c r="AF1015" s="189"/>
      <c r="AG1015" s="189"/>
      <c r="AH1015" s="189"/>
      <c r="AI1015" s="189"/>
      <c r="AJ1015" s="189"/>
      <c r="AK1015" s="189"/>
      <c r="AL1015" s="189"/>
      <c r="AM1015" s="189"/>
      <c r="AN1015" s="189"/>
      <c r="AO1015" s="189"/>
      <c r="AP1015" s="189"/>
      <c r="AQ1015" s="189"/>
      <c r="AR1015" s="189"/>
      <c r="AS1015" s="189"/>
      <c r="AT1015" s="189"/>
      <c r="AU1015" s="189"/>
      <c r="AV1015" s="189"/>
      <c r="AW1015" s="189"/>
      <c r="AX1015" s="189"/>
      <c r="AY1015" s="194"/>
      <c r="AZ1015" s="142"/>
      <c r="BA1015" s="184"/>
      <c r="BB1015" s="184"/>
      <c r="BC1015" s="184"/>
      <c r="BD1015" s="189"/>
      <c r="BE1015" s="189"/>
      <c r="BF1015" s="189"/>
      <c r="BG1015" s="189"/>
      <c r="BH1015" s="291"/>
      <c r="BI1015" s="292"/>
      <c r="BJ1015" s="187"/>
      <c r="BK1015" s="187"/>
      <c r="BL1015" s="187"/>
      <c r="BM1015" s="189"/>
      <c r="BN1015" s="187"/>
      <c r="BO1015" s="163"/>
      <c r="BP1015" s="189"/>
      <c r="BR1015" s="142"/>
      <c r="BS1015" s="293"/>
      <c r="BT1015" s="293"/>
      <c r="BU1015" s="293"/>
      <c r="BV1015" s="163"/>
      <c r="BW1015" s="163"/>
      <c r="BX1015" s="192"/>
      <c r="BY1015" s="189"/>
      <c r="BZ1015" s="189"/>
      <c r="CA1015" s="193"/>
      <c r="CB1015" s="194"/>
      <c r="CC1015" s="292"/>
      <c r="CD1015" s="189"/>
      <c r="CE1015" s="189"/>
      <c r="CF1015" s="181"/>
      <c r="CG1015" s="294"/>
      <c r="CH1015" s="294"/>
      <c r="CI1015" s="227"/>
      <c r="CJ1015" s="142"/>
      <c r="CK1015" s="192"/>
      <c r="CL1015" s="142"/>
      <c r="CM1015" s="188"/>
      <c r="CN1015" s="295"/>
      <c r="CO1015" s="189"/>
      <c r="CP1015" s="189"/>
      <c r="CQ1015" s="189"/>
      <c r="CR1015" s="142"/>
      <c r="CS1015" s="194"/>
    </row>
    <row r="1016" spans="2:97">
      <c r="B1016" s="181"/>
      <c r="C1016" s="65"/>
      <c r="D1016" s="65"/>
      <c r="E1016" s="65"/>
      <c r="J1016" s="192"/>
      <c r="K1016"/>
      <c r="L1016"/>
      <c r="O1016" s="228"/>
      <c r="P1016" s="228"/>
      <c r="Q1016" s="189"/>
      <c r="R1016" s="189"/>
      <c r="S1016" s="187"/>
      <c r="T1016" s="181"/>
      <c r="U1016" s="187"/>
      <c r="V1016" s="188"/>
      <c r="W1016" s="189"/>
      <c r="X1016" s="189"/>
      <c r="Y1016" s="189"/>
      <c r="Z1016" s="189"/>
      <c r="AA1016" s="189"/>
      <c r="AB1016" s="189"/>
      <c r="AC1016" s="189"/>
      <c r="AD1016" s="189"/>
      <c r="AE1016" s="189"/>
      <c r="AF1016" s="189"/>
      <c r="AG1016" s="189"/>
      <c r="AH1016" s="189"/>
      <c r="AI1016" s="189"/>
      <c r="AJ1016" s="189"/>
      <c r="AK1016" s="189"/>
      <c r="AL1016" s="189"/>
      <c r="AM1016" s="189"/>
      <c r="AN1016" s="189"/>
      <c r="AO1016" s="189"/>
      <c r="AP1016" s="189"/>
      <c r="AQ1016" s="189"/>
      <c r="AR1016" s="189"/>
      <c r="AS1016" s="189"/>
      <c r="AT1016" s="189"/>
      <c r="AU1016" s="189"/>
      <c r="AV1016" s="189"/>
      <c r="AW1016" s="189"/>
      <c r="AX1016" s="189"/>
      <c r="AY1016" s="194"/>
      <c r="AZ1016" s="142"/>
      <c r="BA1016" s="184"/>
      <c r="BB1016" s="184"/>
      <c r="BC1016" s="184"/>
      <c r="BD1016" s="189"/>
      <c r="BE1016" s="189"/>
      <c r="BF1016" s="189"/>
      <c r="BG1016" s="189"/>
      <c r="BH1016" s="291"/>
      <c r="BI1016" s="292"/>
      <c r="BJ1016" s="187"/>
      <c r="BK1016" s="187"/>
      <c r="BL1016" s="187"/>
      <c r="BM1016" s="189"/>
      <c r="BN1016" s="187"/>
      <c r="BO1016" s="163"/>
      <c r="BP1016" s="189"/>
      <c r="BR1016" s="142"/>
      <c r="BS1016" s="293"/>
      <c r="BT1016" s="293"/>
      <c r="BU1016" s="293"/>
      <c r="BV1016" s="163"/>
      <c r="BW1016" s="163"/>
      <c r="BX1016" s="192"/>
      <c r="BY1016" s="189"/>
      <c r="BZ1016" s="189"/>
      <c r="CA1016" s="193"/>
      <c r="CB1016" s="194"/>
      <c r="CC1016" s="292"/>
      <c r="CD1016" s="189"/>
      <c r="CE1016" s="189"/>
      <c r="CF1016" s="181"/>
      <c r="CG1016" s="294"/>
      <c r="CH1016" s="294"/>
      <c r="CI1016" s="227"/>
      <c r="CJ1016" s="142"/>
      <c r="CK1016" s="192"/>
      <c r="CL1016" s="142"/>
      <c r="CM1016" s="188"/>
      <c r="CN1016" s="295"/>
      <c r="CO1016" s="189"/>
      <c r="CP1016" s="189"/>
      <c r="CQ1016" s="189"/>
      <c r="CR1016" s="142"/>
      <c r="CS1016" s="194"/>
    </row>
    <row r="1017" spans="2:97">
      <c r="B1017" s="181"/>
      <c r="C1017" s="65"/>
      <c r="D1017" s="65"/>
      <c r="E1017" s="65"/>
      <c r="J1017" s="192"/>
      <c r="K1017"/>
      <c r="L1017"/>
      <c r="O1017" s="228"/>
      <c r="P1017" s="228"/>
      <c r="Q1017" s="189"/>
      <c r="R1017" s="189"/>
      <c r="S1017" s="187"/>
      <c r="T1017" s="181"/>
      <c r="U1017" s="187"/>
      <c r="V1017" s="188"/>
      <c r="W1017" s="189"/>
      <c r="X1017" s="189"/>
      <c r="Y1017" s="189"/>
      <c r="Z1017" s="189"/>
      <c r="AA1017" s="189"/>
      <c r="AB1017" s="189"/>
      <c r="AC1017" s="189"/>
      <c r="AD1017" s="189"/>
      <c r="AE1017" s="189"/>
      <c r="AF1017" s="189"/>
      <c r="AG1017" s="189"/>
      <c r="AH1017" s="189"/>
      <c r="AI1017" s="189"/>
      <c r="AJ1017" s="189"/>
      <c r="AK1017" s="189"/>
      <c r="AL1017" s="189"/>
      <c r="AM1017" s="189"/>
      <c r="AN1017" s="189"/>
      <c r="AO1017" s="189"/>
      <c r="AP1017" s="189"/>
      <c r="AQ1017" s="189"/>
      <c r="AR1017" s="189"/>
      <c r="AS1017" s="189"/>
      <c r="AT1017" s="189"/>
      <c r="AU1017" s="189"/>
      <c r="AV1017" s="189"/>
      <c r="AW1017" s="189"/>
      <c r="AX1017" s="189"/>
      <c r="AY1017" s="194"/>
      <c r="AZ1017" s="142"/>
      <c r="BA1017" s="184"/>
      <c r="BB1017" s="184"/>
      <c r="BC1017" s="184"/>
      <c r="BD1017" s="189"/>
      <c r="BE1017" s="189"/>
      <c r="BF1017" s="189"/>
      <c r="BG1017" s="189"/>
      <c r="BH1017" s="291"/>
      <c r="BI1017" s="292"/>
      <c r="BJ1017" s="187"/>
      <c r="BK1017" s="187"/>
      <c r="BL1017" s="187"/>
      <c r="BM1017" s="189"/>
      <c r="BN1017" s="187"/>
      <c r="BO1017" s="163"/>
      <c r="BP1017" s="189"/>
      <c r="BR1017" s="142"/>
      <c r="BS1017" s="293"/>
      <c r="BT1017" s="293"/>
      <c r="BU1017" s="293"/>
      <c r="BV1017" s="163"/>
      <c r="BW1017" s="163"/>
      <c r="BX1017" s="192"/>
      <c r="BY1017" s="189"/>
      <c r="BZ1017" s="189"/>
      <c r="CA1017" s="193"/>
      <c r="CB1017" s="194"/>
      <c r="CC1017" s="292"/>
      <c r="CD1017" s="189"/>
      <c r="CE1017" s="189"/>
      <c r="CF1017" s="181"/>
      <c r="CG1017" s="294"/>
      <c r="CH1017" s="294"/>
      <c r="CI1017" s="227"/>
      <c r="CJ1017" s="142"/>
      <c r="CK1017" s="192"/>
      <c r="CL1017" s="142"/>
      <c r="CM1017" s="188"/>
      <c r="CN1017" s="295"/>
      <c r="CO1017" s="189"/>
      <c r="CP1017" s="189"/>
      <c r="CQ1017" s="189"/>
      <c r="CR1017" s="142"/>
      <c r="CS1017" s="194"/>
    </row>
    <row r="1018" spans="2:97">
      <c r="B1018" s="181"/>
      <c r="C1018" s="65"/>
      <c r="D1018" s="65"/>
      <c r="E1018" s="65"/>
      <c r="J1018" s="192"/>
      <c r="K1018"/>
      <c r="L1018"/>
      <c r="O1018" s="228"/>
      <c r="P1018" s="228"/>
      <c r="Q1018" s="189"/>
      <c r="R1018" s="189"/>
      <c r="S1018" s="187"/>
      <c r="T1018" s="181"/>
      <c r="U1018" s="187"/>
      <c r="V1018" s="188"/>
      <c r="W1018" s="189"/>
      <c r="X1018" s="189"/>
      <c r="Y1018" s="189"/>
      <c r="Z1018" s="189"/>
      <c r="AA1018" s="189"/>
      <c r="AB1018" s="189"/>
      <c r="AC1018" s="189"/>
      <c r="AD1018" s="189"/>
      <c r="AE1018" s="189"/>
      <c r="AF1018" s="189"/>
      <c r="AG1018" s="189"/>
      <c r="AH1018" s="189"/>
      <c r="AI1018" s="189"/>
      <c r="AJ1018" s="189"/>
      <c r="AK1018" s="189"/>
      <c r="AL1018" s="189"/>
      <c r="AM1018" s="189"/>
      <c r="AN1018" s="189"/>
      <c r="AO1018" s="189"/>
      <c r="AP1018" s="189"/>
      <c r="AQ1018" s="189"/>
      <c r="AR1018" s="189"/>
      <c r="AS1018" s="189"/>
      <c r="AT1018" s="189"/>
      <c r="AU1018" s="189"/>
      <c r="AV1018" s="189"/>
      <c r="AW1018" s="189"/>
      <c r="AX1018" s="189"/>
      <c r="AY1018" s="194"/>
      <c r="AZ1018" s="142"/>
      <c r="BA1018" s="184"/>
      <c r="BB1018" s="184"/>
      <c r="BC1018" s="184"/>
      <c r="BD1018" s="189"/>
      <c r="BE1018" s="189"/>
      <c r="BF1018" s="189"/>
      <c r="BG1018" s="189"/>
      <c r="BH1018" s="291"/>
      <c r="BI1018" s="292"/>
      <c r="BJ1018" s="187"/>
      <c r="BK1018" s="187"/>
      <c r="BL1018" s="187"/>
      <c r="BM1018" s="189"/>
      <c r="BN1018" s="187"/>
      <c r="BO1018" s="163"/>
      <c r="BP1018" s="189"/>
      <c r="BR1018" s="142"/>
      <c r="BS1018" s="293"/>
      <c r="BT1018" s="293"/>
      <c r="BU1018" s="293"/>
      <c r="BV1018" s="163"/>
      <c r="BW1018" s="163"/>
      <c r="BX1018" s="192"/>
      <c r="BY1018" s="189"/>
      <c r="BZ1018" s="189"/>
      <c r="CA1018" s="193"/>
      <c r="CB1018" s="194"/>
      <c r="CC1018" s="292"/>
      <c r="CD1018" s="189"/>
      <c r="CE1018" s="189"/>
      <c r="CF1018" s="181"/>
      <c r="CG1018" s="294"/>
      <c r="CH1018" s="294"/>
      <c r="CI1018" s="227"/>
      <c r="CJ1018" s="142"/>
      <c r="CK1018" s="192"/>
      <c r="CL1018" s="142"/>
      <c r="CM1018" s="188"/>
      <c r="CN1018" s="295"/>
      <c r="CO1018" s="189"/>
      <c r="CP1018" s="189"/>
      <c r="CQ1018" s="189"/>
      <c r="CR1018" s="142"/>
      <c r="CS1018" s="194"/>
    </row>
    <row r="1019" spans="2:97">
      <c r="B1019" s="181"/>
      <c r="C1019" s="65"/>
      <c r="D1019" s="65"/>
      <c r="E1019" s="65"/>
      <c r="J1019" s="192"/>
      <c r="K1019"/>
      <c r="L1019"/>
      <c r="O1019" s="228"/>
      <c r="P1019" s="228"/>
      <c r="Q1019" s="189"/>
      <c r="R1019" s="189"/>
      <c r="S1019" s="187"/>
      <c r="T1019" s="181"/>
      <c r="U1019" s="187"/>
      <c r="V1019" s="188"/>
      <c r="W1019" s="189"/>
      <c r="X1019" s="189"/>
      <c r="Y1019" s="189"/>
      <c r="Z1019" s="189"/>
      <c r="AA1019" s="189"/>
      <c r="AB1019" s="189"/>
      <c r="AC1019" s="189"/>
      <c r="AD1019" s="189"/>
      <c r="AE1019" s="189"/>
      <c r="AF1019" s="189"/>
      <c r="AG1019" s="189"/>
      <c r="AH1019" s="189"/>
      <c r="AI1019" s="189"/>
      <c r="AJ1019" s="189"/>
      <c r="AK1019" s="189"/>
      <c r="AL1019" s="189"/>
      <c r="AM1019" s="189"/>
      <c r="AN1019" s="189"/>
      <c r="AO1019" s="189"/>
      <c r="AP1019" s="189"/>
      <c r="AQ1019" s="189"/>
      <c r="AR1019" s="189"/>
      <c r="AS1019" s="189"/>
      <c r="AT1019" s="189"/>
      <c r="AU1019" s="189"/>
      <c r="AV1019" s="189"/>
      <c r="AW1019" s="189"/>
      <c r="AX1019" s="189"/>
      <c r="AY1019" s="194"/>
      <c r="AZ1019" s="142"/>
      <c r="BA1019" s="184"/>
      <c r="BB1019" s="184"/>
      <c r="BC1019" s="184"/>
      <c r="BD1019" s="189"/>
      <c r="BE1019" s="189"/>
      <c r="BF1019" s="189"/>
      <c r="BG1019" s="189"/>
      <c r="BH1019" s="291"/>
      <c r="BI1019" s="292"/>
      <c r="BJ1019" s="187"/>
      <c r="BK1019" s="187"/>
      <c r="BL1019" s="187"/>
      <c r="BM1019" s="189"/>
      <c r="BN1019" s="187"/>
      <c r="BO1019" s="163"/>
      <c r="BP1019" s="189"/>
      <c r="BR1019" s="142"/>
      <c r="BS1019" s="293"/>
      <c r="BT1019" s="293"/>
      <c r="BU1019" s="293"/>
      <c r="BV1019" s="163"/>
      <c r="BW1019" s="163"/>
      <c r="BX1019" s="192"/>
      <c r="BY1019" s="189"/>
      <c r="BZ1019" s="189"/>
      <c r="CA1019" s="193"/>
      <c r="CB1019" s="194"/>
      <c r="CC1019" s="292"/>
      <c r="CD1019" s="189"/>
      <c r="CE1019" s="189"/>
      <c r="CF1019" s="181"/>
      <c r="CG1019" s="294"/>
      <c r="CH1019" s="294"/>
      <c r="CI1019" s="227"/>
      <c r="CJ1019" s="142"/>
      <c r="CK1019" s="192"/>
      <c r="CL1019" s="142"/>
      <c r="CM1019" s="188"/>
      <c r="CN1019" s="295"/>
      <c r="CO1019" s="189"/>
      <c r="CP1019" s="189"/>
      <c r="CQ1019" s="189"/>
      <c r="CR1019" s="142"/>
      <c r="CS1019" s="194"/>
    </row>
    <row r="1020" spans="2:97">
      <c r="B1020" s="181"/>
      <c r="C1020" s="65"/>
      <c r="D1020" s="65"/>
      <c r="E1020" s="65"/>
      <c r="J1020" s="192"/>
      <c r="K1020"/>
      <c r="L1020"/>
      <c r="O1020" s="228"/>
      <c r="P1020" s="228"/>
      <c r="Q1020" s="189"/>
      <c r="R1020" s="189"/>
      <c r="S1020" s="187"/>
      <c r="T1020" s="181"/>
      <c r="U1020" s="187"/>
      <c r="V1020" s="188"/>
      <c r="W1020" s="189"/>
      <c r="X1020" s="189"/>
      <c r="Y1020" s="189"/>
      <c r="Z1020" s="189"/>
      <c r="AA1020" s="189"/>
      <c r="AB1020" s="189"/>
      <c r="AC1020" s="189"/>
      <c r="AD1020" s="189"/>
      <c r="AE1020" s="189"/>
      <c r="AF1020" s="189"/>
      <c r="AG1020" s="189"/>
      <c r="AH1020" s="189"/>
      <c r="AI1020" s="189"/>
      <c r="AJ1020" s="189"/>
      <c r="AK1020" s="189"/>
      <c r="AL1020" s="189"/>
      <c r="AM1020" s="189"/>
      <c r="AN1020" s="189"/>
      <c r="AO1020" s="189"/>
      <c r="AP1020" s="189"/>
      <c r="AQ1020" s="189"/>
      <c r="AR1020" s="189"/>
      <c r="AS1020" s="189"/>
      <c r="AT1020" s="189"/>
      <c r="AU1020" s="189"/>
      <c r="AV1020" s="189"/>
      <c r="AW1020" s="189"/>
      <c r="AX1020" s="189"/>
      <c r="AY1020" s="194"/>
      <c r="AZ1020" s="142"/>
      <c r="BA1020" s="184"/>
      <c r="BB1020" s="184"/>
      <c r="BC1020" s="184"/>
      <c r="BD1020" s="189"/>
      <c r="BE1020" s="189"/>
      <c r="BF1020" s="189"/>
      <c r="BG1020" s="189"/>
      <c r="BH1020" s="291"/>
      <c r="BI1020" s="292"/>
      <c r="BJ1020" s="187"/>
      <c r="BK1020" s="187"/>
      <c r="BL1020" s="187"/>
      <c r="BM1020" s="189"/>
      <c r="BN1020" s="187"/>
      <c r="BO1020" s="163"/>
      <c r="BP1020" s="189"/>
      <c r="BR1020" s="142"/>
      <c r="BS1020" s="293"/>
      <c r="BT1020" s="293"/>
      <c r="BU1020" s="293"/>
      <c r="BV1020" s="163"/>
      <c r="BW1020" s="163"/>
      <c r="BX1020" s="192"/>
      <c r="BY1020" s="189"/>
      <c r="BZ1020" s="189"/>
      <c r="CA1020" s="193"/>
      <c r="CB1020" s="194"/>
      <c r="CC1020" s="292"/>
      <c r="CD1020" s="189"/>
      <c r="CE1020" s="189"/>
      <c r="CF1020" s="181"/>
      <c r="CG1020" s="294"/>
      <c r="CH1020" s="294"/>
      <c r="CI1020" s="227"/>
      <c r="CJ1020" s="142"/>
      <c r="CK1020" s="192"/>
      <c r="CL1020" s="142"/>
      <c r="CM1020" s="188"/>
      <c r="CN1020" s="295"/>
      <c r="CO1020" s="189"/>
      <c r="CP1020" s="189"/>
      <c r="CQ1020" s="189"/>
      <c r="CR1020" s="142"/>
      <c r="CS1020" s="194"/>
    </row>
    <row r="1021" spans="2:97">
      <c r="B1021" s="181"/>
      <c r="C1021" s="65"/>
      <c r="D1021" s="65"/>
      <c r="E1021" s="65"/>
      <c r="J1021" s="192"/>
      <c r="K1021"/>
      <c r="L1021"/>
      <c r="O1021" s="228"/>
      <c r="P1021" s="228"/>
      <c r="Q1021" s="189"/>
      <c r="R1021" s="189"/>
      <c r="S1021" s="187"/>
      <c r="T1021" s="181"/>
      <c r="U1021" s="187"/>
      <c r="V1021" s="188"/>
      <c r="W1021" s="189"/>
      <c r="X1021" s="189"/>
      <c r="Y1021" s="189"/>
      <c r="Z1021" s="189"/>
      <c r="AA1021" s="189"/>
      <c r="AB1021" s="189"/>
      <c r="AC1021" s="189"/>
      <c r="AD1021" s="189"/>
      <c r="AE1021" s="189"/>
      <c r="AF1021" s="189"/>
      <c r="AG1021" s="189"/>
      <c r="AH1021" s="189"/>
      <c r="AI1021" s="189"/>
      <c r="AJ1021" s="189"/>
      <c r="AK1021" s="189"/>
      <c r="AL1021" s="189"/>
      <c r="AM1021" s="189"/>
      <c r="AN1021" s="189"/>
      <c r="AO1021" s="189"/>
      <c r="AP1021" s="189"/>
      <c r="AQ1021" s="189"/>
      <c r="AR1021" s="189"/>
      <c r="AS1021" s="189"/>
      <c r="AT1021" s="189"/>
      <c r="AU1021" s="189"/>
      <c r="AV1021" s="189"/>
      <c r="AW1021" s="189"/>
      <c r="AX1021" s="189"/>
      <c r="AY1021" s="194"/>
      <c r="AZ1021" s="142"/>
      <c r="BA1021" s="184"/>
      <c r="BB1021" s="184"/>
      <c r="BC1021" s="184"/>
      <c r="BD1021" s="189"/>
      <c r="BE1021" s="189"/>
      <c r="BF1021" s="189"/>
      <c r="BG1021" s="189"/>
      <c r="BH1021" s="291"/>
      <c r="BI1021" s="292"/>
      <c r="BJ1021" s="187"/>
      <c r="BK1021" s="187"/>
      <c r="BL1021" s="187"/>
      <c r="BM1021" s="189"/>
      <c r="BN1021" s="187"/>
      <c r="BO1021" s="163"/>
      <c r="BP1021" s="189"/>
      <c r="BR1021" s="142"/>
      <c r="BS1021" s="293"/>
      <c r="BT1021" s="293"/>
      <c r="BU1021" s="293"/>
      <c r="BV1021" s="163"/>
      <c r="BW1021" s="163"/>
      <c r="BX1021" s="192"/>
      <c r="BY1021" s="189"/>
      <c r="BZ1021" s="189"/>
      <c r="CA1021" s="193"/>
      <c r="CB1021" s="194"/>
      <c r="CC1021" s="292"/>
      <c r="CD1021" s="189"/>
      <c r="CE1021" s="189"/>
      <c r="CF1021" s="181"/>
      <c r="CG1021" s="294"/>
      <c r="CH1021" s="294"/>
      <c r="CI1021" s="227"/>
      <c r="CJ1021" s="142"/>
      <c r="CK1021" s="192"/>
      <c r="CL1021" s="142"/>
      <c r="CM1021" s="188"/>
      <c r="CN1021" s="295"/>
      <c r="CO1021" s="189"/>
      <c r="CP1021" s="189"/>
      <c r="CQ1021" s="189"/>
      <c r="CR1021" s="142"/>
      <c r="CS1021" s="194"/>
    </row>
    <row r="1022" spans="2:97">
      <c r="B1022" s="181"/>
      <c r="C1022" s="65"/>
      <c r="D1022" s="65"/>
      <c r="E1022" s="65"/>
      <c r="J1022" s="192"/>
      <c r="K1022"/>
      <c r="L1022"/>
      <c r="O1022" s="228"/>
      <c r="P1022" s="228"/>
      <c r="Q1022" s="189"/>
      <c r="R1022" s="189"/>
      <c r="S1022" s="187"/>
      <c r="T1022" s="181"/>
      <c r="U1022" s="187"/>
      <c r="V1022" s="188"/>
      <c r="W1022" s="189"/>
      <c r="X1022" s="189"/>
      <c r="Y1022" s="189"/>
      <c r="Z1022" s="189"/>
      <c r="AA1022" s="189"/>
      <c r="AB1022" s="189"/>
      <c r="AC1022" s="189"/>
      <c r="AD1022" s="189"/>
      <c r="AE1022" s="189"/>
      <c r="AF1022" s="189"/>
      <c r="AG1022" s="189"/>
      <c r="AH1022" s="189"/>
      <c r="AI1022" s="189"/>
      <c r="AJ1022" s="189"/>
      <c r="AK1022" s="189"/>
      <c r="AL1022" s="189"/>
      <c r="AM1022" s="189"/>
      <c r="AN1022" s="189"/>
      <c r="AO1022" s="189"/>
      <c r="AP1022" s="189"/>
      <c r="AQ1022" s="189"/>
      <c r="AR1022" s="189"/>
      <c r="AS1022" s="189"/>
      <c r="AT1022" s="189"/>
      <c r="AU1022" s="189"/>
      <c r="AV1022" s="189"/>
      <c r="AW1022" s="189"/>
      <c r="AX1022" s="189"/>
      <c r="AY1022" s="194"/>
      <c r="AZ1022" s="142"/>
      <c r="BA1022" s="184"/>
      <c r="BB1022" s="184"/>
      <c r="BC1022" s="184"/>
      <c r="BD1022" s="189"/>
      <c r="BE1022" s="189"/>
      <c r="BF1022" s="189"/>
      <c r="BG1022" s="189"/>
      <c r="BH1022" s="291"/>
      <c r="BI1022" s="292"/>
      <c r="BJ1022" s="187"/>
      <c r="BK1022" s="187"/>
      <c r="BL1022" s="187"/>
      <c r="BM1022" s="189"/>
      <c r="BN1022" s="187"/>
      <c r="BO1022" s="163"/>
      <c r="BP1022" s="189"/>
      <c r="BR1022" s="142"/>
      <c r="BS1022" s="293"/>
      <c r="BT1022" s="293"/>
      <c r="BU1022" s="293"/>
      <c r="BV1022" s="163"/>
      <c r="BW1022" s="163"/>
      <c r="BX1022" s="192"/>
      <c r="BY1022" s="189"/>
      <c r="BZ1022" s="189"/>
      <c r="CA1022" s="193"/>
      <c r="CB1022" s="194"/>
      <c r="CC1022" s="292"/>
      <c r="CD1022" s="189"/>
      <c r="CE1022" s="189"/>
      <c r="CF1022" s="181"/>
      <c r="CG1022" s="294"/>
      <c r="CH1022" s="294"/>
      <c r="CI1022" s="227"/>
      <c r="CJ1022" s="142"/>
      <c r="CK1022" s="192"/>
      <c r="CL1022" s="142"/>
      <c r="CM1022" s="188"/>
      <c r="CN1022" s="295"/>
      <c r="CO1022" s="189"/>
      <c r="CP1022" s="189"/>
      <c r="CQ1022" s="189"/>
      <c r="CR1022" s="142"/>
      <c r="CS1022" s="194"/>
    </row>
    <row r="1023" spans="2:97">
      <c r="B1023" s="181"/>
      <c r="C1023" s="65"/>
      <c r="D1023" s="65"/>
      <c r="E1023" s="65"/>
      <c r="J1023" s="192"/>
      <c r="K1023"/>
      <c r="L1023"/>
      <c r="O1023" s="228"/>
      <c r="P1023" s="228"/>
      <c r="Q1023" s="189"/>
      <c r="R1023" s="189"/>
      <c r="S1023" s="187"/>
      <c r="T1023" s="181"/>
      <c r="U1023" s="187"/>
      <c r="V1023" s="188"/>
      <c r="W1023" s="189"/>
      <c r="X1023" s="189"/>
      <c r="Y1023" s="189"/>
      <c r="Z1023" s="189"/>
      <c r="AA1023" s="189"/>
      <c r="AB1023" s="189"/>
      <c r="AC1023" s="189"/>
      <c r="AD1023" s="189"/>
      <c r="AE1023" s="189"/>
      <c r="AF1023" s="189"/>
      <c r="AG1023" s="189"/>
      <c r="AH1023" s="189"/>
      <c r="AI1023" s="189"/>
      <c r="AJ1023" s="189"/>
      <c r="AK1023" s="189"/>
      <c r="AL1023" s="189"/>
      <c r="AM1023" s="189"/>
      <c r="AN1023" s="189"/>
      <c r="AO1023" s="189"/>
      <c r="AP1023" s="189"/>
      <c r="AQ1023" s="189"/>
      <c r="AR1023" s="189"/>
      <c r="AS1023" s="189"/>
      <c r="AT1023" s="189"/>
      <c r="AU1023" s="189"/>
      <c r="AV1023" s="189"/>
      <c r="AW1023" s="189"/>
      <c r="AX1023" s="189"/>
      <c r="AY1023" s="194"/>
      <c r="AZ1023" s="142"/>
      <c r="BA1023" s="184"/>
      <c r="BB1023" s="184"/>
      <c r="BC1023" s="184"/>
      <c r="BD1023" s="189"/>
      <c r="BE1023" s="189"/>
      <c r="BF1023" s="189"/>
      <c r="BG1023" s="189"/>
      <c r="BH1023" s="291"/>
      <c r="BI1023" s="292"/>
      <c r="BJ1023" s="187"/>
      <c r="BK1023" s="187"/>
      <c r="BL1023" s="187"/>
      <c r="BM1023" s="189"/>
      <c r="BN1023" s="187"/>
      <c r="BO1023" s="163"/>
      <c r="BP1023" s="189"/>
      <c r="BR1023" s="142"/>
      <c r="BS1023" s="293"/>
      <c r="BT1023" s="293"/>
      <c r="BU1023" s="293"/>
      <c r="BV1023" s="163"/>
      <c r="BW1023" s="163"/>
      <c r="BX1023" s="192"/>
      <c r="BY1023" s="189"/>
      <c r="BZ1023" s="189"/>
      <c r="CA1023" s="193"/>
      <c r="CB1023" s="194"/>
      <c r="CC1023" s="292"/>
      <c r="CD1023" s="189"/>
      <c r="CE1023" s="189"/>
      <c r="CF1023" s="181"/>
      <c r="CG1023" s="294"/>
      <c r="CH1023" s="294"/>
      <c r="CI1023" s="227"/>
      <c r="CJ1023" s="142"/>
      <c r="CK1023" s="192"/>
      <c r="CL1023" s="142"/>
      <c r="CM1023" s="188"/>
      <c r="CN1023" s="295"/>
      <c r="CO1023" s="189"/>
      <c r="CP1023" s="189"/>
      <c r="CQ1023" s="189"/>
      <c r="CR1023" s="142"/>
      <c r="CS1023" s="194"/>
    </row>
    <row r="1024" spans="2:97">
      <c r="B1024" s="181"/>
      <c r="C1024" s="65"/>
      <c r="D1024" s="65"/>
      <c r="E1024" s="65"/>
      <c r="J1024" s="192"/>
      <c r="K1024"/>
      <c r="L1024"/>
      <c r="O1024" s="228"/>
      <c r="P1024" s="228"/>
      <c r="Q1024" s="189"/>
      <c r="R1024" s="189"/>
      <c r="S1024" s="187"/>
      <c r="T1024" s="181"/>
      <c r="U1024" s="187"/>
      <c r="V1024" s="188"/>
      <c r="W1024" s="189"/>
      <c r="X1024" s="189"/>
      <c r="Y1024" s="189"/>
      <c r="Z1024" s="189"/>
      <c r="AA1024" s="189"/>
      <c r="AB1024" s="189"/>
      <c r="AC1024" s="189"/>
      <c r="AD1024" s="189"/>
      <c r="AE1024" s="189"/>
      <c r="AF1024" s="189"/>
      <c r="AG1024" s="189"/>
      <c r="AH1024" s="189"/>
      <c r="AI1024" s="189"/>
      <c r="AJ1024" s="189"/>
      <c r="AK1024" s="189"/>
      <c r="AL1024" s="189"/>
      <c r="AM1024" s="189"/>
      <c r="AN1024" s="189"/>
      <c r="AO1024" s="189"/>
      <c r="AP1024" s="189"/>
      <c r="AQ1024" s="189"/>
      <c r="AR1024" s="189"/>
      <c r="AS1024" s="189"/>
      <c r="AT1024" s="189"/>
      <c r="AU1024" s="189"/>
      <c r="AV1024" s="189"/>
      <c r="AW1024" s="189"/>
      <c r="AX1024" s="189"/>
      <c r="AY1024" s="194"/>
      <c r="AZ1024" s="142"/>
      <c r="BA1024" s="184"/>
      <c r="BB1024" s="184"/>
      <c r="BC1024" s="184"/>
      <c r="BD1024" s="189"/>
      <c r="BE1024" s="189"/>
      <c r="BF1024" s="189"/>
      <c r="BG1024" s="189"/>
      <c r="BH1024" s="291"/>
      <c r="BI1024" s="292"/>
      <c r="BJ1024" s="187"/>
      <c r="BK1024" s="187"/>
      <c r="BL1024" s="187"/>
      <c r="BM1024" s="189"/>
      <c r="BN1024" s="187"/>
      <c r="BO1024" s="163"/>
      <c r="BP1024" s="189"/>
      <c r="BR1024" s="142"/>
      <c r="BS1024" s="293"/>
      <c r="BT1024" s="293"/>
      <c r="BU1024" s="293"/>
      <c r="BV1024" s="163"/>
      <c r="BW1024" s="163"/>
      <c r="BX1024" s="192"/>
      <c r="BY1024" s="189"/>
      <c r="BZ1024" s="189"/>
      <c r="CA1024" s="193"/>
      <c r="CB1024" s="194"/>
      <c r="CC1024" s="292"/>
      <c r="CD1024" s="189"/>
      <c r="CE1024" s="189"/>
      <c r="CF1024" s="181"/>
      <c r="CG1024" s="294"/>
      <c r="CH1024" s="294"/>
      <c r="CI1024" s="227"/>
      <c r="CJ1024" s="142"/>
      <c r="CK1024" s="192"/>
      <c r="CL1024" s="142"/>
      <c r="CM1024" s="188"/>
      <c r="CN1024" s="295"/>
      <c r="CO1024" s="189"/>
      <c r="CP1024" s="189"/>
      <c r="CQ1024" s="189"/>
      <c r="CR1024" s="142"/>
      <c r="CS1024" s="194"/>
    </row>
    <row r="1025" spans="2:97">
      <c r="B1025" s="181"/>
      <c r="C1025" s="65"/>
      <c r="D1025" s="65"/>
      <c r="E1025" s="65"/>
      <c r="J1025" s="192"/>
      <c r="K1025"/>
      <c r="L1025"/>
      <c r="O1025" s="228"/>
      <c r="P1025" s="228"/>
      <c r="Q1025" s="189"/>
      <c r="R1025" s="189"/>
      <c r="S1025" s="187"/>
      <c r="T1025" s="181"/>
      <c r="U1025" s="187"/>
      <c r="V1025" s="188"/>
      <c r="W1025" s="189"/>
      <c r="X1025" s="189"/>
      <c r="Y1025" s="189"/>
      <c r="Z1025" s="189"/>
      <c r="AA1025" s="189"/>
      <c r="AB1025" s="189"/>
      <c r="AC1025" s="189"/>
      <c r="AD1025" s="189"/>
      <c r="AE1025" s="189"/>
      <c r="AF1025" s="189"/>
      <c r="AG1025" s="189"/>
      <c r="AH1025" s="189"/>
      <c r="AI1025" s="189"/>
      <c r="AJ1025" s="189"/>
      <c r="AK1025" s="189"/>
      <c r="AL1025" s="189"/>
      <c r="AM1025" s="189"/>
      <c r="AN1025" s="189"/>
      <c r="AO1025" s="189"/>
      <c r="AP1025" s="189"/>
      <c r="AQ1025" s="189"/>
      <c r="AR1025" s="189"/>
      <c r="AS1025" s="189"/>
      <c r="AT1025" s="189"/>
      <c r="AU1025" s="189"/>
      <c r="AV1025" s="189"/>
      <c r="AW1025" s="189"/>
      <c r="AX1025" s="189"/>
      <c r="AY1025" s="194"/>
      <c r="AZ1025" s="142"/>
      <c r="BA1025" s="184"/>
      <c r="BB1025" s="184"/>
      <c r="BC1025" s="184"/>
      <c r="BD1025" s="189"/>
      <c r="BE1025" s="189"/>
      <c r="BF1025" s="189"/>
      <c r="BG1025" s="189"/>
      <c r="BH1025" s="291"/>
      <c r="BI1025" s="292"/>
      <c r="BJ1025" s="187"/>
      <c r="BK1025" s="187"/>
      <c r="BL1025" s="187"/>
      <c r="BM1025" s="189"/>
      <c r="BN1025" s="187"/>
      <c r="BO1025" s="163"/>
      <c r="BP1025" s="189"/>
      <c r="BR1025" s="142"/>
      <c r="BS1025" s="293"/>
      <c r="BT1025" s="293"/>
      <c r="BU1025" s="293"/>
      <c r="BV1025" s="163"/>
      <c r="BW1025" s="163"/>
      <c r="BX1025" s="192"/>
      <c r="BY1025" s="189"/>
      <c r="BZ1025" s="189"/>
      <c r="CA1025" s="193"/>
      <c r="CB1025" s="194"/>
      <c r="CC1025" s="292"/>
      <c r="CD1025" s="189"/>
      <c r="CE1025" s="189"/>
      <c r="CF1025" s="181"/>
      <c r="CG1025" s="294"/>
      <c r="CH1025" s="294"/>
      <c r="CI1025" s="227"/>
      <c r="CJ1025" s="142"/>
      <c r="CK1025" s="192"/>
      <c r="CL1025" s="142"/>
      <c r="CM1025" s="188"/>
      <c r="CN1025" s="295"/>
      <c r="CO1025" s="189"/>
      <c r="CP1025" s="189"/>
      <c r="CQ1025" s="189"/>
      <c r="CR1025" s="142"/>
      <c r="CS1025" s="194"/>
    </row>
    <row r="1026" spans="2:97">
      <c r="B1026" s="181"/>
      <c r="C1026" s="65"/>
      <c r="D1026" s="65"/>
      <c r="E1026" s="65"/>
      <c r="J1026" s="192"/>
      <c r="K1026"/>
      <c r="L1026"/>
      <c r="O1026" s="228"/>
      <c r="P1026" s="228"/>
      <c r="Q1026" s="189"/>
      <c r="R1026" s="189"/>
      <c r="S1026" s="187"/>
      <c r="T1026" s="181"/>
      <c r="U1026" s="187"/>
      <c r="V1026" s="188"/>
      <c r="W1026" s="189"/>
      <c r="X1026" s="189"/>
      <c r="Y1026" s="189"/>
      <c r="Z1026" s="189"/>
      <c r="AA1026" s="189"/>
      <c r="AB1026" s="189"/>
      <c r="AC1026" s="189"/>
      <c r="AD1026" s="189"/>
      <c r="AE1026" s="189"/>
      <c r="AF1026" s="189"/>
      <c r="AG1026" s="189"/>
      <c r="AH1026" s="189"/>
      <c r="AI1026" s="189"/>
      <c r="AJ1026" s="189"/>
      <c r="AK1026" s="189"/>
      <c r="AL1026" s="189"/>
      <c r="AM1026" s="189"/>
      <c r="AN1026" s="189"/>
      <c r="AO1026" s="189"/>
      <c r="AP1026" s="189"/>
      <c r="AQ1026" s="189"/>
      <c r="AR1026" s="189"/>
      <c r="AS1026" s="189"/>
      <c r="AT1026" s="189"/>
      <c r="AU1026" s="189"/>
      <c r="AV1026" s="189"/>
      <c r="AW1026" s="189"/>
      <c r="AX1026" s="189"/>
      <c r="AY1026" s="194"/>
      <c r="AZ1026" s="142"/>
      <c r="BA1026" s="184"/>
      <c r="BB1026" s="184"/>
      <c r="BC1026" s="184"/>
      <c r="BD1026" s="189"/>
      <c r="BE1026" s="189"/>
      <c r="BF1026" s="189"/>
      <c r="BG1026" s="189"/>
      <c r="BH1026" s="291"/>
      <c r="BI1026" s="292"/>
      <c r="BJ1026" s="187"/>
      <c r="BK1026" s="187"/>
      <c r="BL1026" s="187"/>
      <c r="BM1026" s="189"/>
      <c r="BN1026" s="187"/>
      <c r="BO1026" s="163"/>
      <c r="BP1026" s="189"/>
      <c r="BR1026" s="142"/>
      <c r="BS1026" s="293"/>
      <c r="BT1026" s="293"/>
      <c r="BU1026" s="293"/>
      <c r="BV1026" s="163"/>
      <c r="BW1026" s="163"/>
      <c r="BX1026" s="192"/>
      <c r="BY1026" s="189"/>
      <c r="BZ1026" s="189"/>
      <c r="CA1026" s="193"/>
      <c r="CB1026" s="194"/>
      <c r="CC1026" s="292"/>
      <c r="CD1026" s="189"/>
      <c r="CE1026" s="189"/>
      <c r="CF1026" s="181"/>
      <c r="CG1026" s="294"/>
      <c r="CH1026" s="294"/>
      <c r="CI1026" s="227"/>
      <c r="CJ1026" s="142"/>
      <c r="CK1026" s="192"/>
      <c r="CL1026" s="142"/>
      <c r="CM1026" s="188"/>
      <c r="CN1026" s="295"/>
      <c r="CO1026" s="189"/>
      <c r="CP1026" s="189"/>
      <c r="CQ1026" s="189"/>
      <c r="CR1026" s="142"/>
      <c r="CS1026" s="194"/>
    </row>
    <row r="1027" spans="2:97">
      <c r="B1027" s="181"/>
      <c r="C1027" s="65"/>
      <c r="D1027" s="65"/>
      <c r="E1027" s="65"/>
      <c r="J1027" s="192"/>
      <c r="K1027"/>
      <c r="L1027"/>
      <c r="O1027" s="228"/>
      <c r="P1027" s="228"/>
      <c r="Q1027" s="189"/>
      <c r="R1027" s="189"/>
      <c r="S1027" s="187"/>
      <c r="T1027" s="181"/>
      <c r="U1027" s="187"/>
      <c r="V1027" s="188"/>
      <c r="W1027" s="189"/>
      <c r="X1027" s="189"/>
      <c r="Y1027" s="189"/>
      <c r="Z1027" s="189"/>
      <c r="AA1027" s="189"/>
      <c r="AB1027" s="189"/>
      <c r="AC1027" s="189"/>
      <c r="AD1027" s="189"/>
      <c r="AE1027" s="189"/>
      <c r="AF1027" s="189"/>
      <c r="AG1027" s="189"/>
      <c r="AH1027" s="189"/>
      <c r="AI1027" s="189"/>
      <c r="AJ1027" s="189"/>
      <c r="AK1027" s="189"/>
      <c r="AL1027" s="189"/>
      <c r="AM1027" s="189"/>
      <c r="AN1027" s="189"/>
      <c r="AO1027" s="189"/>
      <c r="AP1027" s="189"/>
      <c r="AQ1027" s="189"/>
      <c r="AR1027" s="189"/>
      <c r="AS1027" s="189"/>
      <c r="AT1027" s="189"/>
      <c r="AU1027" s="189"/>
      <c r="AV1027" s="189"/>
      <c r="AW1027" s="189"/>
      <c r="AX1027" s="189"/>
      <c r="AY1027" s="194"/>
      <c r="AZ1027" s="142"/>
      <c r="BA1027" s="184"/>
      <c r="BB1027" s="184"/>
      <c r="BC1027" s="184"/>
      <c r="BD1027" s="189"/>
      <c r="BE1027" s="189"/>
      <c r="BF1027" s="189"/>
      <c r="BG1027" s="189"/>
      <c r="BH1027" s="291"/>
      <c r="BI1027" s="292"/>
      <c r="BJ1027" s="187"/>
      <c r="BK1027" s="187"/>
      <c r="BL1027" s="187"/>
      <c r="BM1027" s="189"/>
      <c r="BN1027" s="187"/>
      <c r="BO1027" s="163"/>
      <c r="BP1027" s="189"/>
      <c r="BR1027" s="142"/>
      <c r="BS1027" s="293"/>
      <c r="BT1027" s="293"/>
      <c r="BU1027" s="293"/>
      <c r="BV1027" s="163"/>
      <c r="BW1027" s="163"/>
      <c r="BX1027" s="192"/>
      <c r="BY1027" s="189"/>
      <c r="BZ1027" s="189"/>
      <c r="CA1027" s="193"/>
      <c r="CB1027" s="194"/>
      <c r="CC1027" s="292"/>
      <c r="CD1027" s="189"/>
      <c r="CE1027" s="189"/>
      <c r="CF1027" s="181"/>
      <c r="CG1027" s="294"/>
      <c r="CH1027" s="294"/>
      <c r="CI1027" s="227"/>
      <c r="CJ1027" s="142"/>
      <c r="CK1027" s="192"/>
      <c r="CL1027" s="142"/>
      <c r="CM1027" s="188"/>
      <c r="CN1027" s="295"/>
      <c r="CO1027" s="189"/>
      <c r="CP1027" s="189"/>
      <c r="CQ1027" s="189"/>
      <c r="CR1027" s="142"/>
      <c r="CS1027" s="194"/>
    </row>
    <row r="1028" spans="2:97">
      <c r="B1028" s="181"/>
      <c r="C1028" s="65"/>
      <c r="D1028" s="65"/>
      <c r="E1028" s="65"/>
      <c r="J1028" s="192"/>
      <c r="K1028"/>
      <c r="L1028"/>
      <c r="O1028" s="228"/>
      <c r="P1028" s="228"/>
      <c r="Q1028" s="189"/>
      <c r="R1028" s="189"/>
      <c r="S1028" s="187"/>
      <c r="T1028" s="181"/>
      <c r="U1028" s="187"/>
      <c r="V1028" s="188"/>
      <c r="W1028" s="189"/>
      <c r="X1028" s="189"/>
      <c r="Y1028" s="189"/>
      <c r="Z1028" s="189"/>
      <c r="AA1028" s="189"/>
      <c r="AB1028" s="189"/>
      <c r="AC1028" s="189"/>
      <c r="AD1028" s="189"/>
      <c r="AE1028" s="189"/>
      <c r="AF1028" s="189"/>
      <c r="AG1028" s="189"/>
      <c r="AH1028" s="189"/>
      <c r="AI1028" s="189"/>
      <c r="AJ1028" s="189"/>
      <c r="AK1028" s="189"/>
      <c r="AL1028" s="189"/>
      <c r="AM1028" s="189"/>
      <c r="AN1028" s="189"/>
      <c r="AO1028" s="189"/>
      <c r="AP1028" s="189"/>
      <c r="AQ1028" s="189"/>
      <c r="AR1028" s="189"/>
      <c r="AS1028" s="189"/>
      <c r="AT1028" s="189"/>
      <c r="AU1028" s="189"/>
      <c r="AV1028" s="189"/>
      <c r="AW1028" s="189"/>
      <c r="AX1028" s="189"/>
      <c r="AY1028" s="194"/>
      <c r="AZ1028" s="142"/>
      <c r="BA1028" s="184"/>
      <c r="BB1028" s="184"/>
      <c r="BC1028" s="184"/>
      <c r="BD1028" s="189"/>
      <c r="BE1028" s="189"/>
      <c r="BF1028" s="189"/>
      <c r="BG1028" s="189"/>
      <c r="BH1028" s="291"/>
      <c r="BI1028" s="292"/>
      <c r="BJ1028" s="187"/>
      <c r="BK1028" s="187"/>
      <c r="BL1028" s="187"/>
      <c r="BM1028" s="189"/>
      <c r="BN1028" s="187"/>
      <c r="BO1028" s="163"/>
      <c r="BP1028" s="189"/>
      <c r="BR1028" s="142"/>
      <c r="BS1028" s="293"/>
      <c r="BT1028" s="293"/>
      <c r="BU1028" s="293"/>
      <c r="BV1028" s="163"/>
      <c r="BW1028" s="163"/>
      <c r="BX1028" s="192"/>
      <c r="BY1028" s="189"/>
      <c r="BZ1028" s="189"/>
      <c r="CA1028" s="193"/>
      <c r="CB1028" s="194"/>
      <c r="CC1028" s="292"/>
      <c r="CD1028" s="189"/>
      <c r="CE1028" s="189"/>
      <c r="CF1028" s="181"/>
      <c r="CG1028" s="294"/>
      <c r="CH1028" s="294"/>
      <c r="CI1028" s="227"/>
      <c r="CJ1028" s="142"/>
      <c r="CK1028" s="192"/>
      <c r="CL1028" s="142"/>
      <c r="CM1028" s="188"/>
      <c r="CN1028" s="295"/>
      <c r="CO1028" s="189"/>
      <c r="CP1028" s="189"/>
      <c r="CQ1028" s="189"/>
      <c r="CR1028" s="142"/>
      <c r="CS1028" s="194"/>
    </row>
    <row r="1029" spans="2:97">
      <c r="B1029" s="181"/>
      <c r="C1029" s="65"/>
      <c r="D1029" s="65"/>
      <c r="E1029" s="65"/>
      <c r="J1029" s="192"/>
      <c r="K1029"/>
      <c r="L1029"/>
      <c r="O1029" s="228"/>
      <c r="P1029" s="228"/>
      <c r="Q1029" s="189"/>
      <c r="R1029" s="189"/>
      <c r="S1029" s="187"/>
      <c r="T1029" s="181"/>
      <c r="U1029" s="187"/>
      <c r="V1029" s="188"/>
      <c r="W1029" s="189"/>
      <c r="X1029" s="189"/>
      <c r="Y1029" s="189"/>
      <c r="Z1029" s="189"/>
      <c r="AA1029" s="189"/>
      <c r="AB1029" s="189"/>
      <c r="AC1029" s="189"/>
      <c r="AD1029" s="189"/>
      <c r="AE1029" s="189"/>
      <c r="AF1029" s="189"/>
      <c r="AG1029" s="189"/>
      <c r="AH1029" s="189"/>
      <c r="AI1029" s="189"/>
      <c r="AJ1029" s="189"/>
      <c r="AK1029" s="189"/>
      <c r="AL1029" s="189"/>
      <c r="AM1029" s="189"/>
      <c r="AN1029" s="189"/>
      <c r="AO1029" s="189"/>
      <c r="AP1029" s="189"/>
      <c r="AQ1029" s="189"/>
      <c r="AR1029" s="189"/>
      <c r="AS1029" s="189"/>
      <c r="AT1029" s="189"/>
      <c r="AU1029" s="189"/>
      <c r="AV1029" s="189"/>
      <c r="AW1029" s="189"/>
      <c r="AX1029" s="189"/>
      <c r="AY1029" s="194"/>
      <c r="AZ1029" s="142"/>
      <c r="BA1029" s="184"/>
      <c r="BB1029" s="184"/>
      <c r="BC1029" s="184"/>
      <c r="BD1029" s="189"/>
      <c r="BE1029" s="189"/>
      <c r="BF1029" s="189"/>
      <c r="BG1029" s="189"/>
      <c r="BH1029" s="291"/>
      <c r="BI1029" s="292"/>
      <c r="BJ1029" s="187"/>
      <c r="BK1029" s="187"/>
      <c r="BL1029" s="187"/>
      <c r="BM1029" s="189"/>
      <c r="BN1029" s="187"/>
      <c r="BO1029" s="163"/>
      <c r="BP1029" s="189"/>
      <c r="BR1029" s="142"/>
      <c r="BS1029" s="293"/>
      <c r="BT1029" s="293"/>
      <c r="BU1029" s="293"/>
      <c r="BV1029" s="163"/>
      <c r="BW1029" s="163"/>
      <c r="BX1029" s="192"/>
      <c r="BY1029" s="189"/>
      <c r="BZ1029" s="189"/>
      <c r="CA1029" s="193"/>
      <c r="CB1029" s="194"/>
      <c r="CC1029" s="292"/>
      <c r="CD1029" s="189"/>
      <c r="CE1029" s="189"/>
      <c r="CF1029" s="181"/>
      <c r="CG1029" s="294"/>
      <c r="CH1029" s="294"/>
      <c r="CI1029" s="227"/>
      <c r="CJ1029" s="142"/>
      <c r="CK1029" s="192"/>
      <c r="CL1029" s="142"/>
      <c r="CM1029" s="188"/>
      <c r="CN1029" s="295"/>
      <c r="CO1029" s="189"/>
      <c r="CP1029" s="189"/>
      <c r="CQ1029" s="189"/>
      <c r="CR1029" s="142"/>
      <c r="CS1029" s="194"/>
    </row>
    <row r="1030" spans="2:97">
      <c r="B1030" s="181"/>
      <c r="C1030" s="65"/>
      <c r="D1030" s="65"/>
      <c r="E1030" s="65"/>
      <c r="J1030" s="192"/>
      <c r="K1030"/>
      <c r="L1030"/>
      <c r="O1030" s="228"/>
      <c r="P1030" s="228"/>
      <c r="Q1030" s="189"/>
      <c r="R1030" s="189"/>
      <c r="S1030" s="187"/>
      <c r="T1030" s="181"/>
      <c r="U1030" s="187"/>
      <c r="V1030" s="188"/>
      <c r="W1030" s="189"/>
      <c r="X1030" s="189"/>
      <c r="Y1030" s="189"/>
      <c r="Z1030" s="189"/>
      <c r="AA1030" s="189"/>
      <c r="AB1030" s="189"/>
      <c r="AC1030" s="189"/>
      <c r="AD1030" s="189"/>
      <c r="AE1030" s="189"/>
      <c r="AF1030" s="189"/>
      <c r="AG1030" s="189"/>
      <c r="AH1030" s="189"/>
      <c r="AI1030" s="189"/>
      <c r="AJ1030" s="189"/>
      <c r="AK1030" s="189"/>
      <c r="AL1030" s="189"/>
      <c r="AM1030" s="189"/>
      <c r="AN1030" s="189"/>
      <c r="AO1030" s="189"/>
      <c r="AP1030" s="189"/>
      <c r="AQ1030" s="189"/>
      <c r="AR1030" s="189"/>
      <c r="AS1030" s="189"/>
      <c r="AT1030" s="189"/>
      <c r="AU1030" s="189"/>
      <c r="AV1030" s="189"/>
      <c r="AW1030" s="189"/>
      <c r="AX1030" s="189"/>
      <c r="AY1030" s="194"/>
      <c r="AZ1030" s="142"/>
      <c r="BA1030" s="184"/>
      <c r="BB1030" s="184"/>
      <c r="BC1030" s="184"/>
      <c r="BD1030" s="189"/>
      <c r="BE1030" s="189"/>
      <c r="BF1030" s="189"/>
      <c r="BG1030" s="189"/>
      <c r="BH1030" s="291"/>
      <c r="BI1030" s="292"/>
      <c r="BJ1030" s="187"/>
      <c r="BK1030" s="187"/>
      <c r="BL1030" s="187"/>
      <c r="BM1030" s="189"/>
      <c r="BN1030" s="187"/>
      <c r="BO1030" s="163"/>
      <c r="BP1030" s="189"/>
      <c r="BR1030" s="142"/>
      <c r="BS1030" s="293"/>
      <c r="BT1030" s="293"/>
      <c r="BU1030" s="293"/>
      <c r="BV1030" s="163"/>
      <c r="BW1030" s="163"/>
      <c r="BX1030" s="192"/>
      <c r="BY1030" s="189"/>
      <c r="BZ1030" s="189"/>
      <c r="CA1030" s="193"/>
      <c r="CB1030" s="194"/>
      <c r="CC1030" s="292"/>
      <c r="CD1030" s="189"/>
      <c r="CE1030" s="189"/>
      <c r="CF1030" s="181"/>
      <c r="CG1030" s="294"/>
      <c r="CH1030" s="294"/>
      <c r="CI1030" s="227"/>
      <c r="CJ1030" s="142"/>
      <c r="CK1030" s="192"/>
      <c r="CL1030" s="142"/>
      <c r="CM1030" s="188"/>
      <c r="CN1030" s="295"/>
      <c r="CO1030" s="189"/>
      <c r="CP1030" s="189"/>
      <c r="CQ1030" s="189"/>
      <c r="CR1030" s="142"/>
      <c r="CS1030" s="194"/>
    </row>
    <row r="1031" spans="2:97">
      <c r="B1031" s="181"/>
      <c r="C1031" s="65"/>
      <c r="D1031" s="65"/>
      <c r="E1031" s="65"/>
      <c r="J1031" s="192"/>
      <c r="K1031"/>
      <c r="L1031"/>
      <c r="O1031" s="228"/>
      <c r="P1031" s="228"/>
      <c r="Q1031" s="189"/>
      <c r="R1031" s="189"/>
      <c r="S1031" s="187"/>
      <c r="T1031" s="181"/>
      <c r="U1031" s="187"/>
      <c r="V1031" s="188"/>
      <c r="W1031" s="189"/>
      <c r="X1031" s="189"/>
      <c r="Y1031" s="189"/>
      <c r="Z1031" s="189"/>
      <c r="AA1031" s="189"/>
      <c r="AB1031" s="189"/>
      <c r="AC1031" s="189"/>
      <c r="AD1031" s="189"/>
      <c r="AE1031" s="189"/>
      <c r="AF1031" s="189"/>
      <c r="AG1031" s="189"/>
      <c r="AH1031" s="189"/>
      <c r="AI1031" s="189"/>
      <c r="AJ1031" s="189"/>
      <c r="AK1031" s="189"/>
      <c r="AL1031" s="189"/>
      <c r="AM1031" s="189"/>
      <c r="AN1031" s="189"/>
      <c r="AO1031" s="189"/>
      <c r="AP1031" s="189"/>
      <c r="AQ1031" s="189"/>
      <c r="AR1031" s="189"/>
      <c r="AS1031" s="189"/>
      <c r="AT1031" s="189"/>
      <c r="AU1031" s="189"/>
      <c r="AV1031" s="189"/>
      <c r="AW1031" s="189"/>
      <c r="AX1031" s="189"/>
      <c r="AY1031" s="194"/>
      <c r="AZ1031" s="142"/>
      <c r="BA1031" s="184"/>
      <c r="BB1031" s="184"/>
      <c r="BC1031" s="184"/>
      <c r="BD1031" s="189"/>
      <c r="BE1031" s="189"/>
      <c r="BF1031" s="189"/>
      <c r="BG1031" s="189"/>
      <c r="BH1031" s="291"/>
      <c r="BI1031" s="292"/>
      <c r="BJ1031" s="187"/>
      <c r="BK1031" s="187"/>
      <c r="BL1031" s="187"/>
      <c r="BM1031" s="189"/>
      <c r="BN1031" s="187"/>
      <c r="BO1031" s="163"/>
      <c r="BP1031" s="189"/>
      <c r="BR1031" s="142"/>
      <c r="BS1031" s="293"/>
      <c r="BT1031" s="293"/>
      <c r="BU1031" s="293"/>
      <c r="BV1031" s="163"/>
      <c r="BW1031" s="163"/>
      <c r="BX1031" s="192"/>
      <c r="BY1031" s="189"/>
      <c r="BZ1031" s="189"/>
      <c r="CA1031" s="193"/>
      <c r="CB1031" s="194"/>
      <c r="CC1031" s="292"/>
      <c r="CD1031" s="189"/>
      <c r="CE1031" s="189"/>
      <c r="CF1031" s="181"/>
      <c r="CG1031" s="294"/>
      <c r="CH1031" s="294"/>
      <c r="CI1031" s="227"/>
      <c r="CJ1031" s="142"/>
      <c r="CK1031" s="192"/>
      <c r="CL1031" s="142"/>
      <c r="CM1031" s="188"/>
      <c r="CN1031" s="295"/>
      <c r="CO1031" s="189"/>
      <c r="CP1031" s="189"/>
      <c r="CQ1031" s="189"/>
      <c r="CR1031" s="142"/>
      <c r="CS1031" s="194"/>
    </row>
    <row r="1032" spans="2:97">
      <c r="B1032" s="181"/>
      <c r="C1032" s="65"/>
      <c r="D1032" s="65"/>
      <c r="E1032" s="65"/>
      <c r="J1032" s="192"/>
      <c r="K1032"/>
      <c r="L1032"/>
      <c r="O1032" s="228"/>
      <c r="P1032" s="228"/>
      <c r="Q1032" s="189"/>
      <c r="R1032" s="189"/>
      <c r="S1032" s="187"/>
      <c r="T1032" s="181"/>
      <c r="U1032" s="187"/>
      <c r="V1032" s="188"/>
      <c r="W1032" s="189"/>
      <c r="X1032" s="189"/>
      <c r="Y1032" s="189"/>
      <c r="Z1032" s="189"/>
      <c r="AA1032" s="189"/>
      <c r="AB1032" s="189"/>
      <c r="AC1032" s="189"/>
      <c r="AD1032" s="189"/>
      <c r="AE1032" s="189"/>
      <c r="AF1032" s="189"/>
      <c r="AG1032" s="189"/>
      <c r="AH1032" s="189"/>
      <c r="AI1032" s="189"/>
      <c r="AJ1032" s="189"/>
      <c r="AK1032" s="189"/>
      <c r="AL1032" s="189"/>
      <c r="AM1032" s="189"/>
      <c r="AN1032" s="189"/>
      <c r="AO1032" s="189"/>
      <c r="AP1032" s="189"/>
      <c r="AQ1032" s="189"/>
      <c r="AR1032" s="189"/>
      <c r="AS1032" s="189"/>
      <c r="AT1032" s="189"/>
      <c r="AU1032" s="189"/>
      <c r="AV1032" s="189"/>
      <c r="AW1032" s="189"/>
      <c r="AX1032" s="189"/>
      <c r="AY1032" s="194"/>
      <c r="AZ1032" s="142"/>
      <c r="BA1032" s="184"/>
      <c r="BB1032" s="184"/>
      <c r="BC1032" s="184"/>
      <c r="BD1032" s="189"/>
      <c r="BE1032" s="189"/>
      <c r="BF1032" s="189"/>
      <c r="BG1032" s="189"/>
      <c r="BH1032" s="291"/>
      <c r="BI1032" s="292"/>
      <c r="BJ1032" s="187"/>
      <c r="BK1032" s="187"/>
      <c r="BL1032" s="187"/>
      <c r="BM1032" s="189"/>
      <c r="BN1032" s="187"/>
      <c r="BO1032" s="163"/>
      <c r="BP1032" s="189"/>
      <c r="BR1032" s="142"/>
      <c r="BS1032" s="293"/>
      <c r="BT1032" s="293"/>
      <c r="BU1032" s="293"/>
      <c r="BV1032" s="163"/>
      <c r="BW1032" s="163"/>
      <c r="BX1032" s="192"/>
      <c r="BY1032" s="189"/>
      <c r="BZ1032" s="189"/>
      <c r="CA1032" s="193"/>
      <c r="CB1032" s="194"/>
      <c r="CC1032" s="292"/>
      <c r="CD1032" s="189"/>
      <c r="CE1032" s="189"/>
      <c r="CF1032" s="181"/>
      <c r="CG1032" s="294"/>
      <c r="CH1032" s="294"/>
      <c r="CI1032" s="227"/>
      <c r="CJ1032" s="142"/>
      <c r="CK1032" s="192"/>
      <c r="CL1032" s="142"/>
      <c r="CM1032" s="188"/>
      <c r="CN1032" s="295"/>
      <c r="CO1032" s="189"/>
      <c r="CP1032" s="189"/>
      <c r="CQ1032" s="189"/>
      <c r="CR1032" s="142"/>
      <c r="CS1032" s="194"/>
    </row>
    <row r="1033" spans="2:97">
      <c r="B1033" s="181"/>
      <c r="C1033" s="65"/>
      <c r="D1033" s="65"/>
      <c r="E1033" s="65"/>
      <c r="J1033" s="192"/>
      <c r="K1033"/>
      <c r="L1033"/>
      <c r="O1033" s="228"/>
      <c r="P1033" s="228"/>
      <c r="Q1033" s="189"/>
      <c r="R1033" s="189"/>
      <c r="S1033" s="187"/>
      <c r="T1033" s="181"/>
      <c r="U1033" s="187"/>
      <c r="V1033" s="188"/>
      <c r="W1033" s="189"/>
      <c r="X1033" s="189"/>
      <c r="Y1033" s="189"/>
      <c r="Z1033" s="189"/>
      <c r="AA1033" s="189"/>
      <c r="AB1033" s="189"/>
      <c r="AC1033" s="189"/>
      <c r="AD1033" s="189"/>
      <c r="AE1033" s="189"/>
      <c r="AF1033" s="189"/>
      <c r="AG1033" s="189"/>
      <c r="AH1033" s="189"/>
      <c r="AI1033" s="189"/>
      <c r="AJ1033" s="189"/>
      <c r="AK1033" s="189"/>
      <c r="AL1033" s="189"/>
      <c r="AM1033" s="189"/>
      <c r="AN1033" s="189"/>
      <c r="AO1033" s="189"/>
      <c r="AP1033" s="189"/>
      <c r="AQ1033" s="189"/>
      <c r="AR1033" s="189"/>
      <c r="AS1033" s="189"/>
      <c r="AT1033" s="189"/>
      <c r="AU1033" s="189"/>
      <c r="AV1033" s="189"/>
      <c r="AW1033" s="189"/>
      <c r="AX1033" s="189"/>
      <c r="AY1033" s="194"/>
      <c r="AZ1033" s="142"/>
      <c r="BA1033" s="184"/>
      <c r="BB1033" s="184"/>
      <c r="BC1033" s="184"/>
      <c r="BD1033" s="189"/>
      <c r="BE1033" s="189"/>
      <c r="BF1033" s="189"/>
      <c r="BG1033" s="189"/>
      <c r="BH1033" s="291"/>
      <c r="BI1033" s="292"/>
      <c r="BJ1033" s="187"/>
      <c r="BK1033" s="187"/>
      <c r="BL1033" s="187"/>
      <c r="BM1033" s="189"/>
      <c r="BN1033" s="187"/>
      <c r="BO1033" s="163"/>
      <c r="BP1033" s="189"/>
      <c r="BR1033" s="142"/>
      <c r="BS1033" s="293"/>
      <c r="BT1033" s="293"/>
      <c r="BU1033" s="293"/>
      <c r="BV1033" s="163"/>
      <c r="BW1033" s="163"/>
      <c r="BX1033" s="192"/>
      <c r="BY1033" s="189"/>
      <c r="BZ1033" s="189"/>
      <c r="CA1033" s="193"/>
      <c r="CB1033" s="194"/>
      <c r="CC1033" s="292"/>
      <c r="CD1033" s="189"/>
      <c r="CE1033" s="189"/>
      <c r="CF1033" s="181"/>
      <c r="CG1033" s="294"/>
      <c r="CH1033" s="294"/>
      <c r="CI1033" s="227"/>
      <c r="CJ1033" s="142"/>
      <c r="CK1033" s="192"/>
      <c r="CL1033" s="142"/>
      <c r="CM1033" s="188"/>
      <c r="CN1033" s="295"/>
      <c r="CO1033" s="189"/>
      <c r="CP1033" s="189"/>
      <c r="CQ1033" s="189"/>
      <c r="CR1033" s="142"/>
      <c r="CS1033" s="194"/>
    </row>
    <row r="1034" spans="2:97">
      <c r="B1034" s="181"/>
      <c r="C1034" s="65"/>
      <c r="D1034" s="65"/>
      <c r="E1034" s="65"/>
      <c r="J1034" s="192"/>
      <c r="K1034"/>
      <c r="L1034"/>
      <c r="O1034" s="228"/>
      <c r="P1034" s="228"/>
      <c r="Q1034" s="189"/>
      <c r="R1034" s="189"/>
      <c r="S1034" s="187"/>
      <c r="T1034" s="181"/>
      <c r="U1034" s="187"/>
      <c r="V1034" s="188"/>
      <c r="W1034" s="189"/>
      <c r="X1034" s="189"/>
      <c r="Y1034" s="189"/>
      <c r="Z1034" s="189"/>
      <c r="AA1034" s="189"/>
      <c r="AB1034" s="189"/>
      <c r="AC1034" s="189"/>
      <c r="AD1034" s="189"/>
      <c r="AE1034" s="189"/>
      <c r="AF1034" s="189"/>
      <c r="AG1034" s="189"/>
      <c r="AH1034" s="189"/>
      <c r="AI1034" s="189"/>
      <c r="AJ1034" s="189"/>
      <c r="AK1034" s="189"/>
      <c r="AL1034" s="189"/>
      <c r="AM1034" s="189"/>
      <c r="AN1034" s="189"/>
      <c r="AO1034" s="189"/>
      <c r="AP1034" s="189"/>
      <c r="AQ1034" s="189"/>
      <c r="AR1034" s="189"/>
      <c r="AS1034" s="189"/>
      <c r="AT1034" s="189"/>
      <c r="AU1034" s="189"/>
      <c r="AV1034" s="189"/>
      <c r="AW1034" s="189"/>
      <c r="AX1034" s="189"/>
      <c r="AY1034" s="194"/>
      <c r="AZ1034" s="142"/>
      <c r="BA1034" s="184"/>
      <c r="BB1034" s="184"/>
      <c r="BC1034" s="184"/>
      <c r="BD1034" s="189"/>
      <c r="BE1034" s="189"/>
      <c r="BF1034" s="189"/>
      <c r="BG1034" s="189"/>
      <c r="BH1034" s="291"/>
      <c r="BI1034" s="292"/>
      <c r="BJ1034" s="187"/>
      <c r="BK1034" s="187"/>
      <c r="BL1034" s="187"/>
      <c r="BM1034" s="189"/>
      <c r="BN1034" s="187"/>
      <c r="BO1034" s="163"/>
      <c r="BP1034" s="189"/>
      <c r="BR1034" s="142"/>
      <c r="BS1034" s="293"/>
      <c r="BT1034" s="293"/>
      <c r="BU1034" s="293"/>
      <c r="BV1034" s="163"/>
      <c r="BW1034" s="163"/>
      <c r="BX1034" s="192"/>
      <c r="BY1034" s="189"/>
      <c r="BZ1034" s="189"/>
      <c r="CA1034" s="193"/>
      <c r="CB1034" s="194"/>
      <c r="CC1034" s="292"/>
      <c r="CD1034" s="189"/>
      <c r="CE1034" s="189"/>
      <c r="CF1034" s="181"/>
      <c r="CG1034" s="294"/>
      <c r="CH1034" s="294"/>
      <c r="CI1034" s="227"/>
      <c r="CJ1034" s="142"/>
      <c r="CK1034" s="192"/>
      <c r="CL1034" s="142"/>
      <c r="CM1034" s="188"/>
      <c r="CN1034" s="295"/>
      <c r="CO1034" s="189"/>
      <c r="CP1034" s="189"/>
      <c r="CQ1034" s="189"/>
      <c r="CR1034" s="142"/>
      <c r="CS1034" s="194"/>
    </row>
    <row r="1035" spans="2:97">
      <c r="B1035" s="181"/>
      <c r="C1035" s="65"/>
      <c r="D1035" s="65"/>
      <c r="E1035" s="65"/>
      <c r="J1035" s="192"/>
      <c r="K1035"/>
      <c r="L1035"/>
      <c r="O1035" s="228"/>
      <c r="P1035" s="228"/>
      <c r="Q1035" s="189"/>
      <c r="R1035" s="189"/>
      <c r="S1035" s="187"/>
      <c r="T1035" s="181"/>
      <c r="U1035" s="187"/>
      <c r="V1035" s="188"/>
      <c r="W1035" s="189"/>
      <c r="X1035" s="189"/>
      <c r="Y1035" s="189"/>
      <c r="Z1035" s="189"/>
      <c r="AA1035" s="189"/>
      <c r="AB1035" s="189"/>
      <c r="AC1035" s="189"/>
      <c r="AD1035" s="189"/>
      <c r="AE1035" s="189"/>
      <c r="AF1035" s="189"/>
      <c r="AG1035" s="189"/>
      <c r="AH1035" s="189"/>
      <c r="AI1035" s="189"/>
      <c r="AJ1035" s="189"/>
      <c r="AK1035" s="189"/>
      <c r="AL1035" s="189"/>
      <c r="AM1035" s="189"/>
      <c r="AN1035" s="189"/>
      <c r="AO1035" s="189"/>
      <c r="AP1035" s="189"/>
      <c r="AQ1035" s="189"/>
      <c r="AR1035" s="189"/>
      <c r="AS1035" s="189"/>
      <c r="AT1035" s="189"/>
      <c r="AU1035" s="189"/>
      <c r="AV1035" s="189"/>
      <c r="AW1035" s="189"/>
      <c r="AX1035" s="189"/>
      <c r="AY1035" s="194"/>
      <c r="AZ1035" s="142"/>
      <c r="BA1035" s="184"/>
      <c r="BB1035" s="184"/>
      <c r="BC1035" s="184"/>
      <c r="BD1035" s="189"/>
      <c r="BE1035" s="189"/>
      <c r="BF1035" s="189"/>
      <c r="BG1035" s="189"/>
      <c r="BH1035" s="291"/>
      <c r="BI1035" s="292"/>
      <c r="BJ1035" s="187"/>
      <c r="BK1035" s="187"/>
      <c r="BL1035" s="187"/>
      <c r="BM1035" s="189"/>
      <c r="BN1035" s="187"/>
      <c r="BO1035" s="163"/>
      <c r="BP1035" s="189"/>
      <c r="BR1035" s="142"/>
      <c r="BS1035" s="293"/>
      <c r="BT1035" s="293"/>
      <c r="BU1035" s="293"/>
      <c r="BV1035" s="163"/>
      <c r="BW1035" s="163"/>
      <c r="BX1035" s="192"/>
      <c r="BY1035" s="189"/>
      <c r="BZ1035" s="189"/>
      <c r="CA1035" s="193"/>
      <c r="CB1035" s="194"/>
      <c r="CC1035" s="292"/>
      <c r="CD1035" s="189"/>
      <c r="CE1035" s="189"/>
      <c r="CF1035" s="181"/>
      <c r="CG1035" s="294"/>
      <c r="CH1035" s="294"/>
      <c r="CI1035" s="227"/>
      <c r="CJ1035" s="142"/>
      <c r="CK1035" s="192"/>
      <c r="CL1035" s="142"/>
      <c r="CM1035" s="188"/>
      <c r="CN1035" s="295"/>
      <c r="CO1035" s="189"/>
      <c r="CP1035" s="189"/>
      <c r="CQ1035" s="189"/>
      <c r="CR1035" s="142"/>
      <c r="CS1035" s="194"/>
    </row>
    <row r="1036" spans="2:97">
      <c r="B1036" s="181"/>
      <c r="C1036" s="65"/>
      <c r="D1036" s="65"/>
      <c r="E1036" s="65"/>
      <c r="J1036" s="192"/>
      <c r="K1036"/>
      <c r="L1036"/>
      <c r="O1036" s="228"/>
      <c r="P1036" s="228"/>
      <c r="Q1036" s="189"/>
      <c r="R1036" s="189"/>
      <c r="S1036" s="187"/>
      <c r="T1036" s="181"/>
      <c r="U1036" s="187"/>
      <c r="V1036" s="188"/>
      <c r="W1036" s="189"/>
      <c r="X1036" s="189"/>
      <c r="Y1036" s="189"/>
      <c r="Z1036" s="189"/>
      <c r="AA1036" s="189"/>
      <c r="AB1036" s="189"/>
      <c r="AC1036" s="189"/>
      <c r="AD1036" s="189"/>
      <c r="AE1036" s="189"/>
      <c r="AF1036" s="189"/>
      <c r="AG1036" s="189"/>
      <c r="AH1036" s="189"/>
      <c r="AI1036" s="189"/>
      <c r="AJ1036" s="189"/>
      <c r="AK1036" s="189"/>
      <c r="AL1036" s="189"/>
      <c r="AM1036" s="189"/>
      <c r="AN1036" s="189"/>
      <c r="AO1036" s="189"/>
      <c r="AP1036" s="189"/>
      <c r="AQ1036" s="189"/>
      <c r="AR1036" s="189"/>
      <c r="AS1036" s="189"/>
      <c r="AT1036" s="189"/>
      <c r="AU1036" s="189"/>
      <c r="AV1036" s="189"/>
      <c r="AW1036" s="189"/>
      <c r="AX1036" s="189"/>
      <c r="AY1036" s="194"/>
      <c r="AZ1036" s="142"/>
      <c r="BA1036" s="184"/>
      <c r="BB1036" s="184"/>
      <c r="BC1036" s="184"/>
      <c r="BD1036" s="189"/>
      <c r="BE1036" s="189"/>
      <c r="BF1036" s="189"/>
      <c r="BG1036" s="189"/>
      <c r="BH1036" s="291"/>
      <c r="BI1036" s="292"/>
      <c r="BJ1036" s="187"/>
      <c r="BK1036" s="187"/>
      <c r="BL1036" s="187"/>
      <c r="BM1036" s="189"/>
      <c r="BN1036" s="187"/>
      <c r="BO1036" s="163"/>
      <c r="BP1036" s="189"/>
      <c r="BR1036" s="142"/>
      <c r="BS1036" s="293"/>
      <c r="BT1036" s="293"/>
      <c r="BU1036" s="293"/>
      <c r="BV1036" s="163"/>
      <c r="BW1036" s="163"/>
      <c r="BX1036" s="192"/>
      <c r="BY1036" s="189"/>
      <c r="BZ1036" s="189"/>
      <c r="CA1036" s="193"/>
      <c r="CB1036" s="194"/>
      <c r="CC1036" s="292"/>
      <c r="CD1036" s="189"/>
      <c r="CE1036" s="189"/>
      <c r="CF1036" s="181"/>
      <c r="CG1036" s="294"/>
      <c r="CH1036" s="294"/>
      <c r="CI1036" s="227"/>
      <c r="CJ1036" s="142"/>
      <c r="CK1036" s="192"/>
      <c r="CL1036" s="142"/>
      <c r="CM1036" s="188"/>
      <c r="CN1036" s="295"/>
      <c r="CO1036" s="189"/>
      <c r="CP1036" s="189"/>
      <c r="CQ1036" s="189"/>
      <c r="CR1036" s="142"/>
      <c r="CS1036" s="194"/>
    </row>
    <row r="1037" spans="2:97">
      <c r="B1037" s="181"/>
      <c r="C1037" s="65"/>
      <c r="D1037" s="65"/>
      <c r="E1037" s="65"/>
      <c r="J1037" s="192"/>
      <c r="K1037"/>
      <c r="L1037"/>
      <c r="O1037" s="228"/>
      <c r="P1037" s="228"/>
      <c r="Q1037" s="189"/>
      <c r="R1037" s="189"/>
      <c r="S1037" s="187"/>
      <c r="T1037" s="181"/>
      <c r="U1037" s="187"/>
      <c r="V1037" s="188"/>
      <c r="W1037" s="189"/>
      <c r="X1037" s="189"/>
      <c r="Y1037" s="189"/>
      <c r="Z1037" s="189"/>
      <c r="AA1037" s="189"/>
      <c r="AB1037" s="189"/>
      <c r="AC1037" s="189"/>
      <c r="AD1037" s="189"/>
      <c r="AE1037" s="189"/>
      <c r="AF1037" s="189"/>
      <c r="AG1037" s="189"/>
      <c r="AH1037" s="189"/>
      <c r="AI1037" s="189"/>
      <c r="AJ1037" s="189"/>
      <c r="AK1037" s="189"/>
      <c r="AL1037" s="189"/>
      <c r="AM1037" s="189"/>
      <c r="AN1037" s="189"/>
      <c r="AO1037" s="189"/>
      <c r="AP1037" s="189"/>
      <c r="AQ1037" s="189"/>
      <c r="AR1037" s="189"/>
      <c r="AS1037" s="189"/>
      <c r="AT1037" s="189"/>
      <c r="AU1037" s="189"/>
      <c r="AV1037" s="189"/>
      <c r="AW1037" s="189"/>
      <c r="AX1037" s="189"/>
      <c r="AY1037" s="194"/>
      <c r="AZ1037" s="142"/>
      <c r="BA1037" s="184"/>
      <c r="BB1037" s="184"/>
      <c r="BC1037" s="184"/>
      <c r="BD1037" s="189"/>
      <c r="BE1037" s="189"/>
      <c r="BF1037" s="189"/>
      <c r="BG1037" s="189"/>
      <c r="BH1037" s="291"/>
      <c r="BI1037" s="292"/>
      <c r="BJ1037" s="187"/>
      <c r="BK1037" s="187"/>
      <c r="BL1037" s="187"/>
      <c r="BM1037" s="189"/>
      <c r="BN1037" s="187"/>
      <c r="BO1037" s="163"/>
      <c r="BP1037" s="189"/>
      <c r="BR1037" s="142"/>
      <c r="BS1037" s="293"/>
      <c r="BT1037" s="293"/>
      <c r="BU1037" s="293"/>
      <c r="BV1037" s="163"/>
      <c r="BW1037" s="163"/>
      <c r="BX1037" s="192"/>
      <c r="BY1037" s="189"/>
      <c r="BZ1037" s="189"/>
      <c r="CA1037" s="193"/>
      <c r="CB1037" s="194"/>
      <c r="CC1037" s="292"/>
      <c r="CD1037" s="189"/>
      <c r="CE1037" s="189"/>
      <c r="CF1037" s="181"/>
      <c r="CG1037" s="294"/>
      <c r="CH1037" s="294"/>
      <c r="CI1037" s="227"/>
      <c r="CJ1037" s="142"/>
      <c r="CK1037" s="192"/>
      <c r="CL1037" s="142"/>
      <c r="CM1037" s="188"/>
      <c r="CN1037" s="295"/>
      <c r="CO1037" s="189"/>
      <c r="CP1037" s="189"/>
      <c r="CQ1037" s="189"/>
      <c r="CR1037" s="142"/>
      <c r="CS1037" s="194"/>
    </row>
    <row r="1038" spans="2:97">
      <c r="B1038" s="181"/>
      <c r="C1038" s="65"/>
      <c r="D1038" s="65"/>
      <c r="E1038" s="65"/>
      <c r="J1038" s="192"/>
      <c r="K1038"/>
      <c r="L1038"/>
      <c r="O1038" s="228"/>
      <c r="P1038" s="228"/>
      <c r="Q1038" s="189"/>
      <c r="R1038" s="189"/>
      <c r="S1038" s="187"/>
      <c r="T1038" s="181"/>
      <c r="U1038" s="187"/>
      <c r="V1038" s="188"/>
      <c r="W1038" s="189"/>
      <c r="X1038" s="189"/>
      <c r="Y1038" s="189"/>
      <c r="Z1038" s="189"/>
      <c r="AA1038" s="189"/>
      <c r="AB1038" s="189"/>
      <c r="AC1038" s="189"/>
      <c r="AD1038" s="189"/>
      <c r="AE1038" s="189"/>
      <c r="AF1038" s="189"/>
      <c r="AG1038" s="189"/>
      <c r="AH1038" s="189"/>
      <c r="AI1038" s="189"/>
      <c r="AJ1038" s="189"/>
      <c r="AK1038" s="189"/>
      <c r="AL1038" s="189"/>
      <c r="AM1038" s="189"/>
      <c r="AN1038" s="189"/>
      <c r="AO1038" s="189"/>
      <c r="AP1038" s="189"/>
      <c r="AQ1038" s="189"/>
      <c r="AR1038" s="189"/>
      <c r="AS1038" s="189"/>
      <c r="AT1038" s="189"/>
      <c r="AU1038" s="189"/>
      <c r="AV1038" s="189"/>
      <c r="AW1038" s="189"/>
      <c r="AX1038" s="189"/>
      <c r="AY1038" s="194"/>
      <c r="AZ1038" s="142"/>
      <c r="BA1038" s="184"/>
      <c r="BB1038" s="184"/>
      <c r="BC1038" s="184"/>
      <c r="BD1038" s="189"/>
      <c r="BE1038" s="189"/>
      <c r="BF1038" s="189"/>
      <c r="BG1038" s="189"/>
      <c r="BH1038" s="291"/>
      <c r="BI1038" s="292"/>
      <c r="BJ1038" s="187"/>
      <c r="BK1038" s="187"/>
      <c r="BL1038" s="187"/>
      <c r="BM1038" s="189"/>
      <c r="BN1038" s="187"/>
      <c r="BO1038" s="163"/>
      <c r="BP1038" s="189"/>
      <c r="BR1038" s="142"/>
      <c r="BS1038" s="293"/>
      <c r="BT1038" s="293"/>
      <c r="BU1038" s="293"/>
      <c r="BV1038" s="163"/>
      <c r="BW1038" s="163"/>
      <c r="BX1038" s="192"/>
      <c r="BY1038" s="189"/>
      <c r="BZ1038" s="189"/>
      <c r="CA1038" s="193"/>
      <c r="CB1038" s="194"/>
      <c r="CC1038" s="292"/>
      <c r="CD1038" s="189"/>
      <c r="CE1038" s="189"/>
      <c r="CF1038" s="181"/>
      <c r="CG1038" s="294"/>
      <c r="CH1038" s="294"/>
      <c r="CI1038" s="227"/>
      <c r="CJ1038" s="142"/>
      <c r="CK1038" s="192"/>
      <c r="CL1038" s="142"/>
      <c r="CM1038" s="188"/>
      <c r="CN1038" s="295"/>
      <c r="CO1038" s="189"/>
      <c r="CP1038" s="189"/>
      <c r="CQ1038" s="189"/>
      <c r="CR1038" s="142"/>
      <c r="CS1038" s="194"/>
    </row>
    <row r="1039" spans="2:97">
      <c r="B1039" s="181"/>
      <c r="C1039" s="65"/>
      <c r="D1039" s="65"/>
      <c r="E1039" s="65"/>
      <c r="J1039" s="192"/>
      <c r="K1039"/>
      <c r="L1039"/>
      <c r="O1039" s="228"/>
      <c r="P1039" s="228"/>
      <c r="Q1039" s="189"/>
      <c r="R1039" s="189"/>
      <c r="S1039" s="187"/>
      <c r="T1039" s="181"/>
      <c r="U1039" s="187"/>
      <c r="V1039" s="188"/>
      <c r="W1039" s="189"/>
      <c r="X1039" s="189"/>
      <c r="Y1039" s="189"/>
      <c r="Z1039" s="189"/>
      <c r="AA1039" s="189"/>
      <c r="AB1039" s="189"/>
      <c r="AC1039" s="189"/>
      <c r="AD1039" s="189"/>
      <c r="AE1039" s="189"/>
      <c r="AF1039" s="189"/>
      <c r="AG1039" s="189"/>
      <c r="AH1039" s="189"/>
      <c r="AI1039" s="189"/>
      <c r="AJ1039" s="189"/>
      <c r="AK1039" s="189"/>
      <c r="AL1039" s="189"/>
      <c r="AM1039" s="189"/>
      <c r="AN1039" s="189"/>
      <c r="AO1039" s="189"/>
      <c r="AP1039" s="189"/>
      <c r="AQ1039" s="189"/>
      <c r="AR1039" s="189"/>
      <c r="AS1039" s="189"/>
      <c r="AT1039" s="189"/>
      <c r="AU1039" s="189"/>
      <c r="AV1039" s="189"/>
      <c r="AW1039" s="189"/>
      <c r="AX1039" s="189"/>
      <c r="AY1039" s="194"/>
      <c r="AZ1039" s="142"/>
      <c r="BA1039" s="184"/>
      <c r="BB1039" s="184"/>
      <c r="BC1039" s="184"/>
      <c r="BD1039" s="189"/>
      <c r="BE1039" s="189"/>
      <c r="BF1039" s="189"/>
      <c r="BG1039" s="189"/>
      <c r="BH1039" s="291"/>
      <c r="BI1039" s="292"/>
      <c r="BJ1039" s="187"/>
      <c r="BK1039" s="187"/>
      <c r="BL1039" s="187"/>
      <c r="BM1039" s="189"/>
      <c r="BN1039" s="187"/>
      <c r="BO1039" s="163"/>
      <c r="BP1039" s="189"/>
      <c r="BR1039" s="142"/>
      <c r="BS1039" s="293"/>
      <c r="BT1039" s="293"/>
      <c r="BU1039" s="293"/>
      <c r="BV1039" s="163"/>
      <c r="BW1039" s="163"/>
      <c r="BX1039" s="192"/>
      <c r="BY1039" s="189"/>
      <c r="BZ1039" s="189"/>
      <c r="CA1039" s="193"/>
      <c r="CB1039" s="194"/>
      <c r="CC1039" s="292"/>
      <c r="CD1039" s="189"/>
      <c r="CE1039" s="189"/>
      <c r="CF1039" s="181"/>
      <c r="CG1039" s="294"/>
      <c r="CH1039" s="294"/>
      <c r="CI1039" s="227"/>
      <c r="CJ1039" s="142"/>
      <c r="CK1039" s="192"/>
      <c r="CL1039" s="142"/>
      <c r="CM1039" s="188"/>
      <c r="CN1039" s="295"/>
      <c r="CO1039" s="189"/>
      <c r="CP1039" s="189"/>
      <c r="CQ1039" s="189"/>
      <c r="CR1039" s="142"/>
      <c r="CS1039" s="194"/>
    </row>
    <row r="1040" spans="2:97">
      <c r="B1040" s="181"/>
      <c r="C1040" s="65"/>
      <c r="D1040" s="65"/>
      <c r="E1040" s="65"/>
      <c r="J1040" s="192"/>
      <c r="K1040"/>
      <c r="L1040"/>
      <c r="O1040" s="228"/>
      <c r="P1040" s="228"/>
      <c r="Q1040" s="189"/>
      <c r="R1040" s="189"/>
      <c r="S1040" s="187"/>
      <c r="T1040" s="181"/>
      <c r="U1040" s="187"/>
      <c r="V1040" s="188"/>
      <c r="W1040" s="189"/>
      <c r="X1040" s="189"/>
      <c r="Y1040" s="189"/>
      <c r="Z1040" s="189"/>
      <c r="AA1040" s="189"/>
      <c r="AB1040" s="189"/>
      <c r="AC1040" s="189"/>
      <c r="AD1040" s="189"/>
      <c r="AE1040" s="189"/>
      <c r="AF1040" s="189"/>
      <c r="AG1040" s="189"/>
      <c r="AH1040" s="189"/>
      <c r="AI1040" s="189"/>
      <c r="AJ1040" s="189"/>
      <c r="AK1040" s="189"/>
      <c r="AL1040" s="189"/>
      <c r="AM1040" s="189"/>
      <c r="AN1040" s="189"/>
      <c r="AO1040" s="189"/>
      <c r="AP1040" s="189"/>
      <c r="AQ1040" s="189"/>
      <c r="AR1040" s="189"/>
      <c r="AS1040" s="189"/>
      <c r="AT1040" s="189"/>
      <c r="AU1040" s="189"/>
      <c r="AV1040" s="189"/>
      <c r="AW1040" s="189"/>
      <c r="AX1040" s="189"/>
      <c r="AY1040" s="194"/>
      <c r="AZ1040" s="142"/>
      <c r="BA1040" s="184"/>
      <c r="BB1040" s="184"/>
      <c r="BC1040" s="184"/>
      <c r="BD1040" s="189"/>
      <c r="BE1040" s="189"/>
      <c r="BF1040" s="189"/>
      <c r="BG1040" s="189"/>
      <c r="BH1040" s="291"/>
      <c r="BI1040" s="292"/>
      <c r="BJ1040" s="187"/>
      <c r="BK1040" s="187"/>
      <c r="BL1040" s="187"/>
      <c r="BM1040" s="189"/>
      <c r="BN1040" s="187"/>
      <c r="BO1040" s="163"/>
      <c r="BP1040" s="189"/>
      <c r="BR1040" s="142"/>
      <c r="BS1040" s="293"/>
      <c r="BT1040" s="293"/>
      <c r="BU1040" s="293"/>
      <c r="BV1040" s="163"/>
      <c r="BW1040" s="163"/>
      <c r="BX1040" s="192"/>
      <c r="BY1040" s="189"/>
      <c r="BZ1040" s="189"/>
      <c r="CA1040" s="193"/>
      <c r="CB1040" s="194"/>
      <c r="CC1040" s="292"/>
      <c r="CD1040" s="189"/>
      <c r="CE1040" s="189"/>
      <c r="CF1040" s="181"/>
      <c r="CG1040" s="294"/>
      <c r="CH1040" s="294"/>
      <c r="CI1040" s="227"/>
      <c r="CJ1040" s="142"/>
      <c r="CK1040" s="192"/>
      <c r="CL1040" s="142"/>
      <c r="CM1040" s="188"/>
      <c r="CN1040" s="295"/>
      <c r="CO1040" s="189"/>
      <c r="CP1040" s="189"/>
      <c r="CQ1040" s="189"/>
      <c r="CR1040" s="142"/>
      <c r="CS1040" s="194"/>
    </row>
    <row r="1041" spans="2:97">
      <c r="B1041" s="181"/>
      <c r="C1041" s="65"/>
      <c r="D1041" s="65"/>
      <c r="E1041" s="65"/>
      <c r="J1041" s="192"/>
      <c r="K1041"/>
      <c r="L1041"/>
      <c r="O1041" s="228"/>
      <c r="P1041" s="228"/>
      <c r="Q1041" s="189"/>
      <c r="R1041" s="189"/>
      <c r="S1041" s="187"/>
      <c r="T1041" s="181"/>
      <c r="U1041" s="187"/>
      <c r="V1041" s="188"/>
      <c r="W1041" s="189"/>
      <c r="X1041" s="189"/>
      <c r="Y1041" s="189"/>
      <c r="Z1041" s="189"/>
      <c r="AA1041" s="189"/>
      <c r="AB1041" s="189"/>
      <c r="AC1041" s="189"/>
      <c r="AD1041" s="189"/>
      <c r="AE1041" s="189"/>
      <c r="AF1041" s="189"/>
      <c r="AG1041" s="189"/>
      <c r="AH1041" s="189"/>
      <c r="AI1041" s="189"/>
      <c r="AJ1041" s="189"/>
      <c r="AK1041" s="189"/>
      <c r="AL1041" s="189"/>
      <c r="AM1041" s="189"/>
      <c r="AN1041" s="189"/>
      <c r="AO1041" s="189"/>
      <c r="AP1041" s="189"/>
      <c r="AQ1041" s="189"/>
      <c r="AR1041" s="189"/>
      <c r="AS1041" s="189"/>
      <c r="AT1041" s="189"/>
      <c r="AU1041" s="189"/>
      <c r="AV1041" s="189"/>
      <c r="AW1041" s="189"/>
      <c r="AX1041" s="189"/>
      <c r="AY1041" s="194"/>
      <c r="AZ1041" s="142"/>
      <c r="BA1041" s="184"/>
      <c r="BB1041" s="184"/>
      <c r="BC1041" s="184"/>
      <c r="BD1041" s="189"/>
      <c r="BE1041" s="189"/>
      <c r="BF1041" s="189"/>
      <c r="BG1041" s="189"/>
      <c r="BH1041" s="291"/>
      <c r="BI1041" s="292"/>
      <c r="BJ1041" s="187"/>
      <c r="BK1041" s="187"/>
      <c r="BL1041" s="187"/>
      <c r="BM1041" s="189"/>
      <c r="BN1041" s="187"/>
      <c r="BO1041" s="163"/>
      <c r="BP1041" s="189"/>
      <c r="BR1041" s="142"/>
      <c r="BS1041" s="293"/>
      <c r="BT1041" s="293"/>
      <c r="BU1041" s="293"/>
      <c r="BV1041" s="163"/>
      <c r="BW1041" s="163"/>
      <c r="BX1041" s="192"/>
      <c r="BY1041" s="189"/>
      <c r="BZ1041" s="189"/>
      <c r="CA1041" s="193"/>
      <c r="CB1041" s="194"/>
      <c r="CC1041" s="292"/>
      <c r="CD1041" s="189"/>
      <c r="CE1041" s="189"/>
      <c r="CF1041" s="181"/>
      <c r="CG1041" s="294"/>
      <c r="CH1041" s="294"/>
      <c r="CI1041" s="227"/>
      <c r="CJ1041" s="142"/>
      <c r="CK1041" s="192"/>
      <c r="CL1041" s="142"/>
      <c r="CM1041" s="188"/>
      <c r="CN1041" s="295"/>
      <c r="CO1041" s="189"/>
      <c r="CP1041" s="189"/>
      <c r="CQ1041" s="189"/>
      <c r="CR1041" s="142"/>
      <c r="CS1041" s="194"/>
    </row>
    <row r="1042" spans="2:97">
      <c r="B1042" s="181"/>
      <c r="C1042" s="65"/>
      <c r="D1042" s="65"/>
      <c r="E1042" s="65"/>
      <c r="J1042" s="192"/>
      <c r="K1042"/>
      <c r="L1042"/>
      <c r="O1042" s="228"/>
      <c r="P1042" s="228"/>
      <c r="Q1042" s="189"/>
      <c r="R1042" s="189"/>
      <c r="S1042" s="187"/>
      <c r="T1042" s="181"/>
      <c r="U1042" s="187"/>
      <c r="V1042" s="188"/>
      <c r="W1042" s="189"/>
      <c r="X1042" s="189"/>
      <c r="Y1042" s="189"/>
      <c r="Z1042" s="189"/>
      <c r="AA1042" s="189"/>
      <c r="AB1042" s="189"/>
      <c r="AC1042" s="189"/>
      <c r="AD1042" s="189"/>
      <c r="AE1042" s="189"/>
      <c r="AF1042" s="189"/>
      <c r="AG1042" s="189"/>
      <c r="AH1042" s="189"/>
      <c r="AI1042" s="189"/>
      <c r="AJ1042" s="189"/>
      <c r="AK1042" s="189"/>
      <c r="AL1042" s="189"/>
      <c r="AM1042" s="189"/>
      <c r="AN1042" s="189"/>
      <c r="AO1042" s="189"/>
      <c r="AP1042" s="189"/>
      <c r="AQ1042" s="189"/>
      <c r="AR1042" s="189"/>
      <c r="AS1042" s="189"/>
      <c r="AT1042" s="189"/>
      <c r="AU1042" s="189"/>
      <c r="AV1042" s="189"/>
      <c r="AW1042" s="189"/>
      <c r="AX1042" s="189"/>
      <c r="AY1042" s="194"/>
      <c r="AZ1042" s="142"/>
      <c r="BA1042" s="184"/>
      <c r="BB1042" s="184"/>
      <c r="BC1042" s="184"/>
      <c r="BD1042" s="189"/>
      <c r="BE1042" s="189"/>
      <c r="BF1042" s="189"/>
      <c r="BG1042" s="189"/>
      <c r="BH1042" s="291"/>
      <c r="BI1042" s="292"/>
      <c r="BJ1042" s="187"/>
      <c r="BK1042" s="187"/>
      <c r="BL1042" s="187"/>
      <c r="BM1042" s="189"/>
      <c r="BN1042" s="187"/>
      <c r="BO1042" s="163"/>
      <c r="BP1042" s="189"/>
      <c r="BR1042" s="142"/>
      <c r="BS1042" s="293"/>
      <c r="BT1042" s="293"/>
      <c r="BU1042" s="293"/>
      <c r="BV1042" s="163"/>
      <c r="BW1042" s="163"/>
      <c r="BX1042" s="192"/>
      <c r="BY1042" s="189"/>
      <c r="BZ1042" s="189"/>
      <c r="CA1042" s="193"/>
      <c r="CB1042" s="194"/>
      <c r="CC1042" s="292"/>
      <c r="CD1042" s="189"/>
      <c r="CE1042" s="189"/>
      <c r="CF1042" s="181"/>
      <c r="CG1042" s="294"/>
      <c r="CH1042" s="294"/>
      <c r="CI1042" s="227"/>
      <c r="CJ1042" s="142"/>
      <c r="CK1042" s="192"/>
      <c r="CL1042" s="142"/>
      <c r="CM1042" s="188"/>
      <c r="CN1042" s="295"/>
      <c r="CO1042" s="189"/>
      <c r="CP1042" s="189"/>
      <c r="CQ1042" s="189"/>
      <c r="CR1042" s="142"/>
      <c r="CS1042" s="194"/>
    </row>
    <row r="1043" spans="2:97">
      <c r="B1043" s="181"/>
      <c r="C1043" s="65"/>
      <c r="D1043" s="65"/>
      <c r="E1043" s="65"/>
      <c r="J1043" s="192"/>
      <c r="K1043"/>
      <c r="L1043"/>
      <c r="O1043" s="228"/>
      <c r="P1043" s="228"/>
      <c r="Q1043" s="189"/>
      <c r="R1043" s="189"/>
      <c r="S1043" s="187"/>
      <c r="T1043" s="181"/>
      <c r="U1043" s="187"/>
      <c r="V1043" s="188"/>
      <c r="W1043" s="189"/>
      <c r="X1043" s="189"/>
      <c r="Y1043" s="189"/>
      <c r="Z1043" s="189"/>
      <c r="AA1043" s="189"/>
      <c r="AB1043" s="189"/>
      <c r="AC1043" s="189"/>
      <c r="AD1043" s="189"/>
      <c r="AE1043" s="189"/>
      <c r="AF1043" s="189"/>
      <c r="AG1043" s="189"/>
      <c r="AH1043" s="189"/>
      <c r="AI1043" s="189"/>
      <c r="AJ1043" s="189"/>
      <c r="AK1043" s="189"/>
      <c r="AL1043" s="189"/>
      <c r="AM1043" s="189"/>
      <c r="AN1043" s="189"/>
      <c r="AO1043" s="189"/>
      <c r="AP1043" s="189"/>
      <c r="AQ1043" s="189"/>
      <c r="AR1043" s="189"/>
      <c r="AS1043" s="189"/>
      <c r="AT1043" s="189"/>
      <c r="AU1043" s="189"/>
      <c r="AV1043" s="189"/>
      <c r="AW1043" s="189"/>
      <c r="AX1043" s="189"/>
      <c r="AY1043" s="194"/>
      <c r="AZ1043" s="142"/>
      <c r="BA1043" s="184"/>
      <c r="BB1043" s="184"/>
      <c r="BC1043" s="184"/>
      <c r="BD1043" s="189"/>
      <c r="BE1043" s="189"/>
      <c r="BF1043" s="189"/>
      <c r="BG1043" s="189"/>
      <c r="BH1043" s="291"/>
      <c r="BI1043" s="292"/>
      <c r="BJ1043" s="187"/>
      <c r="BK1043" s="187"/>
      <c r="BL1043" s="187"/>
      <c r="BM1043" s="189"/>
      <c r="BN1043" s="187"/>
      <c r="BO1043" s="163"/>
      <c r="BP1043" s="189"/>
      <c r="BR1043" s="142"/>
      <c r="BS1043" s="293"/>
      <c r="BT1043" s="293"/>
      <c r="BU1043" s="293"/>
      <c r="BV1043" s="163"/>
      <c r="BW1043" s="163"/>
      <c r="BX1043" s="192"/>
      <c r="BY1043" s="189"/>
      <c r="BZ1043" s="189"/>
      <c r="CA1043" s="193"/>
      <c r="CB1043" s="194"/>
      <c r="CC1043" s="292"/>
      <c r="CD1043" s="189"/>
      <c r="CE1043" s="189"/>
      <c r="CF1043" s="181"/>
      <c r="CG1043" s="294"/>
      <c r="CH1043" s="294"/>
      <c r="CI1043" s="227"/>
      <c r="CJ1043" s="142"/>
      <c r="CK1043" s="192"/>
      <c r="CL1043" s="142"/>
      <c r="CM1043" s="188"/>
      <c r="CN1043" s="295"/>
      <c r="CO1043" s="189"/>
      <c r="CP1043" s="189"/>
      <c r="CQ1043" s="189"/>
      <c r="CR1043" s="142"/>
      <c r="CS1043" s="194"/>
    </row>
    <row r="1044" spans="2:97">
      <c r="B1044" s="181"/>
      <c r="C1044" s="65"/>
      <c r="D1044" s="65"/>
      <c r="E1044" s="65"/>
      <c r="J1044" s="192"/>
      <c r="K1044"/>
      <c r="L1044"/>
      <c r="O1044" s="228"/>
      <c r="P1044" s="228"/>
      <c r="Q1044" s="189"/>
      <c r="R1044" s="189"/>
      <c r="S1044" s="187"/>
      <c r="T1044" s="181"/>
      <c r="U1044" s="187"/>
      <c r="V1044" s="188"/>
      <c r="W1044" s="189"/>
      <c r="X1044" s="189"/>
      <c r="Y1044" s="189"/>
      <c r="Z1044" s="189"/>
      <c r="AA1044" s="189"/>
      <c r="AB1044" s="189"/>
      <c r="AC1044" s="189"/>
      <c r="AD1044" s="189"/>
      <c r="AE1044" s="189"/>
      <c r="AF1044" s="189"/>
      <c r="AG1044" s="189"/>
      <c r="AH1044" s="189"/>
      <c r="AI1044" s="189"/>
      <c r="AJ1044" s="189"/>
      <c r="AK1044" s="189"/>
      <c r="AL1044" s="189"/>
      <c r="AM1044" s="189"/>
      <c r="AN1044" s="189"/>
      <c r="AO1044" s="189"/>
      <c r="AP1044" s="189"/>
      <c r="AQ1044" s="189"/>
      <c r="AR1044" s="189"/>
      <c r="AS1044" s="189"/>
      <c r="AT1044" s="189"/>
      <c r="AU1044" s="189"/>
      <c r="AV1044" s="189"/>
      <c r="AW1044" s="189"/>
      <c r="AX1044" s="189"/>
      <c r="AY1044" s="194"/>
      <c r="AZ1044" s="142"/>
      <c r="BA1044" s="184"/>
      <c r="BB1044" s="184"/>
      <c r="BC1044" s="184"/>
      <c r="BD1044" s="189"/>
      <c r="BE1044" s="189"/>
      <c r="BF1044" s="189"/>
      <c r="BG1044" s="189"/>
      <c r="BH1044" s="291"/>
      <c r="BI1044" s="292"/>
      <c r="BJ1044" s="187"/>
      <c r="BK1044" s="187"/>
      <c r="BL1044" s="187"/>
      <c r="BM1044" s="189"/>
      <c r="BN1044" s="187"/>
      <c r="BO1044" s="163"/>
      <c r="BP1044" s="189"/>
      <c r="BR1044" s="142"/>
      <c r="BS1044" s="293"/>
      <c r="BT1044" s="293"/>
      <c r="BU1044" s="293"/>
      <c r="BV1044" s="163"/>
      <c r="BW1044" s="163"/>
      <c r="BX1044" s="192"/>
      <c r="BY1044" s="189"/>
      <c r="BZ1044" s="189"/>
      <c r="CA1044" s="193"/>
      <c r="CB1044" s="194"/>
      <c r="CC1044" s="292"/>
      <c r="CD1044" s="189"/>
      <c r="CE1044" s="189"/>
      <c r="CF1044" s="181"/>
      <c r="CG1044" s="294"/>
      <c r="CH1044" s="294"/>
      <c r="CI1044" s="227"/>
      <c r="CJ1044" s="142"/>
      <c r="CK1044" s="192"/>
      <c r="CL1044" s="142"/>
      <c r="CM1044" s="188"/>
      <c r="CN1044" s="295"/>
      <c r="CO1044" s="189"/>
      <c r="CP1044" s="189"/>
      <c r="CQ1044" s="189"/>
      <c r="CR1044" s="142"/>
      <c r="CS1044" s="194"/>
    </row>
    <row r="1045" spans="2:97">
      <c r="B1045" s="181"/>
      <c r="C1045" s="65"/>
      <c r="D1045" s="65"/>
      <c r="E1045" s="65"/>
      <c r="J1045" s="192"/>
      <c r="K1045"/>
      <c r="L1045"/>
      <c r="O1045" s="228"/>
      <c r="P1045" s="228"/>
      <c r="Q1045" s="189"/>
      <c r="R1045" s="189"/>
      <c r="S1045" s="187"/>
      <c r="T1045" s="181"/>
      <c r="U1045" s="187"/>
      <c r="V1045" s="188"/>
      <c r="W1045" s="189"/>
      <c r="X1045" s="189"/>
      <c r="Y1045" s="189"/>
      <c r="Z1045" s="189"/>
      <c r="AA1045" s="189"/>
      <c r="AB1045" s="189"/>
      <c r="AC1045" s="189"/>
      <c r="AD1045" s="189"/>
      <c r="AE1045" s="189"/>
      <c r="AF1045" s="189"/>
      <c r="AG1045" s="189"/>
      <c r="AH1045" s="189"/>
      <c r="AI1045" s="189"/>
      <c r="AJ1045" s="189"/>
      <c r="AK1045" s="189"/>
      <c r="AL1045" s="189"/>
      <c r="AM1045" s="189"/>
      <c r="AN1045" s="189"/>
      <c r="AO1045" s="189"/>
      <c r="AP1045" s="189"/>
      <c r="AQ1045" s="189"/>
      <c r="AR1045" s="189"/>
      <c r="AS1045" s="189"/>
      <c r="AT1045" s="189"/>
      <c r="AU1045" s="189"/>
      <c r="AV1045" s="189"/>
      <c r="AW1045" s="189"/>
      <c r="AX1045" s="189"/>
      <c r="AY1045" s="194"/>
      <c r="AZ1045" s="142"/>
      <c r="BA1045" s="184"/>
      <c r="BB1045" s="184"/>
      <c r="BC1045" s="184"/>
      <c r="BD1045" s="189"/>
      <c r="BE1045" s="189"/>
      <c r="BF1045" s="189"/>
      <c r="BG1045" s="189"/>
      <c r="BH1045" s="291"/>
      <c r="BI1045" s="292"/>
      <c r="BJ1045" s="187"/>
      <c r="BK1045" s="187"/>
      <c r="BL1045" s="187"/>
      <c r="BM1045" s="189"/>
      <c r="BN1045" s="187"/>
      <c r="BO1045" s="163"/>
      <c r="BP1045" s="189"/>
      <c r="BR1045" s="142"/>
      <c r="BS1045" s="293"/>
      <c r="BT1045" s="293"/>
      <c r="BU1045" s="293"/>
      <c r="BV1045" s="163"/>
      <c r="BW1045" s="163"/>
      <c r="BX1045" s="192"/>
      <c r="BY1045" s="189"/>
      <c r="BZ1045" s="189"/>
      <c r="CA1045" s="193"/>
      <c r="CB1045" s="194"/>
      <c r="CC1045" s="292"/>
      <c r="CD1045" s="189"/>
      <c r="CE1045" s="189"/>
      <c r="CF1045" s="181"/>
      <c r="CG1045" s="294"/>
      <c r="CH1045" s="294"/>
      <c r="CI1045" s="227"/>
      <c r="CJ1045" s="142"/>
      <c r="CK1045" s="192"/>
      <c r="CL1045" s="142"/>
      <c r="CM1045" s="188"/>
      <c r="CN1045" s="295"/>
      <c r="CO1045" s="189"/>
      <c r="CP1045" s="189"/>
      <c r="CQ1045" s="189"/>
      <c r="CR1045" s="142"/>
      <c r="CS1045" s="194"/>
    </row>
    <row r="1046" spans="2:97">
      <c r="B1046" s="181"/>
      <c r="C1046" s="65"/>
      <c r="D1046" s="65"/>
      <c r="E1046" s="65"/>
      <c r="J1046" s="192"/>
      <c r="K1046"/>
      <c r="L1046"/>
      <c r="O1046" s="228"/>
      <c r="P1046" s="228"/>
      <c r="Q1046" s="189"/>
      <c r="R1046" s="189"/>
      <c r="S1046" s="187"/>
      <c r="T1046" s="181"/>
      <c r="U1046" s="187"/>
      <c r="V1046" s="188"/>
      <c r="W1046" s="189"/>
      <c r="X1046" s="189"/>
      <c r="Y1046" s="189"/>
      <c r="Z1046" s="189"/>
      <c r="AA1046" s="189"/>
      <c r="AB1046" s="189"/>
      <c r="AC1046" s="189"/>
      <c r="AD1046" s="189"/>
      <c r="AE1046" s="189"/>
      <c r="AF1046" s="189"/>
      <c r="AG1046" s="189"/>
      <c r="AH1046" s="189"/>
      <c r="AI1046" s="189"/>
      <c r="AJ1046" s="189"/>
      <c r="AK1046" s="189"/>
      <c r="AL1046" s="189"/>
      <c r="AM1046" s="189"/>
      <c r="AN1046" s="189"/>
      <c r="AO1046" s="189"/>
      <c r="AP1046" s="189"/>
      <c r="AQ1046" s="189"/>
      <c r="AR1046" s="189"/>
      <c r="AS1046" s="189"/>
      <c r="AT1046" s="189"/>
      <c r="AU1046" s="189"/>
      <c r="AV1046" s="189"/>
      <c r="AW1046" s="189"/>
      <c r="AX1046" s="189"/>
      <c r="AY1046" s="194"/>
      <c r="AZ1046" s="142"/>
      <c r="BA1046" s="184"/>
      <c r="BB1046" s="184"/>
      <c r="BC1046" s="184"/>
      <c r="BD1046" s="189"/>
      <c r="BE1046" s="189"/>
      <c r="BF1046" s="189"/>
      <c r="BG1046" s="189"/>
      <c r="BH1046" s="291"/>
      <c r="BI1046" s="292"/>
      <c r="BJ1046" s="187"/>
      <c r="BK1046" s="187"/>
      <c r="BL1046" s="187"/>
      <c r="BM1046" s="189"/>
      <c r="BN1046" s="187"/>
      <c r="BO1046" s="163"/>
      <c r="BP1046" s="189"/>
      <c r="BR1046" s="142"/>
      <c r="BS1046" s="293"/>
      <c r="BT1046" s="293"/>
      <c r="BU1046" s="293"/>
      <c r="BV1046" s="163"/>
      <c r="BW1046" s="163"/>
      <c r="BX1046" s="192"/>
      <c r="BY1046" s="189"/>
      <c r="BZ1046" s="189"/>
      <c r="CA1046" s="193"/>
      <c r="CB1046" s="194"/>
      <c r="CC1046" s="292"/>
      <c r="CD1046" s="189"/>
      <c r="CE1046" s="189"/>
      <c r="CF1046" s="181"/>
      <c r="CG1046" s="294"/>
      <c r="CH1046" s="294"/>
      <c r="CI1046" s="227"/>
      <c r="CJ1046" s="142"/>
      <c r="CK1046" s="192"/>
      <c r="CL1046" s="142"/>
      <c r="CM1046" s="188"/>
      <c r="CN1046" s="295"/>
      <c r="CO1046" s="189"/>
      <c r="CP1046" s="189"/>
      <c r="CQ1046" s="189"/>
      <c r="CR1046" s="142"/>
      <c r="CS1046" s="194"/>
    </row>
    <row r="1047" spans="2:97">
      <c r="B1047" s="181"/>
      <c r="C1047" s="65"/>
      <c r="D1047" s="65"/>
      <c r="E1047" s="65"/>
      <c r="J1047" s="192"/>
      <c r="K1047"/>
      <c r="L1047"/>
      <c r="O1047" s="228"/>
      <c r="P1047" s="228"/>
      <c r="Q1047" s="189"/>
      <c r="R1047" s="189"/>
      <c r="S1047" s="187"/>
      <c r="T1047" s="181"/>
      <c r="U1047" s="187"/>
      <c r="V1047" s="188"/>
      <c r="W1047" s="189"/>
      <c r="X1047" s="189"/>
      <c r="Y1047" s="189"/>
      <c r="Z1047" s="189"/>
      <c r="AA1047" s="189"/>
      <c r="AB1047" s="189"/>
      <c r="AC1047" s="189"/>
      <c r="AD1047" s="189"/>
      <c r="AE1047" s="189"/>
      <c r="AF1047" s="189"/>
      <c r="AG1047" s="189"/>
      <c r="AH1047" s="189"/>
      <c r="AI1047" s="189"/>
      <c r="AJ1047" s="189"/>
      <c r="AK1047" s="189"/>
      <c r="AL1047" s="189"/>
      <c r="AM1047" s="189"/>
      <c r="AN1047" s="189"/>
      <c r="AO1047" s="189"/>
      <c r="AP1047" s="189"/>
      <c r="AQ1047" s="189"/>
      <c r="AR1047" s="189"/>
      <c r="AS1047" s="189"/>
      <c r="AT1047" s="189"/>
      <c r="AU1047" s="189"/>
      <c r="AV1047" s="189"/>
      <c r="AW1047" s="189"/>
      <c r="AX1047" s="189"/>
      <c r="AY1047" s="194"/>
      <c r="AZ1047" s="142"/>
      <c r="BA1047" s="184"/>
      <c r="BB1047" s="184"/>
      <c r="BC1047" s="184"/>
      <c r="BD1047" s="189"/>
      <c r="BE1047" s="189"/>
      <c r="BF1047" s="189"/>
      <c r="BG1047" s="189"/>
      <c r="BH1047" s="291"/>
      <c r="BI1047" s="292"/>
      <c r="BJ1047" s="187"/>
      <c r="BK1047" s="187"/>
      <c r="BL1047" s="187"/>
      <c r="BM1047" s="189"/>
      <c r="BN1047" s="187"/>
      <c r="BO1047" s="163"/>
      <c r="BP1047" s="189"/>
      <c r="BR1047" s="142"/>
      <c r="BS1047" s="293"/>
      <c r="BT1047" s="293"/>
      <c r="BU1047" s="293"/>
      <c r="BV1047" s="163"/>
      <c r="BW1047" s="163"/>
      <c r="BX1047" s="192"/>
      <c r="BY1047" s="189"/>
      <c r="BZ1047" s="189"/>
      <c r="CA1047" s="193"/>
      <c r="CB1047" s="194"/>
      <c r="CC1047" s="292"/>
      <c r="CD1047" s="189"/>
      <c r="CE1047" s="189"/>
      <c r="CF1047" s="181"/>
      <c r="CG1047" s="294"/>
      <c r="CH1047" s="294"/>
      <c r="CI1047" s="227"/>
      <c r="CJ1047" s="142"/>
      <c r="CK1047" s="192"/>
      <c r="CL1047" s="142"/>
      <c r="CM1047" s="188"/>
      <c r="CN1047" s="295"/>
      <c r="CO1047" s="189"/>
      <c r="CP1047" s="189"/>
      <c r="CQ1047" s="189"/>
      <c r="CR1047" s="142"/>
      <c r="CS1047" s="194"/>
    </row>
    <row r="1048" spans="2:97">
      <c r="B1048" s="181"/>
      <c r="C1048" s="65"/>
      <c r="D1048" s="65"/>
      <c r="E1048" s="65"/>
      <c r="J1048" s="192"/>
      <c r="K1048"/>
      <c r="L1048"/>
      <c r="O1048" s="228"/>
      <c r="P1048" s="228"/>
      <c r="Q1048" s="189"/>
      <c r="R1048" s="189"/>
      <c r="S1048" s="187"/>
      <c r="T1048" s="181"/>
      <c r="U1048" s="187"/>
      <c r="V1048" s="188"/>
      <c r="W1048" s="189"/>
      <c r="X1048" s="189"/>
      <c r="Y1048" s="189"/>
      <c r="Z1048" s="189"/>
      <c r="AA1048" s="189"/>
      <c r="AB1048" s="189"/>
      <c r="AC1048" s="189"/>
      <c r="AD1048" s="189"/>
      <c r="AE1048" s="189"/>
      <c r="AF1048" s="189"/>
      <c r="AG1048" s="189"/>
      <c r="AH1048" s="189"/>
      <c r="AI1048" s="189"/>
      <c r="AJ1048" s="189"/>
      <c r="AK1048" s="189"/>
      <c r="AL1048" s="189"/>
      <c r="AM1048" s="189"/>
      <c r="AN1048" s="189"/>
      <c r="AO1048" s="189"/>
      <c r="AP1048" s="189"/>
      <c r="AQ1048" s="189"/>
      <c r="AR1048" s="189"/>
      <c r="AS1048" s="189"/>
      <c r="AT1048" s="189"/>
      <c r="AU1048" s="189"/>
      <c r="AV1048" s="189"/>
      <c r="AW1048" s="189"/>
      <c r="AX1048" s="189"/>
      <c r="AY1048" s="194"/>
      <c r="AZ1048" s="142"/>
      <c r="BA1048" s="184"/>
      <c r="BB1048" s="184"/>
      <c r="BC1048" s="184"/>
      <c r="BD1048" s="189"/>
      <c r="BE1048" s="189"/>
      <c r="BF1048" s="189"/>
      <c r="BG1048" s="189"/>
      <c r="BH1048" s="291"/>
      <c r="BI1048" s="292"/>
      <c r="BJ1048" s="187"/>
      <c r="BK1048" s="187"/>
      <c r="BL1048" s="187"/>
      <c r="BM1048" s="189"/>
      <c r="BN1048" s="187"/>
      <c r="BO1048" s="163"/>
      <c r="BP1048" s="189"/>
      <c r="BR1048" s="142"/>
      <c r="BS1048" s="293"/>
      <c r="BT1048" s="293"/>
      <c r="BU1048" s="293"/>
      <c r="BV1048" s="163"/>
      <c r="BW1048" s="163"/>
      <c r="BX1048" s="192"/>
      <c r="BY1048" s="189"/>
      <c r="BZ1048" s="189"/>
      <c r="CA1048" s="193"/>
      <c r="CB1048" s="194"/>
      <c r="CC1048" s="292"/>
      <c r="CD1048" s="189"/>
      <c r="CE1048" s="189"/>
      <c r="CF1048" s="181"/>
      <c r="CG1048" s="294"/>
      <c r="CH1048" s="294"/>
      <c r="CI1048" s="227"/>
      <c r="CJ1048" s="142"/>
      <c r="CK1048" s="192"/>
      <c r="CL1048" s="142"/>
      <c r="CM1048" s="188"/>
      <c r="CN1048" s="295"/>
      <c r="CO1048" s="189"/>
      <c r="CP1048" s="189"/>
      <c r="CQ1048" s="189"/>
      <c r="CR1048" s="142"/>
      <c r="CS1048" s="194"/>
    </row>
    <row r="1049" spans="2:97">
      <c r="B1049" s="181"/>
      <c r="C1049" s="65"/>
      <c r="D1049" s="65"/>
      <c r="E1049" s="65"/>
      <c r="J1049" s="192"/>
      <c r="K1049"/>
      <c r="L1049"/>
      <c r="O1049" s="228"/>
      <c r="P1049" s="228"/>
      <c r="Q1049" s="189"/>
      <c r="R1049" s="189"/>
      <c r="S1049" s="187"/>
      <c r="T1049" s="181"/>
      <c r="U1049" s="187"/>
      <c r="V1049" s="188"/>
      <c r="W1049" s="189"/>
      <c r="X1049" s="189"/>
      <c r="Y1049" s="189"/>
      <c r="Z1049" s="189"/>
      <c r="AA1049" s="189"/>
      <c r="AB1049" s="189"/>
      <c r="AC1049" s="189"/>
      <c r="AD1049" s="189"/>
      <c r="AE1049" s="189"/>
      <c r="AF1049" s="189"/>
      <c r="AG1049" s="189"/>
      <c r="AH1049" s="189"/>
      <c r="AI1049" s="189"/>
      <c r="AJ1049" s="189"/>
      <c r="AK1049" s="189"/>
      <c r="AL1049" s="189"/>
      <c r="AM1049" s="189"/>
      <c r="AN1049" s="189"/>
      <c r="AO1049" s="189"/>
      <c r="AP1049" s="189"/>
      <c r="AQ1049" s="189"/>
      <c r="AR1049" s="189"/>
      <c r="AS1049" s="189"/>
      <c r="AT1049" s="189"/>
      <c r="AU1049" s="189"/>
      <c r="AV1049" s="189"/>
      <c r="AW1049" s="189"/>
      <c r="AX1049" s="189"/>
      <c r="AY1049" s="194"/>
      <c r="AZ1049" s="142"/>
      <c r="BA1049" s="184"/>
      <c r="BB1049" s="184"/>
      <c r="BC1049" s="184"/>
      <c r="BD1049" s="189"/>
      <c r="BE1049" s="189"/>
      <c r="BF1049" s="189"/>
      <c r="BG1049" s="189"/>
      <c r="BH1049" s="291"/>
      <c r="BI1049" s="292"/>
      <c r="BJ1049" s="187"/>
      <c r="BK1049" s="187"/>
      <c r="BL1049" s="187"/>
      <c r="BM1049" s="189"/>
      <c r="BN1049" s="187"/>
      <c r="BO1049" s="163"/>
      <c r="BP1049" s="189"/>
      <c r="BR1049" s="142"/>
      <c r="BS1049" s="293"/>
      <c r="BT1049" s="293"/>
      <c r="BU1049" s="293"/>
      <c r="BV1049" s="163"/>
      <c r="BW1049" s="163"/>
      <c r="BX1049" s="192"/>
      <c r="BY1049" s="189"/>
      <c r="BZ1049" s="189"/>
      <c r="CA1049" s="193"/>
      <c r="CB1049" s="194"/>
      <c r="CC1049" s="292"/>
      <c r="CD1049" s="189"/>
      <c r="CE1049" s="189"/>
      <c r="CF1049" s="181"/>
      <c r="CG1049" s="294"/>
      <c r="CH1049" s="294"/>
      <c r="CI1049" s="227"/>
      <c r="CJ1049" s="142"/>
      <c r="CK1049" s="192"/>
      <c r="CL1049" s="142"/>
      <c r="CM1049" s="188"/>
      <c r="CN1049" s="295"/>
      <c r="CO1049" s="189"/>
      <c r="CP1049" s="189"/>
      <c r="CQ1049" s="189"/>
      <c r="CR1049" s="142"/>
      <c r="CS1049" s="194"/>
    </row>
    <row r="1050" spans="2:97">
      <c r="B1050" s="181"/>
      <c r="C1050" s="65"/>
      <c r="D1050" s="65"/>
      <c r="E1050" s="65"/>
      <c r="J1050" s="192"/>
      <c r="K1050"/>
      <c r="L1050"/>
      <c r="O1050" s="228"/>
      <c r="P1050" s="228"/>
      <c r="Q1050" s="189"/>
      <c r="R1050" s="189"/>
      <c r="S1050" s="187"/>
      <c r="T1050" s="181"/>
      <c r="U1050" s="187"/>
      <c r="V1050" s="188"/>
      <c r="W1050" s="189"/>
      <c r="X1050" s="189"/>
      <c r="Y1050" s="189"/>
      <c r="Z1050" s="189"/>
      <c r="AA1050" s="189"/>
      <c r="AB1050" s="189"/>
      <c r="AC1050" s="189"/>
      <c r="AD1050" s="189"/>
      <c r="AE1050" s="189"/>
      <c r="AF1050" s="189"/>
      <c r="AG1050" s="189"/>
      <c r="AH1050" s="189"/>
      <c r="AI1050" s="189"/>
      <c r="AJ1050" s="189"/>
      <c r="AK1050" s="189"/>
      <c r="AL1050" s="189"/>
      <c r="AM1050" s="189"/>
      <c r="AN1050" s="189"/>
      <c r="AO1050" s="189"/>
      <c r="AP1050" s="189"/>
      <c r="AQ1050" s="189"/>
      <c r="AR1050" s="189"/>
      <c r="AS1050" s="189"/>
      <c r="AT1050" s="189"/>
      <c r="AU1050" s="189"/>
      <c r="AV1050" s="189"/>
      <c r="AW1050" s="189"/>
      <c r="AX1050" s="189"/>
      <c r="AY1050" s="194"/>
      <c r="AZ1050" s="142"/>
      <c r="BA1050" s="184"/>
      <c r="BB1050" s="184"/>
      <c r="BC1050" s="184"/>
      <c r="BD1050" s="189"/>
      <c r="BE1050" s="189"/>
      <c r="BF1050" s="189"/>
      <c r="BG1050" s="189"/>
      <c r="BH1050" s="291"/>
      <c r="BI1050" s="292"/>
      <c r="BJ1050" s="187"/>
      <c r="BK1050" s="187"/>
      <c r="BL1050" s="187"/>
      <c r="BM1050" s="189"/>
      <c r="BN1050" s="187"/>
      <c r="BO1050" s="163"/>
      <c r="BP1050" s="189"/>
      <c r="BR1050" s="142"/>
      <c r="BS1050" s="293"/>
      <c r="BT1050" s="293"/>
      <c r="BU1050" s="293"/>
      <c r="BV1050" s="163"/>
      <c r="BW1050" s="163"/>
      <c r="BX1050" s="192"/>
      <c r="BY1050" s="189"/>
      <c r="BZ1050" s="189"/>
      <c r="CA1050" s="193"/>
      <c r="CB1050" s="194"/>
      <c r="CC1050" s="292"/>
      <c r="CD1050" s="189"/>
      <c r="CE1050" s="189"/>
      <c r="CF1050" s="181"/>
      <c r="CG1050" s="294"/>
      <c r="CH1050" s="294"/>
      <c r="CI1050" s="227"/>
      <c r="CJ1050" s="142"/>
      <c r="CK1050" s="192"/>
      <c r="CL1050" s="142"/>
      <c r="CM1050" s="188"/>
      <c r="CN1050" s="295"/>
      <c r="CO1050" s="189"/>
      <c r="CP1050" s="189"/>
      <c r="CQ1050" s="189"/>
      <c r="CR1050" s="142"/>
      <c r="CS1050" s="194"/>
    </row>
    <row r="1051" spans="2:97">
      <c r="B1051" s="181"/>
      <c r="C1051" s="65"/>
      <c r="D1051" s="65"/>
      <c r="E1051" s="65"/>
      <c r="J1051" s="192"/>
      <c r="K1051"/>
      <c r="L1051"/>
      <c r="O1051" s="228"/>
      <c r="P1051" s="228"/>
      <c r="Q1051" s="189"/>
      <c r="R1051" s="189"/>
      <c r="S1051" s="187"/>
      <c r="T1051" s="181"/>
      <c r="U1051" s="187"/>
      <c r="V1051" s="188"/>
      <c r="W1051" s="189"/>
      <c r="X1051" s="189"/>
      <c r="Y1051" s="189"/>
      <c r="Z1051" s="189"/>
      <c r="AA1051" s="189"/>
      <c r="AB1051" s="189"/>
      <c r="AC1051" s="189"/>
      <c r="AD1051" s="189"/>
      <c r="AE1051" s="189"/>
      <c r="AF1051" s="189"/>
      <c r="AG1051" s="189"/>
      <c r="AH1051" s="189"/>
      <c r="AI1051" s="189"/>
      <c r="AJ1051" s="189"/>
      <c r="AK1051" s="189"/>
      <c r="AL1051" s="189"/>
      <c r="AM1051" s="189"/>
      <c r="AN1051" s="189"/>
      <c r="AO1051" s="189"/>
      <c r="AP1051" s="189"/>
      <c r="AQ1051" s="189"/>
      <c r="AR1051" s="189"/>
      <c r="AS1051" s="189"/>
      <c r="AT1051" s="189"/>
      <c r="AU1051" s="189"/>
      <c r="AV1051" s="189"/>
      <c r="AW1051" s="189"/>
      <c r="AX1051" s="189"/>
      <c r="AY1051" s="194"/>
      <c r="AZ1051" s="142"/>
      <c r="BA1051" s="184"/>
      <c r="BB1051" s="184"/>
      <c r="BC1051" s="184"/>
      <c r="BD1051" s="189"/>
      <c r="BE1051" s="189"/>
      <c r="BF1051" s="189"/>
      <c r="BG1051" s="189"/>
      <c r="BH1051" s="291"/>
      <c r="BI1051" s="292"/>
      <c r="BJ1051" s="187"/>
      <c r="BK1051" s="187"/>
      <c r="BL1051" s="187"/>
      <c r="BM1051" s="189"/>
      <c r="BN1051" s="187"/>
      <c r="BO1051" s="163"/>
      <c r="BP1051" s="189"/>
      <c r="BR1051" s="142"/>
      <c r="BS1051" s="293"/>
      <c r="BT1051" s="293"/>
      <c r="BU1051" s="293"/>
      <c r="BV1051" s="163"/>
      <c r="BW1051" s="163"/>
      <c r="BX1051" s="192"/>
      <c r="BY1051" s="189"/>
      <c r="BZ1051" s="189"/>
      <c r="CA1051" s="193"/>
      <c r="CB1051" s="194"/>
      <c r="CC1051" s="292"/>
      <c r="CD1051" s="189"/>
      <c r="CE1051" s="189"/>
      <c r="CF1051" s="181"/>
      <c r="CG1051" s="294"/>
      <c r="CH1051" s="294"/>
      <c r="CI1051" s="227"/>
      <c r="CJ1051" s="142"/>
      <c r="CK1051" s="192"/>
      <c r="CL1051" s="142"/>
      <c r="CM1051" s="188"/>
      <c r="CN1051" s="295"/>
      <c r="CO1051" s="189"/>
      <c r="CP1051" s="189"/>
      <c r="CQ1051" s="189"/>
      <c r="CR1051" s="142"/>
      <c r="CS1051" s="194"/>
    </row>
    <row r="1052" spans="2:97">
      <c r="B1052" s="181"/>
      <c r="C1052" s="65"/>
      <c r="D1052" s="65"/>
      <c r="E1052" s="65"/>
      <c r="J1052" s="192"/>
      <c r="K1052"/>
      <c r="L1052"/>
      <c r="O1052" s="228"/>
      <c r="P1052" s="228"/>
      <c r="Q1052" s="189"/>
      <c r="R1052" s="189"/>
      <c r="S1052" s="187"/>
      <c r="T1052" s="181"/>
      <c r="U1052" s="187"/>
      <c r="V1052" s="188"/>
      <c r="W1052" s="189"/>
      <c r="X1052" s="189"/>
      <c r="Y1052" s="189"/>
      <c r="Z1052" s="189"/>
      <c r="AA1052" s="189"/>
      <c r="AB1052" s="189"/>
      <c r="AC1052" s="189"/>
      <c r="AD1052" s="189"/>
      <c r="AE1052" s="189"/>
      <c r="AF1052" s="189"/>
      <c r="AG1052" s="189"/>
      <c r="AH1052" s="189"/>
      <c r="AI1052" s="189"/>
      <c r="AJ1052" s="189"/>
      <c r="AK1052" s="189"/>
      <c r="AL1052" s="189"/>
      <c r="AM1052" s="189"/>
      <c r="AN1052" s="189"/>
      <c r="AO1052" s="189"/>
      <c r="AP1052" s="189"/>
      <c r="AQ1052" s="189"/>
      <c r="AR1052" s="189"/>
      <c r="AS1052" s="189"/>
      <c r="AT1052" s="189"/>
      <c r="AU1052" s="189"/>
      <c r="AV1052" s="189"/>
      <c r="AW1052" s="189"/>
      <c r="AX1052" s="189"/>
      <c r="AY1052" s="194"/>
      <c r="AZ1052" s="142"/>
      <c r="BA1052" s="184"/>
      <c r="BB1052" s="184"/>
      <c r="BC1052" s="184"/>
      <c r="BD1052" s="189"/>
      <c r="BE1052" s="189"/>
      <c r="BF1052" s="189"/>
      <c r="BG1052" s="189"/>
      <c r="BH1052" s="291"/>
      <c r="BI1052" s="292"/>
      <c r="BJ1052" s="187"/>
      <c r="BK1052" s="187"/>
      <c r="BL1052" s="187"/>
      <c r="BM1052" s="189"/>
      <c r="BN1052" s="187"/>
      <c r="BO1052" s="163"/>
      <c r="BP1052" s="189"/>
      <c r="BR1052" s="142"/>
      <c r="BS1052" s="293"/>
      <c r="BT1052" s="293"/>
      <c r="BU1052" s="293"/>
      <c r="BV1052" s="163"/>
      <c r="BW1052" s="163"/>
      <c r="BX1052" s="192"/>
      <c r="BY1052" s="189"/>
      <c r="BZ1052" s="189"/>
      <c r="CA1052" s="193"/>
      <c r="CB1052" s="194"/>
      <c r="CC1052" s="292"/>
      <c r="CD1052" s="189"/>
      <c r="CE1052" s="189"/>
      <c r="CF1052" s="181"/>
      <c r="CG1052" s="294"/>
      <c r="CH1052" s="294"/>
      <c r="CI1052" s="227"/>
      <c r="CJ1052" s="142"/>
      <c r="CK1052" s="192"/>
      <c r="CL1052" s="142"/>
      <c r="CM1052" s="188"/>
      <c r="CN1052" s="295"/>
      <c r="CO1052" s="189"/>
      <c r="CP1052" s="189"/>
      <c r="CQ1052" s="189"/>
      <c r="CR1052" s="142"/>
      <c r="CS1052" s="194"/>
    </row>
    <row r="1053" spans="2:97">
      <c r="B1053" s="181"/>
      <c r="C1053" s="65"/>
      <c r="D1053" s="65"/>
      <c r="E1053" s="65"/>
      <c r="J1053" s="192"/>
      <c r="K1053"/>
      <c r="L1053"/>
      <c r="O1053" s="228"/>
      <c r="P1053" s="228"/>
      <c r="Q1053" s="189"/>
      <c r="R1053" s="189"/>
      <c r="S1053" s="187"/>
      <c r="T1053" s="181"/>
      <c r="U1053" s="187"/>
      <c r="V1053" s="188"/>
      <c r="W1053" s="189"/>
      <c r="X1053" s="189"/>
      <c r="Y1053" s="189"/>
      <c r="Z1053" s="189"/>
      <c r="AA1053" s="189"/>
      <c r="AB1053" s="189"/>
      <c r="AC1053" s="189"/>
      <c r="AD1053" s="189"/>
      <c r="AE1053" s="189"/>
      <c r="AF1053" s="189"/>
      <c r="AG1053" s="189"/>
      <c r="AH1053" s="189"/>
      <c r="AI1053" s="189"/>
      <c r="AJ1053" s="189"/>
      <c r="AK1053" s="189"/>
      <c r="AL1053" s="189"/>
      <c r="AM1053" s="189"/>
      <c r="AN1053" s="189"/>
      <c r="AO1053" s="189"/>
      <c r="AP1053" s="189"/>
      <c r="AQ1053" s="189"/>
      <c r="AR1053" s="189"/>
      <c r="AS1053" s="189"/>
      <c r="AT1053" s="189"/>
      <c r="AU1053" s="189"/>
      <c r="AV1053" s="189"/>
      <c r="AW1053" s="189"/>
      <c r="AX1053" s="189"/>
      <c r="AY1053" s="194"/>
      <c r="AZ1053" s="142"/>
      <c r="BA1053" s="184"/>
      <c r="BB1053" s="184"/>
      <c r="BC1053" s="184"/>
      <c r="BD1053" s="189"/>
      <c r="BE1053" s="189"/>
      <c r="BF1053" s="189"/>
      <c r="BG1053" s="189"/>
      <c r="BH1053" s="291"/>
      <c r="BI1053" s="292"/>
      <c r="BJ1053" s="187"/>
      <c r="BK1053" s="187"/>
      <c r="BL1053" s="187"/>
      <c r="BM1053" s="189"/>
      <c r="BN1053" s="187"/>
      <c r="BO1053" s="163"/>
      <c r="BP1053" s="189"/>
      <c r="BR1053" s="142"/>
      <c r="BS1053" s="293"/>
      <c r="BT1053" s="293"/>
      <c r="BU1053" s="293"/>
      <c r="BV1053" s="163"/>
      <c r="BW1053" s="163"/>
      <c r="BX1053" s="192"/>
      <c r="BY1053" s="189"/>
      <c r="BZ1053" s="189"/>
      <c r="CA1053" s="193"/>
      <c r="CB1053" s="194"/>
      <c r="CC1053" s="292"/>
      <c r="CD1053" s="189"/>
      <c r="CE1053" s="189"/>
      <c r="CF1053" s="181"/>
      <c r="CG1053" s="294"/>
      <c r="CH1053" s="294"/>
      <c r="CI1053" s="227"/>
      <c r="CJ1053" s="142"/>
      <c r="CK1053" s="192"/>
      <c r="CL1053" s="142"/>
      <c r="CM1053" s="188"/>
      <c r="CN1053" s="295"/>
      <c r="CO1053" s="189"/>
      <c r="CP1053" s="189"/>
      <c r="CQ1053" s="189"/>
      <c r="CR1053" s="142"/>
      <c r="CS1053" s="194"/>
    </row>
    <row r="1054" spans="2:97">
      <c r="B1054" s="181"/>
      <c r="C1054" s="65"/>
      <c r="D1054" s="65"/>
      <c r="E1054" s="65"/>
      <c r="J1054" s="192"/>
      <c r="K1054"/>
      <c r="L1054"/>
      <c r="O1054" s="228"/>
      <c r="P1054" s="228"/>
      <c r="Q1054" s="189"/>
      <c r="R1054" s="189"/>
      <c r="S1054" s="187"/>
      <c r="T1054" s="181"/>
      <c r="U1054" s="187"/>
      <c r="V1054" s="188"/>
      <c r="W1054" s="189"/>
      <c r="X1054" s="189"/>
      <c r="Y1054" s="189"/>
      <c r="Z1054" s="189"/>
      <c r="AA1054" s="189"/>
      <c r="AB1054" s="189"/>
      <c r="AC1054" s="189"/>
      <c r="AD1054" s="189"/>
      <c r="AE1054" s="189"/>
      <c r="AF1054" s="189"/>
      <c r="AG1054" s="189"/>
      <c r="AH1054" s="189"/>
      <c r="AI1054" s="189"/>
      <c r="AJ1054" s="189"/>
      <c r="AK1054" s="189"/>
      <c r="AL1054" s="189"/>
      <c r="AM1054" s="189"/>
      <c r="AN1054" s="189"/>
      <c r="AO1054" s="189"/>
      <c r="AP1054" s="189"/>
      <c r="AQ1054" s="189"/>
      <c r="AR1054" s="189"/>
      <c r="AS1054" s="189"/>
      <c r="AT1054" s="189"/>
      <c r="AU1054" s="189"/>
      <c r="AV1054" s="189"/>
      <c r="AW1054" s="189"/>
      <c r="AX1054" s="189"/>
      <c r="AY1054" s="194"/>
      <c r="AZ1054" s="142"/>
      <c r="BA1054" s="184"/>
      <c r="BB1054" s="184"/>
      <c r="BC1054" s="184"/>
      <c r="BD1054" s="189"/>
      <c r="BE1054" s="189"/>
      <c r="BF1054" s="189"/>
      <c r="BG1054" s="189"/>
      <c r="BH1054" s="291"/>
      <c r="BI1054" s="292"/>
      <c r="BJ1054" s="187"/>
      <c r="BK1054" s="187"/>
      <c r="BL1054" s="187"/>
      <c r="BM1054" s="189"/>
      <c r="BN1054" s="187"/>
      <c r="BO1054" s="163"/>
      <c r="BP1054" s="189"/>
      <c r="BR1054" s="142"/>
      <c r="BS1054" s="293"/>
      <c r="BT1054" s="293"/>
      <c r="BU1054" s="293"/>
      <c r="BV1054" s="163"/>
      <c r="BW1054" s="163"/>
      <c r="BX1054" s="192"/>
      <c r="BY1054" s="189"/>
      <c r="BZ1054" s="189"/>
      <c r="CA1054" s="193"/>
      <c r="CB1054" s="194"/>
      <c r="CC1054" s="292"/>
      <c r="CD1054" s="189"/>
      <c r="CE1054" s="189"/>
      <c r="CF1054" s="181"/>
      <c r="CG1054" s="294"/>
      <c r="CH1054" s="294"/>
      <c r="CI1054" s="227"/>
      <c r="CJ1054" s="142"/>
      <c r="CK1054" s="192"/>
      <c r="CL1054" s="142"/>
      <c r="CM1054" s="188"/>
      <c r="CN1054" s="295"/>
      <c r="CO1054" s="189"/>
      <c r="CP1054" s="189"/>
      <c r="CQ1054" s="189"/>
      <c r="CR1054" s="142"/>
      <c r="CS1054" s="194"/>
    </row>
    <row r="1055" spans="2:97">
      <c r="B1055" s="181"/>
      <c r="C1055" s="65"/>
      <c r="D1055" s="65"/>
      <c r="E1055" s="65"/>
      <c r="J1055" s="192"/>
      <c r="K1055"/>
      <c r="L1055"/>
      <c r="O1055" s="228"/>
      <c r="P1055" s="228"/>
      <c r="Q1055" s="189"/>
      <c r="R1055" s="189"/>
      <c r="S1055" s="187"/>
      <c r="T1055" s="181"/>
      <c r="U1055" s="187"/>
      <c r="V1055" s="188"/>
      <c r="W1055" s="189"/>
      <c r="X1055" s="189"/>
      <c r="Y1055" s="189"/>
      <c r="Z1055" s="189"/>
      <c r="AA1055" s="189"/>
      <c r="AB1055" s="189"/>
      <c r="AC1055" s="189"/>
      <c r="AD1055" s="189"/>
      <c r="AE1055" s="189"/>
      <c r="AF1055" s="189"/>
      <c r="AG1055" s="189"/>
      <c r="AH1055" s="189"/>
      <c r="AI1055" s="189"/>
      <c r="AJ1055" s="189"/>
      <c r="AK1055" s="189"/>
      <c r="AL1055" s="189"/>
      <c r="AM1055" s="189"/>
      <c r="AN1055" s="189"/>
      <c r="AO1055" s="189"/>
      <c r="AP1055" s="189"/>
      <c r="AQ1055" s="189"/>
      <c r="AR1055" s="189"/>
      <c r="AS1055" s="189"/>
      <c r="AT1055" s="189"/>
      <c r="AU1055" s="189"/>
      <c r="AV1055" s="189"/>
      <c r="AW1055" s="189"/>
      <c r="AX1055" s="189"/>
      <c r="AY1055" s="194"/>
      <c r="AZ1055" s="142"/>
      <c r="BA1055" s="184"/>
      <c r="BB1055" s="184"/>
      <c r="BC1055" s="184"/>
      <c r="BD1055" s="189"/>
      <c r="BE1055" s="189"/>
      <c r="BF1055" s="189"/>
      <c r="BG1055" s="189"/>
      <c r="BH1055" s="291"/>
      <c r="BI1055" s="292"/>
      <c r="BJ1055" s="187"/>
      <c r="BK1055" s="187"/>
      <c r="BL1055" s="187"/>
      <c r="BM1055" s="189"/>
      <c r="BN1055" s="187"/>
      <c r="BO1055" s="163"/>
      <c r="BP1055" s="189"/>
      <c r="BR1055" s="142"/>
      <c r="BS1055" s="293"/>
      <c r="BT1055" s="293"/>
      <c r="BU1055" s="293"/>
      <c r="BV1055" s="163"/>
      <c r="BW1055" s="163"/>
      <c r="BX1055" s="192"/>
      <c r="BY1055" s="189"/>
      <c r="BZ1055" s="189"/>
      <c r="CA1055" s="193"/>
      <c r="CB1055" s="194"/>
      <c r="CC1055" s="292"/>
      <c r="CD1055" s="189"/>
      <c r="CE1055" s="189"/>
      <c r="CF1055" s="181"/>
      <c r="CG1055" s="294"/>
      <c r="CH1055" s="294"/>
      <c r="CI1055" s="227"/>
      <c r="CJ1055" s="142"/>
      <c r="CK1055" s="192"/>
      <c r="CL1055" s="142"/>
      <c r="CM1055" s="188"/>
      <c r="CN1055" s="295"/>
      <c r="CO1055" s="189"/>
      <c r="CP1055" s="189"/>
      <c r="CQ1055" s="189"/>
      <c r="CR1055" s="142"/>
      <c r="CS1055" s="194"/>
    </row>
    <row r="1056" spans="2:97">
      <c r="B1056" s="181"/>
      <c r="C1056" s="65"/>
      <c r="D1056" s="65"/>
      <c r="E1056" s="65"/>
      <c r="J1056" s="192"/>
      <c r="K1056"/>
      <c r="L1056"/>
      <c r="O1056" s="228"/>
      <c r="P1056" s="228"/>
      <c r="Q1056" s="189"/>
      <c r="R1056" s="189"/>
      <c r="S1056" s="187"/>
      <c r="T1056" s="181"/>
      <c r="U1056" s="187"/>
      <c r="V1056" s="188"/>
      <c r="W1056" s="189"/>
      <c r="X1056" s="189"/>
      <c r="Y1056" s="189"/>
      <c r="Z1056" s="189"/>
      <c r="AA1056" s="189"/>
      <c r="AB1056" s="189"/>
      <c r="AC1056" s="189"/>
      <c r="AD1056" s="189"/>
      <c r="AE1056" s="189"/>
      <c r="AF1056" s="189"/>
      <c r="AG1056" s="189"/>
      <c r="AH1056" s="189"/>
      <c r="AI1056" s="189"/>
      <c r="AJ1056" s="189"/>
      <c r="AK1056" s="189"/>
      <c r="AL1056" s="189"/>
      <c r="AM1056" s="189"/>
      <c r="AN1056" s="189"/>
      <c r="AO1056" s="189"/>
      <c r="AP1056" s="189"/>
      <c r="AQ1056" s="189"/>
      <c r="AR1056" s="189"/>
      <c r="AS1056" s="189"/>
      <c r="AT1056" s="189"/>
      <c r="AU1056" s="189"/>
      <c r="AV1056" s="189"/>
      <c r="AW1056" s="189"/>
      <c r="AX1056" s="189"/>
      <c r="AY1056" s="194"/>
      <c r="AZ1056" s="142"/>
      <c r="BA1056" s="184"/>
      <c r="BB1056" s="184"/>
      <c r="BC1056" s="184"/>
      <c r="BD1056" s="189"/>
      <c r="BE1056" s="189"/>
      <c r="BF1056" s="189"/>
      <c r="BG1056" s="189"/>
      <c r="BH1056" s="291"/>
      <c r="BI1056" s="292"/>
      <c r="BJ1056" s="187"/>
      <c r="BK1056" s="187"/>
      <c r="BL1056" s="187"/>
      <c r="BM1056" s="189"/>
      <c r="BN1056" s="187"/>
      <c r="BO1056" s="163"/>
      <c r="BP1056" s="189"/>
      <c r="BR1056" s="142"/>
      <c r="BS1056" s="293"/>
      <c r="BT1056" s="293"/>
      <c r="BU1056" s="293"/>
      <c r="BV1056" s="163"/>
      <c r="BW1056" s="163"/>
      <c r="BX1056" s="192"/>
      <c r="BY1056" s="189"/>
      <c r="BZ1056" s="189"/>
      <c r="CA1056" s="193"/>
      <c r="CB1056" s="194"/>
      <c r="CC1056" s="292"/>
      <c r="CD1056" s="189"/>
      <c r="CE1056" s="189"/>
      <c r="CF1056" s="181"/>
      <c r="CG1056" s="294"/>
      <c r="CH1056" s="294"/>
      <c r="CI1056" s="227"/>
      <c r="CJ1056" s="142"/>
      <c r="CK1056" s="192"/>
      <c r="CL1056" s="142"/>
      <c r="CM1056" s="188"/>
      <c r="CN1056" s="295"/>
      <c r="CO1056" s="189"/>
      <c r="CP1056" s="189"/>
      <c r="CQ1056" s="189"/>
      <c r="CR1056" s="142"/>
      <c r="CS1056" s="194"/>
    </row>
    <row r="1057" spans="2:97">
      <c r="B1057" s="181"/>
      <c r="C1057" s="65"/>
      <c r="D1057" s="65"/>
      <c r="E1057" s="65"/>
      <c r="J1057" s="192"/>
      <c r="K1057"/>
      <c r="L1057"/>
      <c r="O1057" s="228"/>
      <c r="P1057" s="228"/>
      <c r="Q1057" s="189"/>
      <c r="R1057" s="189"/>
      <c r="S1057" s="187"/>
      <c r="T1057" s="181"/>
      <c r="U1057" s="187"/>
      <c r="V1057" s="188"/>
      <c r="W1057" s="189"/>
      <c r="X1057" s="189"/>
      <c r="Y1057" s="189"/>
      <c r="Z1057" s="189"/>
      <c r="AA1057" s="189"/>
      <c r="AB1057" s="189"/>
      <c r="AC1057" s="189"/>
      <c r="AD1057" s="189"/>
      <c r="AE1057" s="189"/>
      <c r="AF1057" s="189"/>
      <c r="AG1057" s="189"/>
      <c r="AH1057" s="189"/>
      <c r="AI1057" s="189"/>
      <c r="AJ1057" s="189"/>
      <c r="AK1057" s="189"/>
      <c r="AL1057" s="189"/>
      <c r="AM1057" s="189"/>
      <c r="AN1057" s="189"/>
      <c r="AO1057" s="189"/>
      <c r="AP1057" s="189"/>
      <c r="AQ1057" s="189"/>
      <c r="AR1057" s="189"/>
      <c r="AS1057" s="189"/>
      <c r="AT1057" s="189"/>
      <c r="AU1057" s="189"/>
      <c r="AV1057" s="189"/>
      <c r="AW1057" s="189"/>
      <c r="AX1057" s="189"/>
      <c r="AY1057" s="194"/>
      <c r="AZ1057" s="142"/>
      <c r="BA1057" s="184"/>
      <c r="BB1057" s="184"/>
      <c r="BC1057" s="184"/>
      <c r="BD1057" s="189"/>
      <c r="BE1057" s="189"/>
      <c r="BF1057" s="189"/>
      <c r="BG1057" s="189"/>
      <c r="BH1057" s="291"/>
      <c r="BI1057" s="292"/>
      <c r="BJ1057" s="187"/>
      <c r="BK1057" s="187"/>
      <c r="BL1057" s="187"/>
      <c r="BM1057" s="189"/>
      <c r="BN1057" s="187"/>
      <c r="BO1057" s="163"/>
      <c r="BP1057" s="189"/>
      <c r="BR1057" s="142"/>
      <c r="BS1057" s="293"/>
      <c r="BT1057" s="293"/>
      <c r="BU1057" s="293"/>
      <c r="BV1057" s="163"/>
      <c r="BW1057" s="163"/>
      <c r="BX1057" s="192"/>
      <c r="BY1057" s="189"/>
      <c r="BZ1057" s="189"/>
      <c r="CA1057" s="193"/>
      <c r="CB1057" s="194"/>
      <c r="CC1057" s="292"/>
      <c r="CD1057" s="189"/>
      <c r="CE1057" s="189"/>
      <c r="CF1057" s="181"/>
      <c r="CG1057" s="294"/>
      <c r="CH1057" s="294"/>
      <c r="CI1057" s="227"/>
      <c r="CJ1057" s="142"/>
      <c r="CK1057" s="192"/>
      <c r="CL1057" s="142"/>
      <c r="CM1057" s="188"/>
      <c r="CN1057" s="295"/>
      <c r="CO1057" s="189"/>
      <c r="CP1057" s="189"/>
      <c r="CQ1057" s="189"/>
      <c r="CR1057" s="142"/>
      <c r="CS1057" s="194"/>
    </row>
    <row r="1058" spans="2:97">
      <c r="B1058" s="181"/>
      <c r="C1058" s="65"/>
      <c r="D1058" s="65"/>
      <c r="E1058" s="65"/>
      <c r="J1058" s="192"/>
      <c r="K1058"/>
      <c r="L1058"/>
      <c r="O1058" s="228"/>
      <c r="P1058" s="228"/>
      <c r="Q1058" s="189"/>
      <c r="R1058" s="189"/>
      <c r="S1058" s="187"/>
      <c r="T1058" s="181"/>
      <c r="U1058" s="187"/>
      <c r="V1058" s="188"/>
      <c r="W1058" s="189"/>
      <c r="X1058" s="189"/>
      <c r="Y1058" s="189"/>
      <c r="Z1058" s="189"/>
      <c r="AA1058" s="189"/>
      <c r="AB1058" s="189"/>
      <c r="AC1058" s="189"/>
      <c r="AD1058" s="189"/>
      <c r="AE1058" s="189"/>
      <c r="AF1058" s="189"/>
      <c r="AG1058" s="189"/>
      <c r="AH1058" s="189"/>
      <c r="AI1058" s="189"/>
      <c r="AJ1058" s="189"/>
      <c r="AK1058" s="189"/>
      <c r="AL1058" s="189"/>
      <c r="AM1058" s="189"/>
      <c r="AN1058" s="189"/>
      <c r="AO1058" s="189"/>
      <c r="AP1058" s="189"/>
      <c r="AQ1058" s="189"/>
      <c r="AR1058" s="189"/>
      <c r="AS1058" s="189"/>
      <c r="AT1058" s="189"/>
      <c r="AU1058" s="189"/>
      <c r="AV1058" s="189"/>
      <c r="AW1058" s="189"/>
      <c r="AX1058" s="189"/>
      <c r="AY1058" s="194"/>
      <c r="AZ1058" s="142"/>
      <c r="BA1058" s="184"/>
      <c r="BB1058" s="184"/>
      <c r="BC1058" s="184"/>
      <c r="BD1058" s="189"/>
      <c r="BE1058" s="189"/>
      <c r="BF1058" s="189"/>
      <c r="BG1058" s="189"/>
      <c r="BH1058" s="291"/>
      <c r="BI1058" s="292"/>
      <c r="BJ1058" s="187"/>
      <c r="BK1058" s="187"/>
      <c r="BL1058" s="187"/>
      <c r="BM1058" s="189"/>
      <c r="BN1058" s="187"/>
      <c r="BO1058" s="163"/>
      <c r="BP1058" s="189"/>
      <c r="BR1058" s="142"/>
      <c r="BS1058" s="293"/>
      <c r="BT1058" s="293"/>
      <c r="BU1058" s="293"/>
      <c r="BV1058" s="163"/>
      <c r="BW1058" s="163"/>
      <c r="BX1058" s="192"/>
      <c r="BY1058" s="189"/>
      <c r="BZ1058" s="189"/>
      <c r="CA1058" s="193"/>
      <c r="CB1058" s="194"/>
      <c r="CC1058" s="292"/>
      <c r="CD1058" s="189"/>
      <c r="CE1058" s="189"/>
      <c r="CF1058" s="181"/>
      <c r="CG1058" s="294"/>
      <c r="CH1058" s="294"/>
      <c r="CI1058" s="227"/>
      <c r="CJ1058" s="142"/>
      <c r="CK1058" s="192"/>
      <c r="CL1058" s="142"/>
      <c r="CM1058" s="188"/>
      <c r="CN1058" s="295"/>
      <c r="CO1058" s="189"/>
      <c r="CP1058" s="189"/>
      <c r="CQ1058" s="189"/>
      <c r="CR1058" s="142"/>
      <c r="CS1058" s="194"/>
    </row>
    <row r="1059" spans="2:97">
      <c r="B1059" s="181"/>
      <c r="C1059" s="65"/>
      <c r="D1059" s="65"/>
      <c r="E1059" s="65"/>
      <c r="J1059" s="192"/>
      <c r="K1059"/>
      <c r="L1059"/>
      <c r="O1059" s="228"/>
      <c r="P1059" s="228"/>
      <c r="Q1059" s="189"/>
      <c r="R1059" s="189"/>
      <c r="S1059" s="187"/>
      <c r="T1059" s="181"/>
      <c r="U1059" s="187"/>
      <c r="V1059" s="188"/>
      <c r="W1059" s="189"/>
      <c r="X1059" s="189"/>
      <c r="Y1059" s="189"/>
      <c r="Z1059" s="189"/>
      <c r="AA1059" s="189"/>
      <c r="AB1059" s="189"/>
      <c r="AC1059" s="189"/>
      <c r="AD1059" s="189"/>
      <c r="AE1059" s="189"/>
      <c r="AF1059" s="189"/>
      <c r="AG1059" s="189"/>
      <c r="AH1059" s="189"/>
      <c r="AI1059" s="189"/>
      <c r="AJ1059" s="189"/>
      <c r="AK1059" s="189"/>
      <c r="AL1059" s="189"/>
      <c r="AM1059" s="189"/>
      <c r="AN1059" s="189"/>
      <c r="AO1059" s="189"/>
      <c r="AP1059" s="189"/>
      <c r="AQ1059" s="189"/>
      <c r="AR1059" s="189"/>
      <c r="AS1059" s="189"/>
      <c r="AT1059" s="189"/>
      <c r="AU1059" s="189"/>
      <c r="AV1059" s="189"/>
      <c r="AW1059" s="189"/>
      <c r="AX1059" s="189"/>
      <c r="AY1059" s="194"/>
      <c r="AZ1059" s="142"/>
      <c r="BA1059" s="184"/>
      <c r="BB1059" s="184"/>
      <c r="BC1059" s="184"/>
      <c r="BD1059" s="189"/>
      <c r="BE1059" s="189"/>
      <c r="BF1059" s="189"/>
      <c r="BG1059" s="189"/>
      <c r="BH1059" s="291"/>
      <c r="BI1059" s="292"/>
      <c r="BJ1059" s="187"/>
      <c r="BK1059" s="187"/>
      <c r="BL1059" s="187"/>
      <c r="BM1059" s="189"/>
      <c r="BN1059" s="187"/>
      <c r="BO1059" s="163"/>
      <c r="BP1059" s="189"/>
      <c r="BR1059" s="142"/>
      <c r="BS1059" s="293"/>
      <c r="BT1059" s="293"/>
      <c r="BU1059" s="293"/>
      <c r="BV1059" s="163"/>
      <c r="BW1059" s="163"/>
      <c r="BX1059" s="192"/>
      <c r="BY1059" s="189"/>
      <c r="BZ1059" s="189"/>
      <c r="CA1059" s="193"/>
      <c r="CB1059" s="194"/>
      <c r="CC1059" s="292"/>
      <c r="CD1059" s="189"/>
      <c r="CE1059" s="189"/>
      <c r="CF1059" s="181"/>
      <c r="CG1059" s="294"/>
      <c r="CH1059" s="294"/>
      <c r="CI1059" s="227"/>
      <c r="CJ1059" s="142"/>
      <c r="CK1059" s="192"/>
      <c r="CL1059" s="142"/>
      <c r="CM1059" s="188"/>
      <c r="CN1059" s="295"/>
      <c r="CO1059" s="189"/>
      <c r="CP1059" s="189"/>
      <c r="CQ1059" s="189"/>
      <c r="CR1059" s="142"/>
      <c r="CS1059" s="194"/>
    </row>
    <row r="1060" spans="2:97">
      <c r="B1060" s="181"/>
      <c r="C1060" s="65"/>
      <c r="D1060" s="65"/>
      <c r="E1060" s="65"/>
      <c r="J1060" s="192"/>
      <c r="K1060"/>
      <c r="L1060"/>
      <c r="O1060" s="228"/>
      <c r="P1060" s="228"/>
      <c r="Q1060" s="189"/>
      <c r="R1060" s="189"/>
      <c r="S1060" s="187"/>
      <c r="T1060" s="181"/>
      <c r="U1060" s="187"/>
      <c r="V1060" s="188"/>
      <c r="W1060" s="189"/>
      <c r="X1060" s="189"/>
      <c r="Y1060" s="189"/>
      <c r="Z1060" s="189"/>
      <c r="AA1060" s="189"/>
      <c r="AB1060" s="189"/>
      <c r="AC1060" s="189"/>
      <c r="AD1060" s="189"/>
      <c r="AE1060" s="189"/>
      <c r="AF1060" s="189"/>
      <c r="AG1060" s="189"/>
      <c r="AH1060" s="189"/>
      <c r="AI1060" s="189"/>
      <c r="AJ1060" s="189"/>
      <c r="AK1060" s="189"/>
      <c r="AL1060" s="189"/>
      <c r="AM1060" s="189"/>
      <c r="AN1060" s="189"/>
      <c r="AO1060" s="189"/>
      <c r="AP1060" s="189"/>
      <c r="AQ1060" s="189"/>
      <c r="AR1060" s="189"/>
      <c r="AS1060" s="189"/>
      <c r="AT1060" s="189"/>
      <c r="AU1060" s="189"/>
      <c r="AV1060" s="189"/>
      <c r="AW1060" s="189"/>
      <c r="AX1060" s="189"/>
      <c r="AY1060" s="194"/>
      <c r="AZ1060" s="142"/>
      <c r="BA1060" s="184"/>
      <c r="BB1060" s="184"/>
      <c r="BC1060" s="184"/>
      <c r="BD1060" s="189"/>
      <c r="BE1060" s="189"/>
      <c r="BF1060" s="189"/>
      <c r="BG1060" s="189"/>
      <c r="BH1060" s="291"/>
      <c r="BI1060" s="292"/>
      <c r="BJ1060" s="187"/>
      <c r="BK1060" s="187"/>
      <c r="BL1060" s="187"/>
      <c r="BM1060" s="189"/>
      <c r="BN1060" s="187"/>
      <c r="BO1060" s="163"/>
      <c r="BP1060" s="189"/>
      <c r="BR1060" s="142"/>
      <c r="BS1060" s="293"/>
      <c r="BT1060" s="293"/>
      <c r="BU1060" s="293"/>
      <c r="BV1060" s="163"/>
      <c r="BW1060" s="163"/>
      <c r="BX1060" s="192"/>
      <c r="BY1060" s="189"/>
      <c r="BZ1060" s="189"/>
      <c r="CA1060" s="193"/>
      <c r="CB1060" s="194"/>
      <c r="CC1060" s="292"/>
      <c r="CD1060" s="189"/>
      <c r="CE1060" s="189"/>
      <c r="CF1060" s="181"/>
      <c r="CG1060" s="294"/>
      <c r="CH1060" s="294"/>
      <c r="CI1060" s="227"/>
      <c r="CJ1060" s="142"/>
      <c r="CK1060" s="192"/>
      <c r="CL1060" s="142"/>
      <c r="CM1060" s="188"/>
      <c r="CN1060" s="295"/>
      <c r="CO1060" s="189"/>
      <c r="CP1060" s="189"/>
      <c r="CQ1060" s="189"/>
      <c r="CR1060" s="142"/>
      <c r="CS1060" s="194"/>
    </row>
    <row r="1061" spans="2:97">
      <c r="B1061" s="181"/>
      <c r="C1061" s="65"/>
      <c r="D1061" s="65"/>
      <c r="E1061" s="65"/>
      <c r="J1061" s="192"/>
      <c r="K1061"/>
      <c r="L1061"/>
      <c r="O1061" s="228"/>
      <c r="P1061" s="228"/>
      <c r="Q1061" s="189"/>
      <c r="R1061" s="189"/>
      <c r="S1061" s="187"/>
      <c r="T1061" s="181"/>
      <c r="U1061" s="187"/>
      <c r="V1061" s="188"/>
      <c r="W1061" s="189"/>
      <c r="X1061" s="189"/>
      <c r="Y1061" s="189"/>
      <c r="Z1061" s="189"/>
      <c r="AA1061" s="189"/>
      <c r="AB1061" s="189"/>
      <c r="AC1061" s="189"/>
      <c r="AD1061" s="189"/>
      <c r="AE1061" s="189"/>
      <c r="AF1061" s="189"/>
      <c r="AG1061" s="189"/>
      <c r="AH1061" s="189"/>
      <c r="AI1061" s="189"/>
      <c r="AJ1061" s="189"/>
      <c r="AK1061" s="189"/>
      <c r="AL1061" s="189"/>
      <c r="AM1061" s="189"/>
      <c r="AN1061" s="189"/>
      <c r="AO1061" s="189"/>
      <c r="AP1061" s="189"/>
      <c r="AQ1061" s="189"/>
      <c r="AR1061" s="189"/>
      <c r="AS1061" s="189"/>
      <c r="AT1061" s="189"/>
      <c r="AU1061" s="189"/>
      <c r="AV1061" s="189"/>
      <c r="AW1061" s="189"/>
      <c r="AX1061" s="189"/>
      <c r="AY1061" s="194"/>
      <c r="AZ1061" s="142"/>
      <c r="BA1061" s="184"/>
      <c r="BB1061" s="184"/>
      <c r="BC1061" s="184"/>
      <c r="BD1061" s="189"/>
      <c r="BE1061" s="189"/>
      <c r="BF1061" s="189"/>
      <c r="BG1061" s="189"/>
      <c r="BH1061" s="291"/>
      <c r="BI1061" s="292"/>
      <c r="BJ1061" s="187"/>
      <c r="BK1061" s="187"/>
      <c r="BL1061" s="187"/>
      <c r="BM1061" s="189"/>
      <c r="BN1061" s="187"/>
      <c r="BO1061" s="163"/>
      <c r="BP1061" s="189"/>
      <c r="BR1061" s="142"/>
      <c r="BS1061" s="293"/>
      <c r="BT1061" s="293"/>
      <c r="BU1061" s="293"/>
      <c r="BV1061" s="163"/>
      <c r="BW1061" s="163"/>
      <c r="BX1061" s="192"/>
      <c r="BY1061" s="189"/>
      <c r="BZ1061" s="189"/>
      <c r="CA1061" s="193"/>
      <c r="CB1061" s="194"/>
      <c r="CC1061" s="292"/>
      <c r="CD1061" s="189"/>
      <c r="CE1061" s="189"/>
      <c r="CF1061" s="181"/>
      <c r="CG1061" s="294"/>
      <c r="CH1061" s="294"/>
      <c r="CI1061" s="227"/>
      <c r="CJ1061" s="142"/>
      <c r="CK1061" s="192"/>
      <c r="CL1061" s="142"/>
      <c r="CM1061" s="188"/>
      <c r="CN1061" s="295"/>
      <c r="CO1061" s="189"/>
      <c r="CP1061" s="189"/>
      <c r="CQ1061" s="189"/>
      <c r="CR1061" s="142"/>
      <c r="CS1061" s="194"/>
    </row>
    <row r="1062" spans="2:97">
      <c r="B1062" s="181"/>
      <c r="C1062" s="65"/>
      <c r="D1062" s="65"/>
      <c r="E1062" s="65"/>
      <c r="J1062" s="192"/>
      <c r="K1062"/>
      <c r="L1062"/>
      <c r="O1062" s="228"/>
      <c r="P1062" s="228"/>
      <c r="Q1062" s="189"/>
      <c r="R1062" s="189"/>
      <c r="S1062" s="187"/>
      <c r="T1062" s="181"/>
      <c r="U1062" s="187"/>
      <c r="V1062" s="188"/>
      <c r="W1062" s="189"/>
      <c r="X1062" s="189"/>
      <c r="Y1062" s="189"/>
      <c r="Z1062" s="189"/>
      <c r="AA1062" s="189"/>
      <c r="AB1062" s="189"/>
      <c r="AC1062" s="189"/>
      <c r="AD1062" s="189"/>
      <c r="AE1062" s="189"/>
      <c r="AF1062" s="189"/>
      <c r="AG1062" s="189"/>
      <c r="AH1062" s="189"/>
      <c r="AI1062" s="189"/>
      <c r="AJ1062" s="189"/>
      <c r="AK1062" s="189"/>
      <c r="AL1062" s="189"/>
      <c r="AM1062" s="189"/>
      <c r="AN1062" s="189"/>
      <c r="AO1062" s="189"/>
      <c r="AP1062" s="189"/>
      <c r="AQ1062" s="189"/>
      <c r="AR1062" s="189"/>
      <c r="AS1062" s="189"/>
      <c r="AT1062" s="189"/>
      <c r="AU1062" s="189"/>
      <c r="AV1062" s="189"/>
      <c r="AW1062" s="189"/>
      <c r="AX1062" s="189"/>
      <c r="AY1062" s="194"/>
      <c r="AZ1062" s="142"/>
      <c r="BA1062" s="184"/>
      <c r="BB1062" s="184"/>
      <c r="BC1062" s="184"/>
      <c r="BD1062" s="189"/>
      <c r="BE1062" s="189"/>
      <c r="BF1062" s="189"/>
      <c r="BG1062" s="189"/>
      <c r="BH1062" s="291"/>
      <c r="BI1062" s="292"/>
      <c r="BJ1062" s="187"/>
      <c r="BK1062" s="187"/>
      <c r="BL1062" s="187"/>
      <c r="BM1062" s="189"/>
      <c r="BN1062" s="187"/>
      <c r="BO1062" s="163"/>
      <c r="BP1062" s="189"/>
      <c r="BR1062" s="142"/>
      <c r="BS1062" s="293"/>
      <c r="BT1062" s="293"/>
      <c r="BU1062" s="293"/>
      <c r="BV1062" s="163"/>
      <c r="BW1062" s="163"/>
      <c r="BX1062" s="192"/>
      <c r="BY1062" s="189"/>
      <c r="BZ1062" s="189"/>
      <c r="CA1062" s="193"/>
      <c r="CB1062" s="194"/>
      <c r="CC1062" s="292"/>
      <c r="CD1062" s="189"/>
      <c r="CE1062" s="189"/>
      <c r="CF1062" s="181"/>
      <c r="CG1062" s="294"/>
      <c r="CH1062" s="294"/>
      <c r="CI1062" s="227"/>
      <c r="CJ1062" s="142"/>
      <c r="CK1062" s="192"/>
      <c r="CL1062" s="142"/>
      <c r="CM1062" s="188"/>
      <c r="CN1062" s="295"/>
      <c r="CO1062" s="189"/>
      <c r="CP1062" s="189"/>
      <c r="CQ1062" s="189"/>
      <c r="CR1062" s="142"/>
      <c r="CS1062" s="194"/>
    </row>
    <row r="1063" spans="2:97">
      <c r="B1063" s="181"/>
      <c r="C1063" s="65"/>
      <c r="D1063" s="65"/>
      <c r="E1063" s="65"/>
      <c r="J1063" s="192"/>
      <c r="K1063"/>
      <c r="L1063"/>
      <c r="O1063" s="228"/>
      <c r="P1063" s="228"/>
      <c r="Q1063" s="189"/>
      <c r="R1063" s="189"/>
      <c r="S1063" s="187"/>
      <c r="T1063" s="181"/>
      <c r="U1063" s="187"/>
      <c r="V1063" s="188"/>
      <c r="W1063" s="189"/>
      <c r="X1063" s="189"/>
      <c r="Y1063" s="189"/>
      <c r="Z1063" s="189"/>
      <c r="AA1063" s="189"/>
      <c r="AB1063" s="189"/>
      <c r="AC1063" s="189"/>
      <c r="AD1063" s="189"/>
      <c r="AE1063" s="189"/>
      <c r="AF1063" s="189"/>
      <c r="AG1063" s="189"/>
      <c r="AH1063" s="189"/>
      <c r="AI1063" s="189"/>
      <c r="AJ1063" s="189"/>
      <c r="AK1063" s="189"/>
      <c r="AL1063" s="189"/>
      <c r="AM1063" s="189"/>
      <c r="AN1063" s="189"/>
      <c r="AO1063" s="189"/>
      <c r="AP1063" s="189"/>
      <c r="AQ1063" s="189"/>
      <c r="AR1063" s="189"/>
      <c r="AS1063" s="189"/>
      <c r="AT1063" s="189"/>
      <c r="AU1063" s="189"/>
      <c r="AV1063" s="189"/>
      <c r="AW1063" s="189"/>
      <c r="AX1063" s="189"/>
      <c r="AY1063" s="194"/>
      <c r="AZ1063" s="142"/>
      <c r="BA1063" s="184"/>
      <c r="BB1063" s="184"/>
      <c r="BC1063" s="184"/>
      <c r="BD1063" s="189"/>
      <c r="BE1063" s="189"/>
      <c r="BF1063" s="189"/>
      <c r="BG1063" s="189"/>
      <c r="BH1063" s="291"/>
      <c r="BI1063" s="292"/>
      <c r="BJ1063" s="187"/>
      <c r="BK1063" s="187"/>
      <c r="BL1063" s="187"/>
      <c r="BM1063" s="189"/>
      <c r="BN1063" s="187"/>
      <c r="BO1063" s="163"/>
      <c r="BP1063" s="189"/>
      <c r="BR1063" s="142"/>
      <c r="BS1063" s="293"/>
      <c r="BT1063" s="293"/>
      <c r="BU1063" s="293"/>
      <c r="BV1063" s="163"/>
      <c r="BW1063" s="163"/>
      <c r="BX1063" s="192"/>
      <c r="BY1063" s="189"/>
      <c r="BZ1063" s="189"/>
      <c r="CA1063" s="193"/>
      <c r="CB1063" s="194"/>
      <c r="CC1063" s="292"/>
      <c r="CD1063" s="189"/>
      <c r="CE1063" s="189"/>
      <c r="CF1063" s="181"/>
      <c r="CG1063" s="294"/>
      <c r="CH1063" s="294"/>
      <c r="CI1063" s="227"/>
      <c r="CJ1063" s="142"/>
      <c r="CK1063" s="192"/>
      <c r="CL1063" s="142"/>
      <c r="CM1063" s="188"/>
      <c r="CN1063" s="295"/>
      <c r="CO1063" s="189"/>
      <c r="CP1063" s="189"/>
      <c r="CQ1063" s="189"/>
      <c r="CR1063" s="142"/>
      <c r="CS1063" s="194"/>
    </row>
    <row r="1064" spans="2:97">
      <c r="B1064" s="181"/>
      <c r="C1064" s="65"/>
      <c r="D1064" s="65"/>
      <c r="E1064" s="65"/>
      <c r="J1064" s="192"/>
      <c r="K1064"/>
      <c r="L1064"/>
      <c r="O1064" s="228"/>
      <c r="P1064" s="228"/>
      <c r="Q1064" s="189"/>
      <c r="R1064" s="189"/>
      <c r="S1064" s="187"/>
      <c r="T1064" s="181"/>
      <c r="U1064" s="187"/>
      <c r="V1064" s="188"/>
      <c r="W1064" s="189"/>
      <c r="X1064" s="189"/>
      <c r="Y1064" s="189"/>
      <c r="Z1064" s="189"/>
      <c r="AA1064" s="189"/>
      <c r="AB1064" s="189"/>
      <c r="AC1064" s="189"/>
      <c r="AD1064" s="189"/>
      <c r="AE1064" s="189"/>
      <c r="AF1064" s="189"/>
      <c r="AG1064" s="189"/>
      <c r="AH1064" s="189"/>
      <c r="AI1064" s="189"/>
      <c r="AJ1064" s="189"/>
      <c r="AK1064" s="189"/>
      <c r="AL1064" s="189"/>
      <c r="AM1064" s="189"/>
      <c r="AN1064" s="189"/>
      <c r="AO1064" s="189"/>
      <c r="AP1064" s="189"/>
      <c r="AQ1064" s="189"/>
      <c r="AR1064" s="189"/>
      <c r="AS1064" s="189"/>
      <c r="AT1064" s="189"/>
      <c r="AU1064" s="189"/>
      <c r="AV1064" s="189"/>
      <c r="AW1064" s="189"/>
      <c r="AX1064" s="189"/>
      <c r="AY1064" s="194"/>
      <c r="AZ1064" s="142"/>
      <c r="BA1064" s="184"/>
      <c r="BB1064" s="184"/>
      <c r="BC1064" s="184"/>
      <c r="BD1064" s="189"/>
      <c r="BE1064" s="189"/>
      <c r="BF1064" s="189"/>
      <c r="BG1064" s="189"/>
      <c r="BH1064" s="291"/>
      <c r="BI1064" s="292"/>
      <c r="BJ1064" s="187"/>
      <c r="BK1064" s="187"/>
      <c r="BL1064" s="187"/>
      <c r="BM1064" s="189"/>
      <c r="BN1064" s="187"/>
      <c r="BO1064" s="163"/>
      <c r="BP1064" s="189"/>
      <c r="BR1064" s="142"/>
      <c r="BS1064" s="293"/>
      <c r="BT1064" s="293"/>
      <c r="BU1064" s="293"/>
      <c r="BV1064" s="163"/>
      <c r="BW1064" s="163"/>
      <c r="BX1064" s="192"/>
      <c r="BY1064" s="189"/>
      <c r="BZ1064" s="189"/>
      <c r="CA1064" s="193"/>
      <c r="CB1064" s="194"/>
      <c r="CC1064" s="292"/>
      <c r="CD1064" s="189"/>
      <c r="CE1064" s="189"/>
      <c r="CF1064" s="181"/>
      <c r="CG1064" s="294"/>
      <c r="CH1064" s="294"/>
      <c r="CI1064" s="227"/>
      <c r="CJ1064" s="142"/>
      <c r="CK1064" s="192"/>
      <c r="CL1064" s="142"/>
      <c r="CM1064" s="188"/>
      <c r="CN1064" s="295"/>
      <c r="CO1064" s="189"/>
      <c r="CP1064" s="189"/>
      <c r="CQ1064" s="189"/>
      <c r="CR1064" s="142"/>
      <c r="CS1064" s="194"/>
    </row>
    <row r="1065" spans="2:97">
      <c r="B1065" s="181"/>
      <c r="C1065" s="65"/>
      <c r="D1065" s="65"/>
      <c r="E1065" s="65"/>
      <c r="J1065" s="192"/>
      <c r="K1065"/>
      <c r="L1065"/>
      <c r="O1065" s="228"/>
      <c r="P1065" s="228"/>
      <c r="Q1065" s="189"/>
      <c r="R1065" s="189"/>
      <c r="S1065" s="187"/>
      <c r="T1065" s="181"/>
      <c r="U1065" s="187"/>
      <c r="V1065" s="188"/>
      <c r="W1065" s="189"/>
      <c r="X1065" s="189"/>
      <c r="Y1065" s="189"/>
      <c r="Z1065" s="189"/>
      <c r="AA1065" s="189"/>
      <c r="AB1065" s="189"/>
      <c r="AC1065" s="189"/>
      <c r="AD1065" s="189"/>
      <c r="AE1065" s="189"/>
      <c r="AF1065" s="189"/>
      <c r="AG1065" s="189"/>
      <c r="AH1065" s="189"/>
      <c r="AI1065" s="189"/>
      <c r="AJ1065" s="189"/>
      <c r="AK1065" s="189"/>
      <c r="AL1065" s="189"/>
      <c r="AM1065" s="189"/>
      <c r="AN1065" s="189"/>
      <c r="AO1065" s="189"/>
      <c r="AP1065" s="189"/>
      <c r="AQ1065" s="189"/>
      <c r="AR1065" s="189"/>
      <c r="AS1065" s="189"/>
      <c r="AT1065" s="189"/>
      <c r="AU1065" s="189"/>
      <c r="AV1065" s="189"/>
      <c r="AW1065" s="189"/>
      <c r="AX1065" s="189"/>
      <c r="AY1065" s="194"/>
      <c r="AZ1065" s="142"/>
      <c r="BA1065" s="184"/>
      <c r="BB1065" s="184"/>
      <c r="BC1065" s="184"/>
      <c r="BD1065" s="189"/>
      <c r="BE1065" s="189"/>
      <c r="BF1065" s="189"/>
      <c r="BG1065" s="189"/>
      <c r="BH1065" s="291"/>
      <c r="BI1065" s="292"/>
      <c r="BJ1065" s="187"/>
      <c r="BK1065" s="187"/>
      <c r="BL1065" s="187"/>
      <c r="BM1065" s="189"/>
      <c r="BN1065" s="187"/>
      <c r="BO1065" s="163"/>
      <c r="BP1065" s="189"/>
      <c r="BR1065" s="142"/>
      <c r="BS1065" s="293"/>
      <c r="BT1065" s="293"/>
      <c r="BU1065" s="293"/>
      <c r="BV1065" s="163"/>
      <c r="BW1065" s="163"/>
      <c r="BX1065" s="192"/>
      <c r="BY1065" s="189"/>
      <c r="BZ1065" s="189"/>
      <c r="CA1065" s="193"/>
      <c r="CB1065" s="194"/>
      <c r="CC1065" s="292"/>
      <c r="CD1065" s="189"/>
      <c r="CE1065" s="189"/>
      <c r="CF1065" s="181"/>
      <c r="CG1065" s="294"/>
      <c r="CH1065" s="294"/>
      <c r="CI1065" s="227"/>
      <c r="CJ1065" s="142"/>
      <c r="CK1065" s="192"/>
      <c r="CL1065" s="142"/>
      <c r="CM1065" s="188"/>
      <c r="CN1065" s="295"/>
      <c r="CO1065" s="189"/>
      <c r="CP1065" s="189"/>
      <c r="CQ1065" s="189"/>
      <c r="CR1065" s="142"/>
      <c r="CS1065" s="194"/>
    </row>
    <row r="1066" spans="2:97">
      <c r="B1066" s="181"/>
      <c r="C1066" s="65"/>
      <c r="D1066" s="65"/>
      <c r="E1066" s="65"/>
      <c r="J1066" s="192"/>
      <c r="K1066"/>
      <c r="L1066"/>
      <c r="O1066" s="228"/>
      <c r="P1066" s="228"/>
      <c r="Q1066" s="189"/>
      <c r="R1066" s="189"/>
      <c r="S1066" s="187"/>
      <c r="T1066" s="181"/>
      <c r="U1066" s="187"/>
      <c r="V1066" s="188"/>
      <c r="W1066" s="189"/>
      <c r="X1066" s="189"/>
      <c r="Y1066" s="189"/>
      <c r="Z1066" s="189"/>
      <c r="AA1066" s="189"/>
      <c r="AB1066" s="189"/>
      <c r="AC1066" s="189"/>
      <c r="AD1066" s="189"/>
      <c r="AE1066" s="189"/>
      <c r="AF1066" s="189"/>
      <c r="AG1066" s="189"/>
      <c r="AH1066" s="189"/>
      <c r="AI1066" s="189"/>
      <c r="AJ1066" s="189"/>
      <c r="AK1066" s="189"/>
      <c r="AL1066" s="189"/>
      <c r="AM1066" s="189"/>
      <c r="AN1066" s="189"/>
      <c r="AO1066" s="189"/>
      <c r="AP1066" s="189"/>
      <c r="AQ1066" s="189"/>
      <c r="AR1066" s="189"/>
      <c r="AS1066" s="189"/>
      <c r="AT1066" s="189"/>
      <c r="AU1066" s="189"/>
      <c r="AV1066" s="189"/>
      <c r="AW1066" s="189"/>
      <c r="AX1066" s="189"/>
      <c r="AY1066" s="194"/>
      <c r="AZ1066" s="142"/>
      <c r="BA1066" s="184"/>
      <c r="BB1066" s="184"/>
      <c r="BC1066" s="184"/>
      <c r="BD1066" s="189"/>
      <c r="BE1066" s="189"/>
      <c r="BF1066" s="189"/>
      <c r="BG1066" s="189"/>
      <c r="BH1066" s="291"/>
      <c r="BI1066" s="292"/>
      <c r="BJ1066" s="187"/>
      <c r="BK1066" s="187"/>
      <c r="BL1066" s="187"/>
      <c r="BM1066" s="189"/>
      <c r="BN1066" s="187"/>
      <c r="BO1066" s="163"/>
      <c r="BP1066" s="189"/>
      <c r="BR1066" s="142"/>
      <c r="BS1066" s="293"/>
      <c r="BT1066" s="293"/>
      <c r="BU1066" s="293"/>
      <c r="BV1066" s="163"/>
      <c r="BW1066" s="163"/>
      <c r="BX1066" s="192"/>
      <c r="BY1066" s="189"/>
      <c r="BZ1066" s="189"/>
      <c r="CA1066" s="193"/>
      <c r="CB1066" s="194"/>
      <c r="CC1066" s="292"/>
      <c r="CD1066" s="189"/>
      <c r="CE1066" s="189"/>
      <c r="CF1066" s="181"/>
      <c r="CG1066" s="294"/>
      <c r="CH1066" s="294"/>
      <c r="CI1066" s="227"/>
      <c r="CJ1066" s="142"/>
      <c r="CK1066" s="192"/>
      <c r="CL1066" s="142"/>
      <c r="CM1066" s="188"/>
      <c r="CN1066" s="295"/>
      <c r="CO1066" s="189"/>
      <c r="CP1066" s="189"/>
      <c r="CQ1066" s="189"/>
      <c r="CR1066" s="142"/>
      <c r="CS1066" s="194"/>
    </row>
    <row r="1067" spans="2:97">
      <c r="B1067" s="181"/>
      <c r="C1067" s="65"/>
      <c r="D1067" s="65"/>
      <c r="E1067" s="65"/>
      <c r="J1067" s="192"/>
      <c r="K1067"/>
      <c r="L1067"/>
      <c r="O1067" s="228"/>
      <c r="P1067" s="228"/>
      <c r="Q1067" s="189"/>
      <c r="R1067" s="189"/>
      <c r="S1067" s="187"/>
      <c r="T1067" s="181"/>
      <c r="U1067" s="187"/>
      <c r="V1067" s="188"/>
      <c r="W1067" s="189"/>
      <c r="X1067" s="189"/>
      <c r="Y1067" s="189"/>
      <c r="Z1067" s="189"/>
      <c r="AA1067" s="189"/>
      <c r="AB1067" s="189"/>
      <c r="AC1067" s="189"/>
      <c r="AD1067" s="189"/>
      <c r="AE1067" s="189"/>
      <c r="AF1067" s="189"/>
      <c r="AG1067" s="189"/>
      <c r="AH1067" s="189"/>
      <c r="AI1067" s="189"/>
      <c r="AJ1067" s="189"/>
      <c r="AK1067" s="189"/>
      <c r="AL1067" s="189"/>
      <c r="AM1067" s="189"/>
      <c r="AN1067" s="189"/>
      <c r="AO1067" s="189"/>
      <c r="AP1067" s="189"/>
      <c r="AQ1067" s="189"/>
      <c r="AR1067" s="189"/>
      <c r="AS1067" s="189"/>
      <c r="AT1067" s="189"/>
      <c r="AU1067" s="189"/>
      <c r="AV1067" s="189"/>
      <c r="AW1067" s="189"/>
      <c r="AX1067" s="189"/>
      <c r="AY1067" s="194"/>
      <c r="AZ1067" s="142"/>
      <c r="BA1067" s="184"/>
      <c r="BB1067" s="184"/>
      <c r="BC1067" s="184"/>
      <c r="BD1067" s="189"/>
      <c r="BE1067" s="189"/>
      <c r="BF1067" s="189"/>
      <c r="BG1067" s="189"/>
      <c r="BH1067" s="291"/>
      <c r="BI1067" s="292"/>
      <c r="BJ1067" s="187"/>
      <c r="BK1067" s="187"/>
      <c r="BL1067" s="187"/>
      <c r="BM1067" s="189"/>
      <c r="BN1067" s="187"/>
      <c r="BO1067" s="163"/>
      <c r="BP1067" s="189"/>
      <c r="BR1067" s="142"/>
      <c r="BS1067" s="293"/>
      <c r="BT1067" s="293"/>
      <c r="BU1067" s="293"/>
      <c r="BV1067" s="163"/>
      <c r="BW1067" s="163"/>
      <c r="BX1067" s="192"/>
      <c r="BY1067" s="189"/>
      <c r="BZ1067" s="189"/>
      <c r="CA1067" s="193"/>
      <c r="CB1067" s="194"/>
      <c r="CC1067" s="292"/>
      <c r="CD1067" s="189"/>
      <c r="CE1067" s="189"/>
      <c r="CF1067" s="181"/>
      <c r="CG1067" s="294"/>
      <c r="CH1067" s="294"/>
      <c r="CI1067" s="227"/>
      <c r="CJ1067" s="142"/>
      <c r="CK1067" s="192"/>
      <c r="CL1067" s="142"/>
      <c r="CM1067" s="188"/>
      <c r="CN1067" s="295"/>
      <c r="CO1067" s="189"/>
      <c r="CP1067" s="189"/>
      <c r="CQ1067" s="189"/>
      <c r="CR1067" s="142"/>
      <c r="CS1067" s="194"/>
    </row>
    <row r="1068" spans="2:97">
      <c r="B1068" s="181"/>
      <c r="C1068" s="65"/>
      <c r="D1068" s="65"/>
      <c r="E1068" s="65"/>
      <c r="J1068" s="192"/>
      <c r="K1068"/>
      <c r="L1068"/>
      <c r="O1068" s="228"/>
      <c r="P1068" s="228"/>
      <c r="Q1068" s="189"/>
      <c r="R1068" s="189"/>
      <c r="S1068" s="187"/>
      <c r="T1068" s="181"/>
      <c r="U1068" s="187"/>
      <c r="V1068" s="188"/>
      <c r="W1068" s="189"/>
      <c r="X1068" s="189"/>
      <c r="Y1068" s="189"/>
      <c r="Z1068" s="189"/>
      <c r="AA1068" s="189"/>
      <c r="AB1068" s="189"/>
      <c r="AC1068" s="189"/>
      <c r="AD1068" s="189"/>
      <c r="AE1068" s="189"/>
      <c r="AF1068" s="189"/>
      <c r="AG1068" s="189"/>
      <c r="AH1068" s="189"/>
      <c r="AI1068" s="189"/>
      <c r="AJ1068" s="189"/>
      <c r="AK1068" s="189"/>
      <c r="AL1068" s="189"/>
      <c r="AM1068" s="189"/>
      <c r="AN1068" s="189"/>
      <c r="AO1068" s="189"/>
      <c r="AP1068" s="189"/>
      <c r="AQ1068" s="189"/>
      <c r="AR1068" s="189"/>
      <c r="AS1068" s="189"/>
      <c r="AT1068" s="189"/>
      <c r="AU1068" s="189"/>
      <c r="AV1068" s="189"/>
      <c r="AW1068" s="189"/>
      <c r="AX1068" s="189"/>
      <c r="AY1068" s="194"/>
      <c r="AZ1068" s="142"/>
      <c r="BA1068" s="184"/>
      <c r="BB1068" s="184"/>
      <c r="BC1068" s="184"/>
      <c r="BD1068" s="189"/>
      <c r="BE1068" s="189"/>
      <c r="BF1068" s="189"/>
      <c r="BG1068" s="189"/>
      <c r="BH1068" s="291"/>
      <c r="BI1068" s="292"/>
      <c r="BJ1068" s="187"/>
      <c r="BK1068" s="187"/>
      <c r="BL1068" s="187"/>
      <c r="BM1068" s="189"/>
      <c r="BN1068" s="187"/>
      <c r="BO1068" s="163"/>
      <c r="BP1068" s="189"/>
      <c r="BR1068" s="142"/>
      <c r="BS1068" s="293"/>
      <c r="BT1068" s="293"/>
      <c r="BU1068" s="293"/>
      <c r="BV1068" s="163"/>
      <c r="BW1068" s="163"/>
      <c r="BX1068" s="192"/>
      <c r="BY1068" s="189"/>
      <c r="BZ1068" s="189"/>
      <c r="CA1068" s="193"/>
      <c r="CB1068" s="194"/>
      <c r="CC1068" s="292"/>
      <c r="CD1068" s="189"/>
      <c r="CE1068" s="189"/>
      <c r="CF1068" s="181"/>
      <c r="CG1068" s="294"/>
      <c r="CH1068" s="294"/>
      <c r="CI1068" s="227"/>
      <c r="CJ1068" s="142"/>
      <c r="CK1068" s="192"/>
      <c r="CL1068" s="142"/>
      <c r="CM1068" s="188"/>
      <c r="CN1068" s="295"/>
      <c r="CO1068" s="189"/>
      <c r="CP1068" s="189"/>
      <c r="CQ1068" s="189"/>
      <c r="CR1068" s="142"/>
      <c r="CS1068" s="194"/>
    </row>
    <row r="1069" spans="2:97">
      <c r="B1069" s="181"/>
      <c r="C1069" s="65"/>
      <c r="D1069" s="65"/>
      <c r="E1069" s="65"/>
      <c r="J1069" s="192"/>
      <c r="K1069"/>
      <c r="L1069"/>
      <c r="O1069" s="228"/>
      <c r="P1069" s="228"/>
      <c r="Q1069" s="189"/>
      <c r="R1069" s="189"/>
      <c r="S1069" s="187"/>
      <c r="T1069" s="181"/>
      <c r="U1069" s="187"/>
      <c r="V1069" s="188"/>
      <c r="W1069" s="189"/>
      <c r="X1069" s="189"/>
      <c r="Y1069" s="189"/>
      <c r="Z1069" s="189"/>
      <c r="AA1069" s="189"/>
      <c r="AB1069" s="189"/>
      <c r="AC1069" s="189"/>
      <c r="AD1069" s="189"/>
      <c r="AE1069" s="189"/>
      <c r="AF1069" s="189"/>
      <c r="AG1069" s="189"/>
      <c r="AH1069" s="189"/>
      <c r="AI1069" s="189"/>
      <c r="AJ1069" s="189"/>
      <c r="AK1069" s="189"/>
      <c r="AL1069" s="189"/>
      <c r="AM1069" s="189"/>
      <c r="AN1069" s="189"/>
      <c r="AO1069" s="189"/>
      <c r="AP1069" s="189"/>
      <c r="AQ1069" s="189"/>
      <c r="AR1069" s="189"/>
      <c r="AS1069" s="189"/>
      <c r="AT1069" s="189"/>
      <c r="AU1069" s="189"/>
      <c r="AV1069" s="189"/>
      <c r="AW1069" s="189"/>
      <c r="AX1069" s="189"/>
      <c r="AY1069" s="194"/>
      <c r="AZ1069" s="142"/>
      <c r="BA1069" s="184"/>
      <c r="BB1069" s="184"/>
      <c r="BC1069" s="184"/>
      <c r="BD1069" s="189"/>
      <c r="BE1069" s="189"/>
      <c r="BF1069" s="189"/>
      <c r="BG1069" s="189"/>
      <c r="BH1069" s="291"/>
      <c r="BI1069" s="292"/>
      <c r="BJ1069" s="187"/>
      <c r="BK1069" s="187"/>
      <c r="BL1069" s="187"/>
      <c r="BM1069" s="189"/>
      <c r="BN1069" s="187"/>
      <c r="BO1069" s="163"/>
      <c r="BP1069" s="189"/>
      <c r="BR1069" s="142"/>
      <c r="BS1069" s="293"/>
      <c r="BT1069" s="293"/>
      <c r="BU1069" s="293"/>
      <c r="BV1069" s="163"/>
      <c r="BW1069" s="163"/>
      <c r="BX1069" s="192"/>
      <c r="BY1069" s="189"/>
      <c r="BZ1069" s="189"/>
      <c r="CA1069" s="193"/>
      <c r="CB1069" s="194"/>
      <c r="CC1069" s="292"/>
      <c r="CD1069" s="189"/>
      <c r="CE1069" s="189"/>
      <c r="CF1069" s="181"/>
      <c r="CG1069" s="294"/>
      <c r="CH1069" s="294"/>
      <c r="CI1069" s="227"/>
      <c r="CJ1069" s="142"/>
      <c r="CK1069" s="192"/>
      <c r="CL1069" s="142"/>
      <c r="CM1069" s="188"/>
      <c r="CN1069" s="295"/>
      <c r="CO1069" s="189"/>
      <c r="CP1069" s="189"/>
      <c r="CQ1069" s="189"/>
      <c r="CR1069" s="142"/>
      <c r="CS1069" s="194"/>
    </row>
    <row r="1070" spans="2:97">
      <c r="B1070" s="181"/>
      <c r="C1070" s="65"/>
      <c r="D1070" s="65"/>
      <c r="E1070" s="65"/>
      <c r="J1070" s="192"/>
      <c r="K1070"/>
      <c r="L1070"/>
      <c r="O1070" s="228"/>
      <c r="P1070" s="228"/>
      <c r="Q1070" s="189"/>
      <c r="R1070" s="189"/>
      <c r="S1070" s="187"/>
      <c r="T1070" s="181"/>
      <c r="U1070" s="187"/>
      <c r="V1070" s="188"/>
      <c r="W1070" s="189"/>
      <c r="X1070" s="189"/>
      <c r="Y1070" s="189"/>
      <c r="Z1070" s="189"/>
      <c r="AA1070" s="189"/>
      <c r="AB1070" s="189"/>
      <c r="AC1070" s="189"/>
      <c r="AD1070" s="189"/>
      <c r="AE1070" s="189"/>
      <c r="AF1070" s="189"/>
      <c r="AG1070" s="189"/>
      <c r="AH1070" s="189"/>
      <c r="AI1070" s="189"/>
      <c r="AJ1070" s="189"/>
      <c r="AK1070" s="189"/>
      <c r="AL1070" s="189"/>
      <c r="AM1070" s="189"/>
      <c r="AN1070" s="189"/>
      <c r="AO1070" s="189"/>
      <c r="AP1070" s="189"/>
      <c r="AQ1070" s="189"/>
      <c r="AR1070" s="189"/>
      <c r="AS1070" s="189"/>
      <c r="AT1070" s="189"/>
      <c r="AU1070" s="189"/>
      <c r="AV1070" s="189"/>
      <c r="AW1070" s="189"/>
      <c r="AX1070" s="189"/>
      <c r="AY1070" s="194"/>
      <c r="AZ1070" s="142"/>
      <c r="BA1070" s="184"/>
      <c r="BB1070" s="184"/>
      <c r="BC1070" s="184"/>
      <c r="BD1070" s="189"/>
      <c r="BE1070" s="189"/>
      <c r="BF1070" s="189"/>
      <c r="BG1070" s="189"/>
      <c r="BH1070" s="291"/>
      <c r="BI1070" s="292"/>
      <c r="BJ1070" s="187"/>
      <c r="BK1070" s="187"/>
      <c r="BL1070" s="187"/>
      <c r="BM1070" s="189"/>
      <c r="BN1070" s="187"/>
      <c r="BO1070" s="163"/>
      <c r="BP1070" s="189"/>
      <c r="BR1070" s="142"/>
      <c r="BS1070" s="293"/>
      <c r="BT1070" s="293"/>
      <c r="BU1070" s="293"/>
      <c r="BV1070" s="163"/>
      <c r="BW1070" s="163"/>
      <c r="BX1070" s="192"/>
      <c r="BY1070" s="189"/>
      <c r="BZ1070" s="189"/>
      <c r="CA1070" s="193"/>
      <c r="CB1070" s="194"/>
      <c r="CC1070" s="292"/>
      <c r="CD1070" s="189"/>
      <c r="CE1070" s="189"/>
      <c r="CF1070" s="181"/>
      <c r="CG1070" s="294"/>
      <c r="CH1070" s="294"/>
      <c r="CI1070" s="227"/>
      <c r="CJ1070" s="142"/>
      <c r="CK1070" s="192"/>
      <c r="CL1070" s="142"/>
      <c r="CM1070" s="188"/>
      <c r="CN1070" s="295"/>
      <c r="CO1070" s="189"/>
      <c r="CP1070" s="189"/>
      <c r="CQ1070" s="189"/>
      <c r="CR1070" s="142"/>
      <c r="CS1070" s="194"/>
    </row>
    <row r="1071" spans="2:97">
      <c r="B1071" s="181"/>
      <c r="C1071" s="65"/>
      <c r="D1071" s="65"/>
      <c r="E1071" s="65"/>
      <c r="J1071" s="192"/>
      <c r="K1071"/>
      <c r="L1071"/>
      <c r="O1071" s="228"/>
      <c r="P1071" s="228"/>
      <c r="Q1071" s="189"/>
      <c r="R1071" s="189"/>
      <c r="S1071" s="187"/>
      <c r="T1071" s="181"/>
      <c r="U1071" s="187"/>
      <c r="V1071" s="188"/>
      <c r="W1071" s="189"/>
      <c r="X1071" s="189"/>
      <c r="Y1071" s="189"/>
      <c r="Z1071" s="189"/>
      <c r="AA1071" s="189"/>
      <c r="AB1071" s="189"/>
      <c r="AC1071" s="189"/>
      <c r="AD1071" s="189"/>
      <c r="AE1071" s="189"/>
      <c r="AF1071" s="189"/>
      <c r="AG1071" s="189"/>
      <c r="AH1071" s="189"/>
      <c r="AI1071" s="189"/>
      <c r="AJ1071" s="189"/>
      <c r="AK1071" s="189"/>
      <c r="AL1071" s="189"/>
      <c r="AM1071" s="189"/>
      <c r="AN1071" s="189"/>
      <c r="AO1071" s="189"/>
      <c r="AP1071" s="189"/>
      <c r="AQ1071" s="189"/>
      <c r="AR1071" s="189"/>
      <c r="AS1071" s="189"/>
      <c r="AT1071" s="189"/>
      <c r="AU1071" s="189"/>
      <c r="AV1071" s="189"/>
      <c r="AW1071" s="189"/>
      <c r="AX1071" s="189"/>
      <c r="AY1071" s="194"/>
      <c r="AZ1071" s="142"/>
      <c r="BA1071" s="184"/>
      <c r="BB1071" s="184"/>
      <c r="BC1071" s="184"/>
      <c r="BD1071" s="189"/>
      <c r="BE1071" s="189"/>
      <c r="BF1071" s="189"/>
      <c r="BG1071" s="189"/>
      <c r="BH1071" s="291"/>
      <c r="BI1071" s="292"/>
      <c r="BJ1071" s="187"/>
      <c r="BK1071" s="187"/>
      <c r="BL1071" s="187"/>
      <c r="BM1071" s="189"/>
      <c r="BN1071" s="187"/>
      <c r="BO1071" s="163"/>
      <c r="BP1071" s="189"/>
      <c r="BR1071" s="142"/>
      <c r="BS1071" s="293"/>
      <c r="BT1071" s="293"/>
      <c r="BU1071" s="293"/>
      <c r="BV1071" s="163"/>
      <c r="BW1071" s="163"/>
      <c r="BX1071" s="192"/>
      <c r="BY1071" s="189"/>
      <c r="BZ1071" s="189"/>
      <c r="CA1071" s="193"/>
      <c r="CB1071" s="194"/>
      <c r="CC1071" s="292"/>
      <c r="CD1071" s="189"/>
      <c r="CE1071" s="189"/>
      <c r="CF1071" s="181"/>
      <c r="CG1071" s="294"/>
      <c r="CH1071" s="294"/>
      <c r="CI1071" s="227"/>
      <c r="CJ1071" s="142"/>
      <c r="CK1071" s="192"/>
      <c r="CL1071" s="142"/>
      <c r="CM1071" s="188"/>
      <c r="CN1071" s="295"/>
      <c r="CO1071" s="189"/>
      <c r="CP1071" s="189"/>
      <c r="CQ1071" s="189"/>
      <c r="CR1071" s="142"/>
      <c r="CS1071" s="194"/>
    </row>
    <row r="1072" spans="2:97">
      <c r="B1072" s="181"/>
      <c r="C1072" s="65"/>
      <c r="D1072" s="65"/>
      <c r="E1072" s="65"/>
      <c r="J1072" s="192"/>
      <c r="K1072"/>
      <c r="L1072"/>
      <c r="O1072" s="228"/>
      <c r="P1072" s="228"/>
      <c r="Q1072" s="189"/>
      <c r="R1072" s="189"/>
      <c r="S1072" s="187"/>
      <c r="T1072" s="181"/>
      <c r="U1072" s="187"/>
      <c r="V1072" s="188"/>
      <c r="W1072" s="189"/>
      <c r="X1072" s="189"/>
      <c r="Y1072" s="189"/>
      <c r="Z1072" s="189"/>
      <c r="AA1072" s="189"/>
      <c r="AB1072" s="189"/>
      <c r="AC1072" s="189"/>
      <c r="AD1072" s="189"/>
      <c r="AE1072" s="189"/>
      <c r="AF1072" s="189"/>
      <c r="AG1072" s="189"/>
      <c r="AH1072" s="189"/>
      <c r="AI1072" s="189"/>
      <c r="AJ1072" s="189"/>
      <c r="AK1072" s="189"/>
      <c r="AL1072" s="189"/>
      <c r="AM1072" s="189"/>
      <c r="AN1072" s="189"/>
      <c r="AO1072" s="189"/>
      <c r="AP1072" s="189"/>
      <c r="AQ1072" s="189"/>
      <c r="AR1072" s="189"/>
      <c r="AS1072" s="189"/>
      <c r="AT1072" s="189"/>
      <c r="AU1072" s="189"/>
      <c r="AV1072" s="189"/>
      <c r="AW1072" s="189"/>
      <c r="AX1072" s="189"/>
      <c r="AY1072" s="194"/>
      <c r="AZ1072" s="142"/>
      <c r="BA1072" s="184"/>
      <c r="BB1072" s="184"/>
      <c r="BC1072" s="184"/>
      <c r="BD1072" s="189"/>
      <c r="BE1072" s="189"/>
      <c r="BF1072" s="189"/>
      <c r="BG1072" s="189"/>
      <c r="BH1072" s="291"/>
      <c r="BI1072" s="292"/>
      <c r="BJ1072" s="187"/>
      <c r="BK1072" s="187"/>
      <c r="BL1072" s="187"/>
      <c r="BM1072" s="189"/>
      <c r="BN1072" s="187"/>
      <c r="BO1072" s="163"/>
      <c r="BP1072" s="189"/>
      <c r="BR1072" s="142"/>
      <c r="BS1072" s="293"/>
      <c r="BT1072" s="293"/>
      <c r="BU1072" s="293"/>
      <c r="BV1072" s="163"/>
      <c r="BW1072" s="163"/>
      <c r="BX1072" s="192"/>
      <c r="BY1072" s="189"/>
      <c r="BZ1072" s="189"/>
      <c r="CA1072" s="193"/>
      <c r="CB1072" s="194"/>
      <c r="CC1072" s="292"/>
      <c r="CD1072" s="189"/>
      <c r="CE1072" s="189"/>
      <c r="CF1072" s="181"/>
      <c r="CG1072" s="294"/>
      <c r="CH1072" s="294"/>
      <c r="CI1072" s="227"/>
      <c r="CJ1072" s="142"/>
      <c r="CK1072" s="192"/>
      <c r="CL1072" s="142"/>
      <c r="CM1072" s="188"/>
      <c r="CN1072" s="295"/>
      <c r="CO1072" s="189"/>
      <c r="CP1072" s="189"/>
      <c r="CQ1072" s="189"/>
      <c r="CR1072" s="142"/>
      <c r="CS1072" s="194"/>
    </row>
    <row r="1073" spans="2:97">
      <c r="B1073" s="181"/>
      <c r="C1073" s="65"/>
      <c r="D1073" s="65"/>
      <c r="E1073" s="65"/>
      <c r="J1073" s="192"/>
      <c r="K1073"/>
      <c r="L1073"/>
      <c r="O1073" s="228"/>
      <c r="P1073" s="228"/>
      <c r="Q1073" s="189"/>
      <c r="R1073" s="189"/>
      <c r="S1073" s="187"/>
      <c r="T1073" s="181"/>
      <c r="U1073" s="187"/>
      <c r="V1073" s="188"/>
      <c r="W1073" s="189"/>
      <c r="X1073" s="189"/>
      <c r="Y1073" s="189"/>
      <c r="Z1073" s="189"/>
      <c r="AA1073" s="189"/>
      <c r="AB1073" s="189"/>
      <c r="AC1073" s="189"/>
      <c r="AD1073" s="189"/>
      <c r="AE1073" s="189"/>
      <c r="AF1073" s="189"/>
      <c r="AG1073" s="189"/>
      <c r="AH1073" s="189"/>
      <c r="AI1073" s="189"/>
      <c r="AJ1073" s="189"/>
      <c r="AK1073" s="189"/>
      <c r="AL1073" s="189"/>
      <c r="AM1073" s="189"/>
      <c r="AN1073" s="189"/>
      <c r="AO1073" s="189"/>
      <c r="AP1073" s="189"/>
      <c r="AQ1073" s="189"/>
      <c r="AR1073" s="189"/>
      <c r="AS1073" s="189"/>
      <c r="AT1073" s="189"/>
      <c r="AU1073" s="189"/>
      <c r="AV1073" s="189"/>
      <c r="AW1073" s="189"/>
      <c r="AX1073" s="189"/>
      <c r="AY1073" s="194"/>
      <c r="AZ1073" s="142"/>
      <c r="BA1073" s="184"/>
      <c r="BB1073" s="184"/>
      <c r="BC1073" s="184"/>
      <c r="BD1073" s="189"/>
      <c r="BE1073" s="189"/>
      <c r="BF1073" s="189"/>
      <c r="BG1073" s="189"/>
      <c r="BH1073" s="291"/>
      <c r="BI1073" s="292"/>
      <c r="BJ1073" s="187"/>
      <c r="BK1073" s="187"/>
      <c r="BL1073" s="187"/>
      <c r="BM1073" s="189"/>
      <c r="BN1073" s="187"/>
      <c r="BO1073" s="163"/>
      <c r="BP1073" s="189"/>
      <c r="BR1073" s="142"/>
      <c r="BS1073" s="293"/>
      <c r="BT1073" s="293"/>
      <c r="BU1073" s="293"/>
      <c r="BV1073" s="163"/>
      <c r="BW1073" s="163"/>
      <c r="BX1073" s="192"/>
      <c r="BY1073" s="189"/>
      <c r="BZ1073" s="189"/>
      <c r="CA1073" s="193"/>
      <c r="CB1073" s="194"/>
      <c r="CC1073" s="292"/>
      <c r="CD1073" s="189"/>
      <c r="CE1073" s="189"/>
      <c r="CF1073" s="181"/>
      <c r="CG1073" s="294"/>
      <c r="CH1073" s="294"/>
      <c r="CI1073" s="227"/>
      <c r="CJ1073" s="142"/>
      <c r="CK1073" s="192"/>
      <c r="CL1073" s="142"/>
      <c r="CM1073" s="188"/>
      <c r="CN1073" s="295"/>
      <c r="CO1073" s="189"/>
      <c r="CP1073" s="189"/>
      <c r="CQ1073" s="189"/>
      <c r="CR1073" s="142"/>
      <c r="CS1073" s="194"/>
    </row>
  </sheetData>
  <autoFilter ref="A2:CS679"/>
  <mergeCells count="1">
    <mergeCell ref="D169:D170"/>
  </mergeCells>
  <conditionalFormatting sqref="G409:I410">
    <cfRule type="duplicateValues" dxfId="1" priority="1"/>
  </conditionalFormatting>
  <conditionalFormatting sqref="G374:I376 G378:I381 G391:I394 G396:I408 G411:I423 G383:I389 G425:I453">
    <cfRule type="duplicateValues" dxfId="0" priority="2"/>
  </conditionalFormatting>
  <hyperlinks>
    <hyperlink ref="T89" r:id="rId1" display="ATCC® Number: CRL-11731"/>
    <hyperlink ref="T92" r:id="rId2" display="ATCC® Number: CRL-11730"/>
    <hyperlink ref="T82" r:id="rId3" display="ATCC® Number:  HTB-77"/>
    <hyperlink ref="T39" r:id="rId4"/>
    <hyperlink ref="T45" r:id="rId5"/>
    <hyperlink ref="T7" r:id="rId6"/>
    <hyperlink ref="T18" r:id="rId7"/>
    <hyperlink ref="T3" r:id="rId8"/>
    <hyperlink ref="T12" r:id="rId9"/>
    <hyperlink ref="Y12" r:id="rId10"/>
    <hyperlink ref="Y15" r:id="rId11"/>
    <hyperlink ref="T15" r:id="rId12"/>
    <hyperlink ref="Y22" r:id="rId13"/>
    <hyperlink ref="AX22" r:id="rId14"/>
    <hyperlink ref="M22" r:id="rId15" display="Endometrioid"/>
    <hyperlink ref="T31" r:id="rId16"/>
    <hyperlink ref="Y31" r:id="rId17"/>
    <hyperlink ref="Y32" r:id="rId18"/>
    <hyperlink ref="T32" r:id="rId19"/>
    <hyperlink ref="T8" r:id="rId20"/>
    <hyperlink ref="T28" r:id="rId21"/>
    <hyperlink ref="T51" r:id="rId22"/>
    <hyperlink ref="T29" r:id="rId23"/>
    <hyperlink ref="T54" r:id="rId24"/>
    <hyperlink ref="T57" r:id="rId25"/>
    <hyperlink ref="T61" r:id="rId26"/>
    <hyperlink ref="T62" r:id="rId27"/>
    <hyperlink ref="T95" r:id="rId28"/>
    <hyperlink ref="X119" r:id="rId29"/>
    <hyperlink ref="X29" r:id="rId30" display="D5S818:11,13; D13S317:8,12; D7S820:8,11; D16S539:12; vWA:14,17; TH01:6,8; Amel:X; TPOX:8,11; CSF1PO:10,11"/>
    <hyperlink ref="CI6" r:id="rId31" display="..\Orders\GRCF Orders\GRCF STR\GeneSifter_InputGrid_05-31-13.xls"/>
    <hyperlink ref="CI14" r:id="rId32" display="..\Orders\GRCF Orders\GRCF STR\GeneSifter_InputGrid_05-31-13.xls"/>
    <hyperlink ref="CI17" r:id="rId33" display="..\Orders\GRCF Orders\GRCF STR\GeneSifter_InputGrid_05-31-13.xls"/>
    <hyperlink ref="CI38" r:id="rId34" display="..\Orders\GRCF Orders\GRCF STR\GeneSifter_InputGrid_05-31-13.xls"/>
    <hyperlink ref="CI47" r:id="rId35" display="..\Orders\GRCF Orders\GRCF STR\GeneSifter_InputGrid_05-31-13.xls"/>
    <hyperlink ref="CI50" r:id="rId36" display="..\Orders\GRCF Orders\GRCF STR\GeneSifter_InputGrid_05-31-13.xls"/>
    <hyperlink ref="CI53" r:id="rId37" display="..\Orders\GRCF Orders\GRCF STR\GeneSifter_InputGrid_05-31-13.xls"/>
    <hyperlink ref="CI56" r:id="rId38" display="..\Orders\GRCF Orders\GRCF STR\GeneSifter_InputGrid_05-31-13.xls"/>
    <hyperlink ref="CI59" r:id="rId39" display="..\Orders\GRCF Orders\GRCF STR\GeneSifter_InputGrid_05-31-13.xls"/>
    <hyperlink ref="CI67" r:id="rId40" display="..\Orders\GRCF Orders\GRCF STR\GeneSifter_InputGrid_05-31-13.xls"/>
    <hyperlink ref="CI70" r:id="rId41" display="..\Orders\GRCF Orders\GRCF STR\GeneSifter_InputGrid_05-31-13.xls"/>
    <hyperlink ref="CI73" r:id="rId42" display="..\Orders\GRCF Orders\GRCF STR\GeneSifter_InputGrid_05-31-13.xls"/>
    <hyperlink ref="CI76" r:id="rId43" display="..\Orders\GRCF Orders\GRCF STR\GeneSifter_InputGrid_05-31-13.xls"/>
    <hyperlink ref="CI80" r:id="rId44" display="..\Orders\GRCF Orders\GRCF STR\GeneSifter_InputGrid_05-31-13.xls"/>
    <hyperlink ref="CI91" r:id="rId45" display="..\Orders\GRCF Orders\GRCF STR\GeneSifter_InputGrid_05-31-13.xls"/>
    <hyperlink ref="CI94" r:id="rId46" display="..\Orders\GRCF Orders\GRCF STR\GeneSifter_InputGrid_05-31-13.xls"/>
    <hyperlink ref="CI97" r:id="rId47" display="..\Orders\GRCF Orders\GRCF STR\GeneSifter_InputGrid_05-31-13.xls"/>
    <hyperlink ref="CI109" r:id="rId48" display="..\Orders\GRCF Orders\GRCF STR\GeneSifter_InputGrid_05-31-13.xls"/>
    <hyperlink ref="CI64" r:id="rId49" display="..\Orders\GRCF Orders\GRCF STR\GeneSifter_InputGrid_05-31-13.xls"/>
    <hyperlink ref="CC6" r:id="rId50"/>
    <hyperlink ref="CC14" r:id="rId51"/>
    <hyperlink ref="CC17" r:id="rId52"/>
    <hyperlink ref="CC38" r:id="rId53"/>
    <hyperlink ref="CC47" r:id="rId54"/>
    <hyperlink ref="CC50" r:id="rId55"/>
    <hyperlink ref="CC53" r:id="rId56"/>
    <hyperlink ref="CC56" r:id="rId57"/>
    <hyperlink ref="CC64" r:id="rId58"/>
    <hyperlink ref="CC67" r:id="rId59"/>
    <hyperlink ref="CC70" r:id="rId60"/>
    <hyperlink ref="CC73" r:id="rId61"/>
    <hyperlink ref="CC76" r:id="rId62"/>
    <hyperlink ref="CC80" r:id="rId63"/>
    <hyperlink ref="CC59" r:id="rId64"/>
    <hyperlink ref="CC91" r:id="rId65"/>
    <hyperlink ref="CC94" r:id="rId66"/>
    <hyperlink ref="CC97" r:id="rId67"/>
    <hyperlink ref="CC109" r:id="rId68"/>
    <hyperlink ref="CI7" r:id="rId69" display="..\Orders\GRCF Orders\GRCF STR\For STR 092713.xlsx"/>
    <hyperlink ref="CI9" r:id="rId70" display="..\Orders\GRCF Orders\GRCF STR\For STR 092713.xlsx"/>
    <hyperlink ref="CI18" r:id="rId71" display="..\Orders\GRCF Orders\GRCF STR\For STR 092713.xlsx"/>
    <hyperlink ref="CI19" r:id="rId72" display="..\Orders\GRCF Orders\GRCF STR\For STR 092713.xlsx"/>
    <hyperlink ref="CI23" r:id="rId73" display="..\Orders\GRCF Orders\GRCF STR\For STR 092713.xlsx"/>
    <hyperlink ref="CI25" r:id="rId74" display="..\Orders\GRCF Orders\GRCF STR\For STR 092713.xlsx"/>
    <hyperlink ref="CI27" r:id="rId75" display="..\Orders\GRCF Orders\GRCF STR\For STR 092713.xlsx"/>
    <hyperlink ref="CI28" r:id="rId76" display="..\Orders\GRCF Orders\GRCF STR\For STR 092713.xlsx"/>
    <hyperlink ref="CI31" r:id="rId77" display="..\Orders\GRCF Orders\GRCF STR\For STR 092713.xlsx"/>
    <hyperlink ref="CI32" r:id="rId78" display="..\Orders\GRCF Orders\GRCF STR\For STR 092713.xlsx"/>
    <hyperlink ref="CI33" r:id="rId79" display="..\Orders\GRCF Orders\GRCF STR\For STR 092713.xlsx"/>
    <hyperlink ref="CI34" r:id="rId80" display="..\Orders\GRCF Orders\GRCF STR\For STR 092713.xlsx"/>
    <hyperlink ref="CI35" r:id="rId81" display="..\Orders\GRCF Orders\GRCF STR\For STR 092713.xlsx"/>
    <hyperlink ref="CI39" r:id="rId82" display="..\Orders\GRCF Orders\GRCF STR\For STR 092713.xlsx"/>
    <hyperlink ref="CI43" r:id="rId83" display="..\Orders\GRCF Orders\GRCF STR\For STR 092713.xlsx"/>
    <hyperlink ref="CI44" r:id="rId84" display="..\Orders\GRCF Orders\GRCF STR\For STR 092713.xlsx"/>
    <hyperlink ref="CI61" r:id="rId85" display="..\Orders\GRCF Orders\GRCF STR\For STR 092713.xlsx"/>
    <hyperlink ref="CI8" r:id="rId86" display="..\Orders\GRCF Orders\GRCF STR\For STR 092713.xlsx"/>
    <hyperlink ref="CI111" r:id="rId87" display="..\Orders\GRCF Orders\GRCF STR\For STR 092713.xlsx"/>
    <hyperlink ref="CI134" r:id="rId88" display="..\Orders\GRCF Orders\GRCF STR\For STR 092713.xlsx"/>
    <hyperlink ref="CI136" r:id="rId89" display="..\Orders\GRCF Orders\GRCF STR\For STR 092713.xlsx"/>
    <hyperlink ref="CI138" r:id="rId90" display="..\Orders\GRCF Orders\GRCF STR\For STR 092713.xlsx"/>
    <hyperlink ref="CI140" r:id="rId91" display="..\Orders\GRCF Orders\GRCF STR\For STR 092713.xlsx"/>
    <hyperlink ref="CN245" r:id="rId92" display="..\Orders\Sequencing Submission\PGDx Samples or Library Submission\101513\DNA for library prep to PGDx 10-15-13 Confirm.xlsx"/>
    <hyperlink ref="CN246" r:id="rId93" display="..\Orders\Sequencing Submission\PGDx Samples or Library Submission\101513\DNA for library prep to PGDx 10-15-13 Confirm.xlsx"/>
    <hyperlink ref="CN247" r:id="rId94" display="..\Orders\Sequencing Submission\PGDx Samples or Library Submission\101513\DNA for library prep to PGDx 10-15-13 Confirm.xlsx"/>
    <hyperlink ref="CN250:CN252" r:id="rId95" display="..\Orders\Sequencing Submission\PGDx Samples or Library Submission\101513\DNA for library prep to PGDx 10-15-13 Confirm.xlsx"/>
    <hyperlink ref="CN256:CN258" r:id="rId96" display="..\Orders\Sequencing Submission\PGDx Samples or Library Submission\101513\DNA for library prep to PGDx 10-15-13 Confirm.xlsx"/>
    <hyperlink ref="CN261:CN263" r:id="rId97" display="..\Orders\Sequencing Submission\PGDx Samples or Library Submission\101513\DNA for library prep to PGDx 10-15-13 Confirm.xlsx"/>
    <hyperlink ref="CN266" r:id="rId98" display="..\Orders\Sequencing Submission\PGDx Samples or Library Submission\112213\Copy of Sample  submission 11-22-13.xlsx"/>
    <hyperlink ref="CN274" r:id="rId99" display="..\Orders\Sequencing Submission\PGDx Samples or Library Submission\121313\Copy of DNA Samples to PGDx 12-13-13.xlsx"/>
    <hyperlink ref="CN275:CN277" r:id="rId100" display="..\Orders\Sequencing Submission\PGDx Samples or Library Submission\121313\Copy of DNA Samples to PGDx 12-13-13.xlsx"/>
    <hyperlink ref="CB267" r:id="rId101" display="..\Orders\Sequencing Submission\Illumina Sample Submission\Sequencing_Manifest_JHU_Velculescu2_3_01302014_1 -- 02-04-14 - send out.xlsx"/>
    <hyperlink ref="CB269:CB271" r:id="rId102" display="..\Orders\Sequencing Submission\Illumina Sample Submission\Sequencing_Manifest_JHU_Velculescu2_3_01302014_1 -- 02-04-14 - send out.xlsx"/>
    <hyperlink ref="CB273" r:id="rId103" display="..\Orders\Sequencing Submission\Illumina Sample Submission\Sequencing_Manifest_JHU_Velculescu2_3_01302014_1 -- 02-04-14 - send out.xlsx"/>
    <hyperlink ref="CB298:CB302" r:id="rId104" display="..\Orders\Sequencing Submission\Illumina Sample Submission\Sequencing_Manifest_JHU_Velculescu2_3_01302014_1 -- 02-04-14 - send out.xlsx"/>
    <hyperlink ref="CB86" r:id="rId105" display="..\Orders\Sequencing Submission\Illumina Sample Submission\Sequencing_Manifest_JHU_Velculescu2_3_01302014_1 -- 02-04-14 - send out.xlsx"/>
    <hyperlink ref="CN291" r:id="rId106" display="..\..\..\Orders\Sequencing Submission\PGDx Samples or Library Submission\-- 2014 --\021214\Sure Select Libraries to PGDx   02-12-14.xlsx"/>
    <hyperlink ref="CB335" r:id="rId107" display="..\Orders\Sequencing Submission\Illumina Sample Submission\Sequencing_Manifest_JHU_Velculescu2_3_01302014_1 -- 02-04-14 - send out.xlsx"/>
    <hyperlink ref="BA375" r:id="rId108" display="Blood"/>
    <hyperlink ref="BT321" r:id="rId109" display="..\Users\Vilmos\Qubit\2014\QUBIT_Endometr Tumors 2014-04-23_11-05-AM.xlsx"/>
    <hyperlink ref="BT326" r:id="rId110" display="..\Users\Vilmos\Qubit\2014\QUBIT_Endometr Tumors 2014-04-23_11-05-AM.xlsx"/>
    <hyperlink ref="BT330" r:id="rId111" display="../Users/Vilmos/Qubit/2014/QUBIT_Endometr Tumors 2014-04-23_11-05-AM.xlsx"/>
    <hyperlink ref="BT333" r:id="rId112" display="..\Users\Vilmos\Qubit\2014\QUBIT_Endometr Tumors 2014-04-23_11-05-AM.xlsx"/>
    <hyperlink ref="BT350" r:id="rId113" display="..\Users\Vilmos\Qubit\2014\QUBIT_Endometr Tumors 2014-04-23_11-05-AM.xlsx"/>
    <hyperlink ref="BT356" r:id="rId114" display="..\Users\Vilmos\Qubit\2014\QUBIT_Endometr Tumors 2014-04-23_11-05-AM.xlsx"/>
    <hyperlink ref="BT172" r:id="rId115" display="..\Users\Vilmos\Qubit\2014\QUBIT_Cell line + STIC4 -- 2014-04-12_2-36-PM.xlsx"/>
    <hyperlink ref="BT190" r:id="rId116" display="..\Users\Vilmos\Qubit\2014\QUBIT_Cell line + STIC4 -- 2014-04-12_2-36-PM.xlsx"/>
    <hyperlink ref="BT194" r:id="rId117" display="..\Users\Vilmos\Qubit\2014\QUBIT_STIC_BreastPlasma_2014-04-10_4-33-PM.xlsx"/>
    <hyperlink ref="BT181" r:id="rId118" display="..\Users\Vilmos\Qubit\2014\QUBIT_STIC_BreastPlasma_2014-04-10_4-33-PM.xlsx"/>
    <hyperlink ref="BT184" r:id="rId119" display="..\Users\Vilmos\Qubit\2014\QUBIT_STIC_BreastPlasma_2014-04-10_4-33-PM.xlsx"/>
    <hyperlink ref="BT165" r:id="rId120" display="..\Users\Vilmos\Qubit\2014\QUBIT_STIC3 2014-04-08_3-37-PM.xlsx"/>
    <hyperlink ref="BT163" r:id="rId121" display="..\Users\Vilmos\Qubit\2014\QUBIT_STIC3 2014-04-08_3-37-PM.xlsx"/>
    <hyperlink ref="BT177" r:id="rId122" display="..\Users\Vilmos\Qubit\2014\QUBIT_STIC3 2014-04-08_3-37-PM.xlsx"/>
    <hyperlink ref="BT148" r:id="rId123" display="..\Users\Vilmos\Qubit\2014\QUBIT_STIC3 2014-04-08_3-37-PM.xlsx"/>
    <hyperlink ref="BT160" r:id="rId124" display="..\Users\Vilmos\Qubit\2014\QUBIT_STIC_2_  2014-04-04_4-43-PM.xlsx"/>
    <hyperlink ref="BT174" r:id="rId125" display="..\Users\Vilmos\Qubit\2014\QUBIT_STIC_2_  2014-04-04_4-43-PM.xlsx"/>
    <hyperlink ref="BT185" r:id="rId126" display="..\Users\Vilmos\Qubit\2014\QUBIT_STIC_2_  2014-04-04_4-43-PM.xlsx"/>
    <hyperlink ref="BT169" r:id="rId127" display="..\Users\Vilmos\Qubit\2014\QUBIT_STIC- extraction test 2014-04-02_3-32-PM.xlsx"/>
    <hyperlink ref="BT170" r:id="rId128" display="..\Users\Vilmos\Qubit\2014\QUBIT_STIC- extraction test 2014-04-02_3-32-PM.xlsx"/>
    <hyperlink ref="BA378" r:id="rId129" display="Blood"/>
    <hyperlink ref="BA383" r:id="rId130" display="Blood"/>
    <hyperlink ref="BA385" r:id="rId131" display="Blood"/>
    <hyperlink ref="BA388" r:id="rId132" display="Blood"/>
    <hyperlink ref="BA391" r:id="rId133" display="Blood"/>
    <hyperlink ref="BA393" r:id="rId134" display="Blood"/>
    <hyperlink ref="BA396" r:id="rId135" display="Blood"/>
    <hyperlink ref="BA401" r:id="rId136" display="Blood"/>
    <hyperlink ref="BA404" r:id="rId137" display="Blood"/>
    <hyperlink ref="BA408" r:id="rId138" display="Blood"/>
    <hyperlink ref="BA413" r:id="rId139" display="Blood"/>
    <hyperlink ref="BA418" r:id="rId140" display="Blood"/>
    <hyperlink ref="BA421" r:id="rId141" display="Blood"/>
    <hyperlink ref="BA425" r:id="rId142" display="Blood"/>
    <hyperlink ref="BA428" r:id="rId143" display="Blood"/>
    <hyperlink ref="BA437" r:id="rId144" display="Blood"/>
    <hyperlink ref="BA444" r:id="rId145" display="Blood"/>
    <hyperlink ref="BA447" r:id="rId146" display="Blood"/>
    <hyperlink ref="BA450" r:id="rId147" display="Blood"/>
    <hyperlink ref="BA453" r:id="rId148" display="Blood"/>
    <hyperlink ref="BQ314" r:id="rId149" display="..\Users\Eniko\Qubit\QUBIT_2014-05-22_5-58-PM.xlsx"/>
    <hyperlink ref="BQ315" r:id="rId150" display="..\Users\Eniko\Qubit\QUBIT_2014-05-22_5-58-PM.xlsx"/>
    <hyperlink ref="BQ349" r:id="rId151" display="..\Users\Eniko\Qubit\QUBIT_2014-05-22_5-58-PM.xlsx"/>
    <hyperlink ref="BQ351" r:id="rId152" display="..\Users\Eniko\Qubit\QUBIT_2014-05-22_5-58-PM.xlsx"/>
    <hyperlink ref="BQ361" r:id="rId153" display="..\Users\Eniko\Qubit\QUBIT_2014-05-22_5-58-PM.xlsx"/>
    <hyperlink ref="BQ362" r:id="rId154" display="..\Users\Eniko\Qubit\QUBIT_2014-05-22_5-58-PM.xlsx"/>
    <hyperlink ref="BQ364" r:id="rId155" display="..\Users\Eniko\Qubit\QUBIT_2014-05-22_5-58-PM.xlsx"/>
    <hyperlink ref="BQ365" r:id="rId156" display="..\Users\Eniko\Qubit\QUBIT_2014-05-22_5-58-PM.xlsx"/>
    <hyperlink ref="BQ327" r:id="rId157" display="..\Users\Eniko\Qubit\QUBIT_2014-05-20_3-13-PM.xlsx"/>
    <hyperlink ref="BQ331" r:id="rId158" display="..\Users\Eniko\Qubit\QUBIT_2014-05-20_3-13-PM.xlsx"/>
    <hyperlink ref="BQ334" r:id="rId159" display="..\Users\Eniko\Qubit\QUBIT_2014-05-20_3-13-PM.xlsx"/>
    <hyperlink ref="BQ357" r:id="rId160" display="..\Users\Eniko\Qubit\QUBIT_2014-05-20_3-13-PM.xlsx"/>
    <hyperlink ref="BQ372" r:id="rId161" display="..\Users\Eniko\Qubit\QUBIT_2014-05-29_5-21-PM.xlsx"/>
    <hyperlink ref="BQ464:BQ477" r:id="rId162" display="..\Users\Eniko\Qubit\QUBIT_2014-05-19_5-31-PM.xlsx"/>
  </hyperlinks>
  <printOptions gridLines="1"/>
  <pageMargins left="0.7" right="0.7" top="0.75" bottom="0.75" header="0.3" footer="0.3"/>
  <pageSetup scale="10" orientation="portrait" r:id="rId163"/>
  <legacyDrawing r:id="rId16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Ovarian</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Dorothy Hallberg</dc:creator>
  <cp:lastModifiedBy>Dorothy Hallberg</cp:lastModifiedBy>
  <dcterms:created xsi:type="dcterms:W3CDTF">2016-09-26T13:21:02Z</dcterms:created>
  <dcterms:modified xsi:type="dcterms:W3CDTF">2016-09-26T13:21:24Z</dcterms:modified>
</cp:coreProperties>
</file>